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01. GESTION VOLUMETRICA\02. CARGADORES\03. JAZMIN\2025\02-FEBRERO\DIFERIDA\"/>
    </mc:Choice>
  </mc:AlternateContent>
  <xr:revisionPtr revIDLastSave="0" documentId="13_ncr:1_{4A4AFBB5-360E-4865-AC94-565A38CD2278}" xr6:coauthVersionLast="47" xr6:coauthVersionMax="47" xr10:uidLastSave="{00000000-0000-0000-0000-000000000000}"/>
  <bookViews>
    <workbookView xWindow="-105" yWindow="0" windowWidth="14610" windowHeight="15225" tabRatio="599" activeTab="1" xr2:uid="{00000000-000D-0000-FFFF-FFFF00000000}"/>
  </bookViews>
  <sheets>
    <sheet name="DIFERIDAS" sheetId="23" r:id="rId1"/>
    <sheet name="Trabajo Previo" sheetId="16" r:id="rId2"/>
    <sheet name="DIFERIDAS PRODUCCION" sheetId="22" state="hidden" r:id="rId3"/>
    <sheet name="Pozos" sheetId="17" r:id="rId4"/>
    <sheet name="Ultima Prueba Valida" sheetId="27" r:id="rId5"/>
  </sheets>
  <externalReferences>
    <externalReference r:id="rId6"/>
    <externalReference r:id="rId7"/>
    <externalReference r:id="rId8"/>
  </externalReferences>
  <definedNames>
    <definedName name="_xlnm._FilterDatabase" localSheetId="0" hidden="1">DIFERIDAS!$A$1:$K$1</definedName>
    <definedName name="_xlnm._FilterDatabase" localSheetId="2" hidden="1">'DIFERIDAS PRODUCCION'!$A$1:$B$212</definedName>
    <definedName name="_xlnm._FilterDatabase" localSheetId="3" hidden="1">Pozos!$A$1:$N$411</definedName>
    <definedName name="_xlnm._FilterDatabase" localSheetId="1" hidden="1">'Trabajo Previo'!$A$2:$AA$35</definedName>
    <definedName name="_xlnm._FilterDatabase" localSheetId="4" hidden="1">'Ultima Prueba Valida'!$A$1:$Y$548</definedName>
    <definedName name="GENERAL" localSheetId="0">[1]GENERAL!$A:$A</definedName>
    <definedName name="GENERAL" localSheetId="2">[2]GENERAL!$A:$A</definedName>
    <definedName name="GENERAL">#REF!</definedName>
    <definedName name="K" localSheetId="0">[3]Previo!#REF!</definedName>
    <definedName name="K">'Trabajo Previo'!#REF!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0" i="16" l="1"/>
  <c r="M53" i="16" l="1"/>
  <c r="F53" i="16" s="1"/>
  <c r="N53" i="16"/>
  <c r="O53" i="16" s="1"/>
  <c r="Q53" i="16" s="1"/>
  <c r="R53" i="16"/>
  <c r="S53" i="16"/>
  <c r="T53" i="16"/>
  <c r="U53" i="16"/>
  <c r="V53" i="16"/>
  <c r="W53" i="16"/>
  <c r="M54" i="16"/>
  <c r="G54" i="16" s="1"/>
  <c r="N54" i="16"/>
  <c r="O54" i="16" s="1"/>
  <c r="Q54" i="16" s="1"/>
  <c r="R54" i="16"/>
  <c r="S54" i="16"/>
  <c r="T54" i="16"/>
  <c r="U54" i="16"/>
  <c r="V54" i="16"/>
  <c r="W54" i="16"/>
  <c r="M55" i="16"/>
  <c r="F55" i="16" s="1"/>
  <c r="N55" i="16"/>
  <c r="O55" i="16"/>
  <c r="Q55" i="16"/>
  <c r="R55" i="16"/>
  <c r="S55" i="16"/>
  <c r="T55" i="16"/>
  <c r="U55" i="16"/>
  <c r="V55" i="16"/>
  <c r="W55" i="16"/>
  <c r="M56" i="16"/>
  <c r="F56" i="16" s="1"/>
  <c r="N56" i="16"/>
  <c r="O56" i="16"/>
  <c r="Q56" i="16" s="1"/>
  <c r="R56" i="16"/>
  <c r="S56" i="16"/>
  <c r="T56" i="16"/>
  <c r="U56" i="16"/>
  <c r="V56" i="16"/>
  <c r="W56" i="16"/>
  <c r="M57" i="16"/>
  <c r="F57" i="16" s="1"/>
  <c r="N57" i="16"/>
  <c r="O57" i="16"/>
  <c r="Q57" i="16" s="1"/>
  <c r="R57" i="16"/>
  <c r="S57" i="16"/>
  <c r="T57" i="16"/>
  <c r="U57" i="16"/>
  <c r="V57" i="16"/>
  <c r="W57" i="16"/>
  <c r="M58" i="16"/>
  <c r="F58" i="16" s="1"/>
  <c r="N58" i="16"/>
  <c r="O58" i="16"/>
  <c r="Q58" i="16" s="1"/>
  <c r="R58" i="16"/>
  <c r="S58" i="16"/>
  <c r="T58" i="16"/>
  <c r="U58" i="16"/>
  <c r="V58" i="16"/>
  <c r="W58" i="16"/>
  <c r="M59" i="16"/>
  <c r="F59" i="16" s="1"/>
  <c r="N59" i="16"/>
  <c r="O59" i="16"/>
  <c r="Q59" i="16" s="1"/>
  <c r="R59" i="16"/>
  <c r="S59" i="16"/>
  <c r="T59" i="16"/>
  <c r="U59" i="16"/>
  <c r="V59" i="16"/>
  <c r="W59" i="16"/>
  <c r="M60" i="16"/>
  <c r="F60" i="16" s="1"/>
  <c r="N60" i="16"/>
  <c r="O60" i="16" s="1"/>
  <c r="Q60" i="16" s="1"/>
  <c r="R60" i="16"/>
  <c r="S60" i="16"/>
  <c r="T60" i="16"/>
  <c r="U60" i="16"/>
  <c r="V60" i="16"/>
  <c r="W60" i="16"/>
  <c r="M61" i="16"/>
  <c r="F61" i="16" s="1"/>
  <c r="N61" i="16"/>
  <c r="O61" i="16"/>
  <c r="Q61" i="16" s="1"/>
  <c r="R61" i="16"/>
  <c r="S61" i="16"/>
  <c r="T61" i="16"/>
  <c r="U61" i="16"/>
  <c r="V61" i="16"/>
  <c r="W61" i="16"/>
  <c r="M62" i="16"/>
  <c r="F62" i="16" s="1"/>
  <c r="N62" i="16"/>
  <c r="O62" i="16"/>
  <c r="Q62" i="16" s="1"/>
  <c r="R62" i="16"/>
  <c r="S62" i="16"/>
  <c r="T62" i="16"/>
  <c r="U62" i="16"/>
  <c r="V62" i="16"/>
  <c r="W62" i="16"/>
  <c r="M63" i="16"/>
  <c r="F63" i="16" s="1"/>
  <c r="N63" i="16"/>
  <c r="O63" i="16"/>
  <c r="Q63" i="16" s="1"/>
  <c r="R63" i="16"/>
  <c r="S63" i="16"/>
  <c r="T63" i="16"/>
  <c r="U63" i="16"/>
  <c r="V63" i="16"/>
  <c r="W63" i="16"/>
  <c r="M64" i="16"/>
  <c r="F64" i="16" s="1"/>
  <c r="N64" i="16"/>
  <c r="O64" i="16"/>
  <c r="Q64" i="16" s="1"/>
  <c r="R64" i="16"/>
  <c r="S64" i="16"/>
  <c r="T64" i="16"/>
  <c r="U64" i="16"/>
  <c r="V64" i="16"/>
  <c r="W64" i="16"/>
  <c r="M65" i="16"/>
  <c r="F65" i="16" s="1"/>
  <c r="N65" i="16"/>
  <c r="O65" i="16"/>
  <c r="Q65" i="16" s="1"/>
  <c r="R65" i="16"/>
  <c r="S65" i="16"/>
  <c r="T65" i="16"/>
  <c r="U65" i="16"/>
  <c r="V65" i="16"/>
  <c r="W65" i="16"/>
  <c r="M66" i="16"/>
  <c r="F66" i="16" s="1"/>
  <c r="N66" i="16"/>
  <c r="O66" i="16" s="1"/>
  <c r="Q66" i="16" s="1"/>
  <c r="R66" i="16"/>
  <c r="S66" i="16"/>
  <c r="T66" i="16"/>
  <c r="U66" i="16"/>
  <c r="V66" i="16"/>
  <c r="W66" i="16"/>
  <c r="M67" i="16"/>
  <c r="F67" i="16" s="1"/>
  <c r="N67" i="16"/>
  <c r="O67" i="16"/>
  <c r="Q67" i="16" s="1"/>
  <c r="R67" i="16"/>
  <c r="S67" i="16"/>
  <c r="T67" i="16"/>
  <c r="U67" i="16"/>
  <c r="V67" i="16"/>
  <c r="W67" i="16"/>
  <c r="M68" i="16"/>
  <c r="F68" i="16" s="1"/>
  <c r="N68" i="16"/>
  <c r="O68" i="16"/>
  <c r="Q68" i="16" s="1"/>
  <c r="R68" i="16"/>
  <c r="S68" i="16"/>
  <c r="T68" i="16"/>
  <c r="U68" i="16"/>
  <c r="V68" i="16"/>
  <c r="W68" i="16"/>
  <c r="M69" i="16"/>
  <c r="F69" i="16" s="1"/>
  <c r="N69" i="16"/>
  <c r="O69" i="16"/>
  <c r="Q69" i="16" s="1"/>
  <c r="R69" i="16"/>
  <c r="S69" i="16"/>
  <c r="T69" i="16"/>
  <c r="U69" i="16"/>
  <c r="V69" i="16"/>
  <c r="W69" i="16"/>
  <c r="M70" i="16"/>
  <c r="F70" i="16" s="1"/>
  <c r="N70" i="16"/>
  <c r="O70" i="16"/>
  <c r="Q70" i="16" s="1"/>
  <c r="R70" i="16"/>
  <c r="S70" i="16"/>
  <c r="T70" i="16"/>
  <c r="U70" i="16"/>
  <c r="V70" i="16"/>
  <c r="W70" i="16"/>
  <c r="M71" i="16"/>
  <c r="F71" i="16" s="1"/>
  <c r="N71" i="16"/>
  <c r="O71" i="16"/>
  <c r="Q71" i="16" s="1"/>
  <c r="R71" i="16"/>
  <c r="S71" i="16"/>
  <c r="T71" i="16"/>
  <c r="U71" i="16"/>
  <c r="V71" i="16"/>
  <c r="W71" i="16"/>
  <c r="M72" i="16"/>
  <c r="N72" i="16"/>
  <c r="O72" i="16" s="1"/>
  <c r="Q72" i="16" s="1"/>
  <c r="R72" i="16"/>
  <c r="S72" i="16"/>
  <c r="T72" i="16"/>
  <c r="U72" i="16"/>
  <c r="V72" i="16"/>
  <c r="W72" i="16"/>
  <c r="M73" i="16"/>
  <c r="F73" i="16" s="1"/>
  <c r="N73" i="16"/>
  <c r="O73" i="16"/>
  <c r="Q73" i="16"/>
  <c r="R73" i="16"/>
  <c r="S73" i="16"/>
  <c r="T73" i="16"/>
  <c r="U73" i="16"/>
  <c r="V73" i="16"/>
  <c r="W73" i="16"/>
  <c r="M74" i="16"/>
  <c r="F74" i="16" s="1"/>
  <c r="N74" i="16"/>
  <c r="O74" i="16"/>
  <c r="Q74" i="16"/>
  <c r="R74" i="16"/>
  <c r="S74" i="16"/>
  <c r="T74" i="16"/>
  <c r="U74" i="16"/>
  <c r="V74" i="16"/>
  <c r="W74" i="16"/>
  <c r="M75" i="16"/>
  <c r="N75" i="16"/>
  <c r="O75" i="16"/>
  <c r="Q75" i="16" s="1"/>
  <c r="R75" i="16"/>
  <c r="S75" i="16"/>
  <c r="T75" i="16"/>
  <c r="U75" i="16"/>
  <c r="V75" i="16"/>
  <c r="W75" i="16"/>
  <c r="M76" i="16"/>
  <c r="F76" i="16" s="1"/>
  <c r="N76" i="16"/>
  <c r="O76" i="16"/>
  <c r="Q76" i="16" s="1"/>
  <c r="R76" i="16"/>
  <c r="S76" i="16"/>
  <c r="T76" i="16"/>
  <c r="U76" i="16"/>
  <c r="V76" i="16"/>
  <c r="W76" i="16"/>
  <c r="M77" i="16"/>
  <c r="F77" i="16" s="1"/>
  <c r="N77" i="16"/>
  <c r="O77" i="16"/>
  <c r="Q77" i="16" s="1"/>
  <c r="R77" i="16"/>
  <c r="S77" i="16"/>
  <c r="T77" i="16"/>
  <c r="U77" i="16"/>
  <c r="V77" i="16"/>
  <c r="W77" i="16"/>
  <c r="M78" i="16"/>
  <c r="N78" i="16"/>
  <c r="O78" i="16" s="1"/>
  <c r="Q78" i="16" s="1"/>
  <c r="R78" i="16"/>
  <c r="S78" i="16"/>
  <c r="T78" i="16"/>
  <c r="U78" i="16"/>
  <c r="V78" i="16"/>
  <c r="W78" i="16"/>
  <c r="M79" i="16"/>
  <c r="F79" i="16" s="1"/>
  <c r="N79" i="16"/>
  <c r="O79" i="16"/>
  <c r="Q79" i="16"/>
  <c r="R79" i="16"/>
  <c r="S79" i="16"/>
  <c r="T79" i="16"/>
  <c r="U79" i="16"/>
  <c r="V79" i="16"/>
  <c r="W79" i="16"/>
  <c r="M80" i="16"/>
  <c r="F80" i="16" s="1"/>
  <c r="N80" i="16"/>
  <c r="O80" i="16"/>
  <c r="Q80" i="16"/>
  <c r="R80" i="16"/>
  <c r="S80" i="16"/>
  <c r="T80" i="16"/>
  <c r="U80" i="16"/>
  <c r="V80" i="16"/>
  <c r="W80" i="16"/>
  <c r="M81" i="16"/>
  <c r="N81" i="16"/>
  <c r="O81" i="16"/>
  <c r="Q81" i="16" s="1"/>
  <c r="R81" i="16"/>
  <c r="S81" i="16"/>
  <c r="T81" i="16"/>
  <c r="U81" i="16"/>
  <c r="V81" i="16"/>
  <c r="W81" i="16"/>
  <c r="M82" i="16"/>
  <c r="F82" i="16" s="1"/>
  <c r="N82" i="16"/>
  <c r="O82" i="16"/>
  <c r="Q82" i="16" s="1"/>
  <c r="R82" i="16"/>
  <c r="S82" i="16"/>
  <c r="T82" i="16"/>
  <c r="U82" i="16"/>
  <c r="V82" i="16"/>
  <c r="W82" i="16"/>
  <c r="M83" i="16"/>
  <c r="F83" i="16" s="1"/>
  <c r="N83" i="16"/>
  <c r="O83" i="16"/>
  <c r="Q83" i="16" s="1"/>
  <c r="R83" i="16"/>
  <c r="S83" i="16"/>
  <c r="T83" i="16"/>
  <c r="U83" i="16"/>
  <c r="V83" i="16"/>
  <c r="W83" i="16"/>
  <c r="M84" i="16"/>
  <c r="N84" i="16"/>
  <c r="O84" i="16" s="1"/>
  <c r="Q84" i="16" s="1"/>
  <c r="R84" i="16"/>
  <c r="S84" i="16"/>
  <c r="T84" i="16"/>
  <c r="U84" i="16"/>
  <c r="V84" i="16"/>
  <c r="W84" i="16"/>
  <c r="M85" i="16"/>
  <c r="G85" i="16" s="1"/>
  <c r="N85" i="16"/>
  <c r="O85" i="16"/>
  <c r="Q85" i="16"/>
  <c r="R85" i="16"/>
  <c r="S85" i="16"/>
  <c r="T85" i="16"/>
  <c r="U85" i="16"/>
  <c r="V85" i="16"/>
  <c r="W85" i="16"/>
  <c r="M86" i="16"/>
  <c r="F86" i="16" s="1"/>
  <c r="N86" i="16"/>
  <c r="O86" i="16"/>
  <c r="Q86" i="16"/>
  <c r="R86" i="16"/>
  <c r="S86" i="16"/>
  <c r="T86" i="16"/>
  <c r="U86" i="16"/>
  <c r="V86" i="16"/>
  <c r="W86" i="16"/>
  <c r="M87" i="16"/>
  <c r="N87" i="16"/>
  <c r="O87" i="16"/>
  <c r="Q87" i="16" s="1"/>
  <c r="R87" i="16"/>
  <c r="S87" i="16"/>
  <c r="T87" i="16"/>
  <c r="U87" i="16"/>
  <c r="V87" i="16"/>
  <c r="W87" i="16"/>
  <c r="M88" i="16"/>
  <c r="F88" i="16" s="1"/>
  <c r="N88" i="16"/>
  <c r="O88" i="16"/>
  <c r="Q88" i="16" s="1"/>
  <c r="R88" i="16"/>
  <c r="S88" i="16"/>
  <c r="T88" i="16"/>
  <c r="U88" i="16"/>
  <c r="V88" i="16"/>
  <c r="W88" i="16"/>
  <c r="M89" i="16"/>
  <c r="F89" i="16" s="1"/>
  <c r="N89" i="16"/>
  <c r="O89" i="16"/>
  <c r="Q89" i="16" s="1"/>
  <c r="R89" i="16"/>
  <c r="S89" i="16"/>
  <c r="T89" i="16"/>
  <c r="U89" i="16"/>
  <c r="V89" i="16"/>
  <c r="W89" i="16"/>
  <c r="M90" i="16"/>
  <c r="G90" i="16" s="1"/>
  <c r="N90" i="16"/>
  <c r="O90" i="16" s="1"/>
  <c r="Q90" i="16" s="1"/>
  <c r="R90" i="16"/>
  <c r="S90" i="16"/>
  <c r="T90" i="16"/>
  <c r="U90" i="16"/>
  <c r="V90" i="16"/>
  <c r="W90" i="16"/>
  <c r="M91" i="16"/>
  <c r="F91" i="16" s="1"/>
  <c r="N91" i="16"/>
  <c r="O91" i="16"/>
  <c r="Q91" i="16"/>
  <c r="R91" i="16"/>
  <c r="S91" i="16"/>
  <c r="T91" i="16"/>
  <c r="U91" i="16"/>
  <c r="V91" i="16"/>
  <c r="W91" i="16"/>
  <c r="M92" i="16"/>
  <c r="F92" i="16" s="1"/>
  <c r="N92" i="16"/>
  <c r="O92" i="16"/>
  <c r="Q92" i="16"/>
  <c r="R92" i="16"/>
  <c r="S92" i="16"/>
  <c r="T92" i="16"/>
  <c r="U92" i="16"/>
  <c r="V92" i="16"/>
  <c r="W92" i="16"/>
  <c r="M93" i="16"/>
  <c r="N93" i="16"/>
  <c r="O93" i="16"/>
  <c r="Q93" i="16" s="1"/>
  <c r="R93" i="16"/>
  <c r="S93" i="16"/>
  <c r="T93" i="16"/>
  <c r="U93" i="16"/>
  <c r="V93" i="16"/>
  <c r="W93" i="16"/>
  <c r="M94" i="16"/>
  <c r="F94" i="16" s="1"/>
  <c r="N94" i="16"/>
  <c r="O94" i="16"/>
  <c r="Q94" i="16" s="1"/>
  <c r="R94" i="16"/>
  <c r="S94" i="16"/>
  <c r="T94" i="16"/>
  <c r="U94" i="16"/>
  <c r="V94" i="16"/>
  <c r="W94" i="16"/>
  <c r="M95" i="16"/>
  <c r="F95" i="16" s="1"/>
  <c r="N95" i="16"/>
  <c r="O95" i="16"/>
  <c r="Q95" i="16" s="1"/>
  <c r="R95" i="16"/>
  <c r="S95" i="16"/>
  <c r="T95" i="16"/>
  <c r="U95" i="16"/>
  <c r="V95" i="16"/>
  <c r="W95" i="16"/>
  <c r="M96" i="16"/>
  <c r="G96" i="16" s="1"/>
  <c r="N96" i="16"/>
  <c r="O96" i="16" s="1"/>
  <c r="Q96" i="16" s="1"/>
  <c r="R96" i="16"/>
  <c r="S96" i="16"/>
  <c r="T96" i="16"/>
  <c r="U96" i="16"/>
  <c r="V96" i="16"/>
  <c r="W96" i="16"/>
  <c r="M97" i="16"/>
  <c r="F97" i="16" s="1"/>
  <c r="N97" i="16"/>
  <c r="O97" i="16"/>
  <c r="Q97" i="16"/>
  <c r="R97" i="16"/>
  <c r="S97" i="16"/>
  <c r="T97" i="16"/>
  <c r="U97" i="16"/>
  <c r="V97" i="16"/>
  <c r="W97" i="16"/>
  <c r="M98" i="16"/>
  <c r="F98" i="16" s="1"/>
  <c r="N98" i="16"/>
  <c r="O98" i="16"/>
  <c r="Q98" i="16"/>
  <c r="R98" i="16"/>
  <c r="S98" i="16"/>
  <c r="T98" i="16"/>
  <c r="U98" i="16"/>
  <c r="V98" i="16"/>
  <c r="W98" i="16"/>
  <c r="M99" i="16"/>
  <c r="N99" i="16"/>
  <c r="O99" i="16"/>
  <c r="Q99" i="16" s="1"/>
  <c r="R99" i="16"/>
  <c r="S99" i="16"/>
  <c r="T99" i="16"/>
  <c r="U99" i="16"/>
  <c r="V99" i="16"/>
  <c r="W99" i="16"/>
  <c r="M100" i="16"/>
  <c r="F100" i="16" s="1"/>
  <c r="N100" i="16"/>
  <c r="O100" i="16"/>
  <c r="Q100" i="16" s="1"/>
  <c r="R100" i="16"/>
  <c r="S100" i="16"/>
  <c r="T100" i="16"/>
  <c r="U100" i="16"/>
  <c r="V100" i="16"/>
  <c r="W100" i="16"/>
  <c r="M101" i="16"/>
  <c r="G101" i="16" s="1"/>
  <c r="N101" i="16"/>
  <c r="O101" i="16"/>
  <c r="Q101" i="16" s="1"/>
  <c r="R101" i="16"/>
  <c r="S101" i="16"/>
  <c r="T101" i="16"/>
  <c r="U101" i="16"/>
  <c r="V101" i="16"/>
  <c r="W101" i="16"/>
  <c r="M102" i="16"/>
  <c r="G102" i="16" s="1"/>
  <c r="N102" i="16"/>
  <c r="O102" i="16" s="1"/>
  <c r="Q102" i="16" s="1"/>
  <c r="R102" i="16"/>
  <c r="S102" i="16"/>
  <c r="T102" i="16"/>
  <c r="U102" i="16"/>
  <c r="V102" i="16"/>
  <c r="W102" i="16"/>
  <c r="M103" i="16"/>
  <c r="F103" i="16" s="1"/>
  <c r="N103" i="16"/>
  <c r="O103" i="16"/>
  <c r="Q103" i="16"/>
  <c r="R103" i="16"/>
  <c r="S103" i="16"/>
  <c r="T103" i="16"/>
  <c r="U103" i="16"/>
  <c r="V103" i="16"/>
  <c r="W103" i="16"/>
  <c r="M104" i="16"/>
  <c r="F104" i="16" s="1"/>
  <c r="N104" i="16"/>
  <c r="O104" i="16"/>
  <c r="Q104" i="16"/>
  <c r="R104" i="16"/>
  <c r="S104" i="16"/>
  <c r="T104" i="16"/>
  <c r="U104" i="16"/>
  <c r="V104" i="16"/>
  <c r="W104" i="16"/>
  <c r="M105" i="16"/>
  <c r="N105" i="16"/>
  <c r="O105" i="16"/>
  <c r="Q105" i="16" s="1"/>
  <c r="R105" i="16"/>
  <c r="S105" i="16"/>
  <c r="T105" i="16"/>
  <c r="U105" i="16"/>
  <c r="V105" i="16"/>
  <c r="W105" i="16"/>
  <c r="M106" i="16"/>
  <c r="F106" i="16" s="1"/>
  <c r="N106" i="16"/>
  <c r="O106" i="16"/>
  <c r="Q106" i="16" s="1"/>
  <c r="R106" i="16"/>
  <c r="S106" i="16"/>
  <c r="T106" i="16"/>
  <c r="U106" i="16"/>
  <c r="V106" i="16"/>
  <c r="W106" i="16"/>
  <c r="M107" i="16"/>
  <c r="G107" i="16" s="1"/>
  <c r="N107" i="16"/>
  <c r="O107" i="16"/>
  <c r="Q107" i="16" s="1"/>
  <c r="R107" i="16"/>
  <c r="S107" i="16"/>
  <c r="T107" i="16"/>
  <c r="U107" i="16"/>
  <c r="V107" i="16"/>
  <c r="W107" i="16"/>
  <c r="M108" i="16"/>
  <c r="G108" i="16" s="1"/>
  <c r="N108" i="16"/>
  <c r="O108" i="16" s="1"/>
  <c r="Q108" i="16" s="1"/>
  <c r="R108" i="16"/>
  <c r="S108" i="16"/>
  <c r="T108" i="16"/>
  <c r="U108" i="16"/>
  <c r="V108" i="16"/>
  <c r="W108" i="16"/>
  <c r="M109" i="16"/>
  <c r="G109" i="16" s="1"/>
  <c r="N109" i="16"/>
  <c r="O109" i="16"/>
  <c r="Q109" i="16"/>
  <c r="R109" i="16"/>
  <c r="S109" i="16"/>
  <c r="T109" i="16"/>
  <c r="U109" i="16"/>
  <c r="V109" i="16"/>
  <c r="W109" i="16"/>
  <c r="M110" i="16"/>
  <c r="F110" i="16" s="1"/>
  <c r="N110" i="16"/>
  <c r="O110" i="16"/>
  <c r="Q110" i="16"/>
  <c r="R110" i="16"/>
  <c r="S110" i="16"/>
  <c r="T110" i="16"/>
  <c r="U110" i="16"/>
  <c r="V110" i="16"/>
  <c r="W110" i="16"/>
  <c r="M111" i="16"/>
  <c r="N111" i="16"/>
  <c r="O111" i="16"/>
  <c r="Q111" i="16" s="1"/>
  <c r="R111" i="16"/>
  <c r="S111" i="16"/>
  <c r="T111" i="16"/>
  <c r="U111" i="16"/>
  <c r="V111" i="16"/>
  <c r="W111" i="16"/>
  <c r="M112" i="16"/>
  <c r="F112" i="16" s="1"/>
  <c r="N112" i="16"/>
  <c r="O112" i="16"/>
  <c r="Q112" i="16" s="1"/>
  <c r="R112" i="16"/>
  <c r="S112" i="16"/>
  <c r="T112" i="16"/>
  <c r="U112" i="16"/>
  <c r="V112" i="16"/>
  <c r="W112" i="16"/>
  <c r="M113" i="16"/>
  <c r="G113" i="16" s="1"/>
  <c r="N113" i="16"/>
  <c r="O113" i="16"/>
  <c r="Q113" i="16" s="1"/>
  <c r="R113" i="16"/>
  <c r="S113" i="16"/>
  <c r="T113" i="16"/>
  <c r="U113" i="16"/>
  <c r="V113" i="16"/>
  <c r="W113" i="16"/>
  <c r="M114" i="16"/>
  <c r="G114" i="16" s="1"/>
  <c r="N114" i="16"/>
  <c r="O114" i="16" s="1"/>
  <c r="Q114" i="16" s="1"/>
  <c r="R114" i="16"/>
  <c r="S114" i="16"/>
  <c r="T114" i="16"/>
  <c r="U114" i="16"/>
  <c r="V114" i="16"/>
  <c r="W114" i="16"/>
  <c r="M52" i="16"/>
  <c r="N52" i="16"/>
  <c r="O52" i="16"/>
  <c r="Q52" i="16" s="1"/>
  <c r="R52" i="16"/>
  <c r="S52" i="16"/>
  <c r="T52" i="16"/>
  <c r="U52" i="16"/>
  <c r="V52" i="16"/>
  <c r="W52" i="16"/>
  <c r="B53" i="16"/>
  <c r="L53" i="16"/>
  <c r="B54" i="16"/>
  <c r="L54" i="16"/>
  <c r="B55" i="16"/>
  <c r="L55" i="16"/>
  <c r="B56" i="16"/>
  <c r="L56" i="16"/>
  <c r="B57" i="16"/>
  <c r="L57" i="16"/>
  <c r="B58" i="16"/>
  <c r="L58" i="16"/>
  <c r="B59" i="16"/>
  <c r="L59" i="16"/>
  <c r="B60" i="16"/>
  <c r="L60" i="16"/>
  <c r="B61" i="16"/>
  <c r="L61" i="16"/>
  <c r="B62" i="16"/>
  <c r="L62" i="16"/>
  <c r="B63" i="16"/>
  <c r="L63" i="16"/>
  <c r="B64" i="16"/>
  <c r="L64" i="16"/>
  <c r="B65" i="16"/>
  <c r="L65" i="16"/>
  <c r="B66" i="16"/>
  <c r="L66" i="16"/>
  <c r="B67" i="16"/>
  <c r="L67" i="16"/>
  <c r="B68" i="16"/>
  <c r="L68" i="16"/>
  <c r="B69" i="16"/>
  <c r="L69" i="16"/>
  <c r="B70" i="16"/>
  <c r="B71" i="16"/>
  <c r="L71" i="16"/>
  <c r="B72" i="16"/>
  <c r="F72" i="16"/>
  <c r="G72" i="16"/>
  <c r="L72" i="16"/>
  <c r="B73" i="16"/>
  <c r="G73" i="16"/>
  <c r="L73" i="16"/>
  <c r="B74" i="16"/>
  <c r="G74" i="16"/>
  <c r="L74" i="16"/>
  <c r="B75" i="16"/>
  <c r="F75" i="16"/>
  <c r="G75" i="16"/>
  <c r="L75" i="16"/>
  <c r="B76" i="16"/>
  <c r="G76" i="16"/>
  <c r="L76" i="16"/>
  <c r="B77" i="16"/>
  <c r="G77" i="16"/>
  <c r="L77" i="16"/>
  <c r="B78" i="16"/>
  <c r="F78" i="16"/>
  <c r="G78" i="16"/>
  <c r="L78" i="16"/>
  <c r="B79" i="16"/>
  <c r="L79" i="16"/>
  <c r="B80" i="16"/>
  <c r="G80" i="16"/>
  <c r="L80" i="16"/>
  <c r="B81" i="16"/>
  <c r="F81" i="16"/>
  <c r="G81" i="16"/>
  <c r="L81" i="16"/>
  <c r="B82" i="16"/>
  <c r="G82" i="16"/>
  <c r="L82" i="16"/>
  <c r="B83" i="16"/>
  <c r="G83" i="16"/>
  <c r="L83" i="16"/>
  <c r="B84" i="16"/>
  <c r="F84" i="16"/>
  <c r="G84" i="16"/>
  <c r="L84" i="16"/>
  <c r="B85" i="16"/>
  <c r="L85" i="16"/>
  <c r="B86" i="16"/>
  <c r="G86" i="16"/>
  <c r="L86" i="16"/>
  <c r="B87" i="16"/>
  <c r="F87" i="16"/>
  <c r="G87" i="16"/>
  <c r="L87" i="16"/>
  <c r="B88" i="16"/>
  <c r="G88" i="16"/>
  <c r="L88" i="16"/>
  <c r="B89" i="16"/>
  <c r="G89" i="16"/>
  <c r="L89" i="16"/>
  <c r="B90" i="16"/>
  <c r="F90" i="16"/>
  <c r="L90" i="16"/>
  <c r="B91" i="16"/>
  <c r="L91" i="16"/>
  <c r="B92" i="16"/>
  <c r="G92" i="16"/>
  <c r="L92" i="16"/>
  <c r="B93" i="16"/>
  <c r="F93" i="16"/>
  <c r="G93" i="16"/>
  <c r="L93" i="16"/>
  <c r="B94" i="16"/>
  <c r="G94" i="16"/>
  <c r="L94" i="16"/>
  <c r="B95" i="16"/>
  <c r="G95" i="16"/>
  <c r="L95" i="16"/>
  <c r="B96" i="16"/>
  <c r="F96" i="16"/>
  <c r="L96" i="16"/>
  <c r="B97" i="16"/>
  <c r="L97" i="16"/>
  <c r="B98" i="16"/>
  <c r="G98" i="16"/>
  <c r="L98" i="16"/>
  <c r="B99" i="16"/>
  <c r="F99" i="16"/>
  <c r="G99" i="16"/>
  <c r="L99" i="16"/>
  <c r="B100" i="16"/>
  <c r="G100" i="16"/>
  <c r="L100" i="16"/>
  <c r="B101" i="16"/>
  <c r="L101" i="16"/>
  <c r="B102" i="16"/>
  <c r="F102" i="16"/>
  <c r="L102" i="16"/>
  <c r="B103" i="16"/>
  <c r="L103" i="16"/>
  <c r="B104" i="16"/>
  <c r="G104" i="16"/>
  <c r="L104" i="16"/>
  <c r="B105" i="16"/>
  <c r="F105" i="16"/>
  <c r="G105" i="16"/>
  <c r="L105" i="16"/>
  <c r="B106" i="16"/>
  <c r="G106" i="16"/>
  <c r="L106" i="16"/>
  <c r="B107" i="16"/>
  <c r="L107" i="16"/>
  <c r="B108" i="16"/>
  <c r="F108" i="16"/>
  <c r="L108" i="16"/>
  <c r="B109" i="16"/>
  <c r="L109" i="16"/>
  <c r="B110" i="16"/>
  <c r="G110" i="16"/>
  <c r="L110" i="16"/>
  <c r="B111" i="16"/>
  <c r="F111" i="16"/>
  <c r="G111" i="16"/>
  <c r="L111" i="16"/>
  <c r="B112" i="16"/>
  <c r="G112" i="16"/>
  <c r="L112" i="16"/>
  <c r="B113" i="16"/>
  <c r="L113" i="16"/>
  <c r="B114" i="16"/>
  <c r="F114" i="16"/>
  <c r="L114" i="16"/>
  <c r="G71" i="16" l="1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F54" i="16"/>
  <c r="G53" i="16"/>
  <c r="F113" i="16"/>
  <c r="F107" i="16"/>
  <c r="F101" i="16"/>
  <c r="G91" i="16"/>
  <c r="G103" i="16"/>
  <c r="G97" i="16"/>
  <c r="G79" i="16"/>
  <c r="F109" i="16"/>
  <c r="F85" i="16"/>
  <c r="B37" i="16" l="1"/>
  <c r="L37" i="16"/>
  <c r="M37" i="16"/>
  <c r="F37" i="16" s="1"/>
  <c r="N37" i="16"/>
  <c r="O37" i="16" s="1"/>
  <c r="Q37" i="16" s="1"/>
  <c r="R37" i="16"/>
  <c r="S37" i="16"/>
  <c r="T37" i="16"/>
  <c r="U37" i="16"/>
  <c r="V37" i="16"/>
  <c r="W37" i="16"/>
  <c r="B38" i="16"/>
  <c r="L38" i="16"/>
  <c r="M38" i="16"/>
  <c r="F38" i="16" s="1"/>
  <c r="N38" i="16"/>
  <c r="O38" i="16" s="1"/>
  <c r="Q38" i="16" s="1"/>
  <c r="R38" i="16"/>
  <c r="S38" i="16"/>
  <c r="T38" i="16"/>
  <c r="U38" i="16"/>
  <c r="V38" i="16"/>
  <c r="W38" i="16"/>
  <c r="B39" i="16"/>
  <c r="L39" i="16"/>
  <c r="M39" i="16"/>
  <c r="G39" i="16" s="1"/>
  <c r="N39" i="16"/>
  <c r="O39" i="16" s="1"/>
  <c r="Q39" i="16" s="1"/>
  <c r="R39" i="16"/>
  <c r="S39" i="16"/>
  <c r="T39" i="16"/>
  <c r="U39" i="16"/>
  <c r="V39" i="16"/>
  <c r="W39" i="16"/>
  <c r="B40" i="16"/>
  <c r="L40" i="16"/>
  <c r="M40" i="16"/>
  <c r="F40" i="16" s="1"/>
  <c r="N40" i="16"/>
  <c r="O40" i="16" s="1"/>
  <c r="Q40" i="16" s="1"/>
  <c r="R40" i="16"/>
  <c r="S40" i="16"/>
  <c r="T40" i="16"/>
  <c r="U40" i="16"/>
  <c r="V40" i="16"/>
  <c r="W40" i="16"/>
  <c r="B41" i="16"/>
  <c r="L41" i="16"/>
  <c r="M41" i="16"/>
  <c r="F41" i="16" s="1"/>
  <c r="N41" i="16"/>
  <c r="O41" i="16" s="1"/>
  <c r="Q41" i="16" s="1"/>
  <c r="R41" i="16"/>
  <c r="S41" i="16"/>
  <c r="T41" i="16"/>
  <c r="U41" i="16"/>
  <c r="V41" i="16"/>
  <c r="W41" i="16"/>
  <c r="B42" i="16"/>
  <c r="L42" i="16"/>
  <c r="M42" i="16"/>
  <c r="G42" i="16" s="1"/>
  <c r="N42" i="16"/>
  <c r="O42" i="16" s="1"/>
  <c r="Q42" i="16" s="1"/>
  <c r="R42" i="16"/>
  <c r="S42" i="16"/>
  <c r="T42" i="16"/>
  <c r="U42" i="16"/>
  <c r="V42" i="16"/>
  <c r="W42" i="16"/>
  <c r="B43" i="16"/>
  <c r="L43" i="16"/>
  <c r="M43" i="16"/>
  <c r="F43" i="16" s="1"/>
  <c r="N43" i="16"/>
  <c r="O43" i="16" s="1"/>
  <c r="Q43" i="16" s="1"/>
  <c r="R43" i="16"/>
  <c r="S43" i="16"/>
  <c r="T43" i="16"/>
  <c r="U43" i="16"/>
  <c r="V43" i="16"/>
  <c r="W43" i="16"/>
  <c r="B44" i="16"/>
  <c r="L44" i="16"/>
  <c r="M44" i="16"/>
  <c r="F44" i="16" s="1"/>
  <c r="N44" i="16"/>
  <c r="O44" i="16" s="1"/>
  <c r="Q44" i="16" s="1"/>
  <c r="R44" i="16"/>
  <c r="S44" i="16"/>
  <c r="T44" i="16"/>
  <c r="U44" i="16"/>
  <c r="V44" i="16"/>
  <c r="W44" i="16"/>
  <c r="B45" i="16"/>
  <c r="L45" i="16"/>
  <c r="M45" i="16"/>
  <c r="G45" i="16" s="1"/>
  <c r="N45" i="16"/>
  <c r="O45" i="16" s="1"/>
  <c r="Q45" i="16" s="1"/>
  <c r="R45" i="16"/>
  <c r="S45" i="16"/>
  <c r="T45" i="16"/>
  <c r="U45" i="16"/>
  <c r="V45" i="16"/>
  <c r="W45" i="16"/>
  <c r="B46" i="16"/>
  <c r="L46" i="16"/>
  <c r="M46" i="16"/>
  <c r="F46" i="16" s="1"/>
  <c r="N46" i="16"/>
  <c r="O46" i="16" s="1"/>
  <c r="Q46" i="16" s="1"/>
  <c r="R46" i="16"/>
  <c r="S46" i="16"/>
  <c r="T46" i="16"/>
  <c r="U46" i="16"/>
  <c r="V46" i="16"/>
  <c r="W46" i="16"/>
  <c r="B47" i="16"/>
  <c r="L47" i="16"/>
  <c r="M47" i="16"/>
  <c r="F47" i="16" s="1"/>
  <c r="N47" i="16"/>
  <c r="O47" i="16" s="1"/>
  <c r="Q47" i="16" s="1"/>
  <c r="R47" i="16"/>
  <c r="S47" i="16"/>
  <c r="T47" i="16"/>
  <c r="U47" i="16"/>
  <c r="V47" i="16"/>
  <c r="W47" i="16"/>
  <c r="B48" i="16"/>
  <c r="L48" i="16"/>
  <c r="M48" i="16"/>
  <c r="G48" i="16" s="1"/>
  <c r="N48" i="16"/>
  <c r="O48" i="16" s="1"/>
  <c r="Q48" i="16" s="1"/>
  <c r="R48" i="16"/>
  <c r="S48" i="16"/>
  <c r="T48" i="16"/>
  <c r="U48" i="16"/>
  <c r="V48" i="16"/>
  <c r="W48" i="16"/>
  <c r="B49" i="16"/>
  <c r="L49" i="16"/>
  <c r="M49" i="16"/>
  <c r="F49" i="16" s="1"/>
  <c r="N49" i="16"/>
  <c r="O49" i="16" s="1"/>
  <c r="Q49" i="16" s="1"/>
  <c r="R49" i="16"/>
  <c r="S49" i="16"/>
  <c r="T49" i="16"/>
  <c r="U49" i="16"/>
  <c r="V49" i="16"/>
  <c r="W49" i="16"/>
  <c r="B50" i="16"/>
  <c r="L50" i="16"/>
  <c r="M50" i="16"/>
  <c r="F50" i="16" s="1"/>
  <c r="N50" i="16"/>
  <c r="O50" i="16" s="1"/>
  <c r="Q50" i="16" s="1"/>
  <c r="R50" i="16"/>
  <c r="S50" i="16"/>
  <c r="T50" i="16"/>
  <c r="U50" i="16"/>
  <c r="V50" i="16"/>
  <c r="W50" i="16"/>
  <c r="B51" i="16"/>
  <c r="L51" i="16"/>
  <c r="M51" i="16"/>
  <c r="F51" i="16" s="1"/>
  <c r="N51" i="16"/>
  <c r="O51" i="16" s="1"/>
  <c r="Q51" i="16" s="1"/>
  <c r="R51" i="16"/>
  <c r="S51" i="16"/>
  <c r="T51" i="16"/>
  <c r="U51" i="16"/>
  <c r="V51" i="16"/>
  <c r="W51" i="16"/>
  <c r="B52" i="16"/>
  <c r="L52" i="16"/>
  <c r="F52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M5" i="16"/>
  <c r="F5" i="16" s="1"/>
  <c r="N5" i="16"/>
  <c r="O5" i="16" s="1"/>
  <c r="Q5" i="16" s="1"/>
  <c r="R5" i="16"/>
  <c r="S5" i="16"/>
  <c r="T5" i="16"/>
  <c r="U5" i="16"/>
  <c r="V5" i="16"/>
  <c r="W5" i="16"/>
  <c r="M6" i="16"/>
  <c r="F6" i="16" s="1"/>
  <c r="N6" i="16"/>
  <c r="O6" i="16" s="1"/>
  <c r="Q6" i="16" s="1"/>
  <c r="R6" i="16"/>
  <c r="S6" i="16"/>
  <c r="T6" i="16"/>
  <c r="U6" i="16"/>
  <c r="V6" i="16"/>
  <c r="W6" i="16"/>
  <c r="M7" i="16"/>
  <c r="G7" i="16" s="1"/>
  <c r="N7" i="16"/>
  <c r="O7" i="16" s="1"/>
  <c r="Q7" i="16" s="1"/>
  <c r="R7" i="16"/>
  <c r="S7" i="16"/>
  <c r="T7" i="16"/>
  <c r="U7" i="16"/>
  <c r="V7" i="16"/>
  <c r="W7" i="16"/>
  <c r="M8" i="16"/>
  <c r="F8" i="16" s="1"/>
  <c r="N8" i="16"/>
  <c r="O8" i="16" s="1"/>
  <c r="Q8" i="16" s="1"/>
  <c r="R8" i="16"/>
  <c r="S8" i="16"/>
  <c r="T8" i="16"/>
  <c r="U8" i="16"/>
  <c r="V8" i="16"/>
  <c r="W8" i="16"/>
  <c r="M9" i="16"/>
  <c r="F9" i="16" s="1"/>
  <c r="N9" i="16"/>
  <c r="O9" i="16" s="1"/>
  <c r="Q9" i="16" s="1"/>
  <c r="R9" i="16"/>
  <c r="S9" i="16"/>
  <c r="T9" i="16"/>
  <c r="U9" i="16"/>
  <c r="V9" i="16"/>
  <c r="W9" i="16"/>
  <c r="M10" i="16"/>
  <c r="G10" i="16" s="1"/>
  <c r="N10" i="16"/>
  <c r="O10" i="16" s="1"/>
  <c r="Q10" i="16" s="1"/>
  <c r="R10" i="16"/>
  <c r="S10" i="16"/>
  <c r="T10" i="16"/>
  <c r="U10" i="16"/>
  <c r="V10" i="16"/>
  <c r="W10" i="16"/>
  <c r="M11" i="16"/>
  <c r="G11" i="16" s="1"/>
  <c r="N11" i="16"/>
  <c r="O11" i="16" s="1"/>
  <c r="Q11" i="16" s="1"/>
  <c r="R11" i="16"/>
  <c r="S11" i="16"/>
  <c r="T11" i="16"/>
  <c r="U11" i="16"/>
  <c r="V11" i="16"/>
  <c r="W11" i="16"/>
  <c r="M12" i="16"/>
  <c r="F12" i="16" s="1"/>
  <c r="N12" i="16"/>
  <c r="O12" i="16" s="1"/>
  <c r="Q12" i="16" s="1"/>
  <c r="R12" i="16"/>
  <c r="S12" i="16"/>
  <c r="T12" i="16"/>
  <c r="U12" i="16"/>
  <c r="V12" i="16"/>
  <c r="W12" i="16"/>
  <c r="M13" i="16"/>
  <c r="G13" i="16" s="1"/>
  <c r="N13" i="16"/>
  <c r="O13" i="16" s="1"/>
  <c r="Q13" i="16" s="1"/>
  <c r="R13" i="16"/>
  <c r="S13" i="16"/>
  <c r="T13" i="16"/>
  <c r="U13" i="16"/>
  <c r="V13" i="16"/>
  <c r="W13" i="16"/>
  <c r="M14" i="16"/>
  <c r="F14" i="16" s="1"/>
  <c r="N14" i="16"/>
  <c r="O14" i="16" s="1"/>
  <c r="Q14" i="16" s="1"/>
  <c r="R14" i="16"/>
  <c r="S14" i="16"/>
  <c r="T14" i="16"/>
  <c r="U14" i="16"/>
  <c r="V14" i="16"/>
  <c r="W14" i="16"/>
  <c r="M15" i="16"/>
  <c r="F15" i="16" s="1"/>
  <c r="N15" i="16"/>
  <c r="O15" i="16" s="1"/>
  <c r="Q15" i="16" s="1"/>
  <c r="R15" i="16"/>
  <c r="S15" i="16"/>
  <c r="T15" i="16"/>
  <c r="U15" i="16"/>
  <c r="V15" i="16"/>
  <c r="W15" i="16"/>
  <c r="M16" i="16"/>
  <c r="F16" i="16" s="1"/>
  <c r="N16" i="16"/>
  <c r="O16" i="16" s="1"/>
  <c r="Q16" i="16" s="1"/>
  <c r="R16" i="16"/>
  <c r="S16" i="16"/>
  <c r="T16" i="16"/>
  <c r="U16" i="16"/>
  <c r="V16" i="16"/>
  <c r="W16" i="16"/>
  <c r="M17" i="16"/>
  <c r="F17" i="16" s="1"/>
  <c r="N17" i="16"/>
  <c r="O17" i="16" s="1"/>
  <c r="Q17" i="16" s="1"/>
  <c r="R17" i="16"/>
  <c r="S17" i="16"/>
  <c r="T17" i="16"/>
  <c r="U17" i="16"/>
  <c r="V17" i="16"/>
  <c r="W17" i="16"/>
  <c r="M18" i="16"/>
  <c r="F18" i="16" s="1"/>
  <c r="N18" i="16"/>
  <c r="O18" i="16" s="1"/>
  <c r="Q18" i="16" s="1"/>
  <c r="R18" i="16"/>
  <c r="S18" i="16"/>
  <c r="T18" i="16"/>
  <c r="U18" i="16"/>
  <c r="V18" i="16"/>
  <c r="W18" i="16"/>
  <c r="M19" i="16"/>
  <c r="F19" i="16" s="1"/>
  <c r="N19" i="16"/>
  <c r="O19" i="16" s="1"/>
  <c r="Q19" i="16" s="1"/>
  <c r="R19" i="16"/>
  <c r="S19" i="16"/>
  <c r="T19" i="16"/>
  <c r="U19" i="16"/>
  <c r="V19" i="16"/>
  <c r="W19" i="16"/>
  <c r="M20" i="16"/>
  <c r="F20" i="16" s="1"/>
  <c r="N20" i="16"/>
  <c r="O20" i="16" s="1"/>
  <c r="Q20" i="16" s="1"/>
  <c r="R20" i="16"/>
  <c r="S20" i="16"/>
  <c r="T20" i="16"/>
  <c r="U20" i="16"/>
  <c r="V20" i="16"/>
  <c r="W20" i="16"/>
  <c r="M21" i="16"/>
  <c r="F21" i="16" s="1"/>
  <c r="N21" i="16"/>
  <c r="O21" i="16" s="1"/>
  <c r="Q21" i="16" s="1"/>
  <c r="R21" i="16"/>
  <c r="S21" i="16"/>
  <c r="T21" i="16"/>
  <c r="U21" i="16"/>
  <c r="V21" i="16"/>
  <c r="W21" i="16"/>
  <c r="M22" i="16"/>
  <c r="F22" i="16" s="1"/>
  <c r="N22" i="16"/>
  <c r="O22" i="16" s="1"/>
  <c r="Q22" i="16" s="1"/>
  <c r="R22" i="16"/>
  <c r="S22" i="16"/>
  <c r="T22" i="16"/>
  <c r="U22" i="16"/>
  <c r="V22" i="16"/>
  <c r="W22" i="16"/>
  <c r="M23" i="16"/>
  <c r="F23" i="16" s="1"/>
  <c r="N23" i="16"/>
  <c r="O23" i="16" s="1"/>
  <c r="Q23" i="16" s="1"/>
  <c r="R23" i="16"/>
  <c r="S23" i="16"/>
  <c r="T23" i="16"/>
  <c r="U23" i="16"/>
  <c r="V23" i="16"/>
  <c r="W23" i="16"/>
  <c r="M24" i="16"/>
  <c r="F24" i="16" s="1"/>
  <c r="N24" i="16"/>
  <c r="O24" i="16" s="1"/>
  <c r="Q24" i="16" s="1"/>
  <c r="R24" i="16"/>
  <c r="S24" i="16"/>
  <c r="T24" i="16"/>
  <c r="U24" i="16"/>
  <c r="V24" i="16"/>
  <c r="W24" i="16"/>
  <c r="M25" i="16"/>
  <c r="F25" i="16" s="1"/>
  <c r="N25" i="16"/>
  <c r="O25" i="16" s="1"/>
  <c r="Q25" i="16" s="1"/>
  <c r="R25" i="16"/>
  <c r="S25" i="16"/>
  <c r="T25" i="16"/>
  <c r="U25" i="16"/>
  <c r="V25" i="16"/>
  <c r="W25" i="16"/>
  <c r="M26" i="16"/>
  <c r="F26" i="16" s="1"/>
  <c r="N26" i="16"/>
  <c r="O26" i="16" s="1"/>
  <c r="Q26" i="16" s="1"/>
  <c r="R26" i="16"/>
  <c r="S26" i="16"/>
  <c r="T26" i="16"/>
  <c r="U26" i="16"/>
  <c r="V26" i="16"/>
  <c r="W26" i="16"/>
  <c r="M27" i="16"/>
  <c r="F27" i="16" s="1"/>
  <c r="N27" i="16"/>
  <c r="O27" i="16" s="1"/>
  <c r="Q27" i="16" s="1"/>
  <c r="R27" i="16"/>
  <c r="S27" i="16"/>
  <c r="T27" i="16"/>
  <c r="U27" i="16"/>
  <c r="V27" i="16"/>
  <c r="W27" i="16"/>
  <c r="M28" i="16"/>
  <c r="F28" i="16" s="1"/>
  <c r="N28" i="16"/>
  <c r="O28" i="16" s="1"/>
  <c r="Q28" i="16" s="1"/>
  <c r="R28" i="16"/>
  <c r="S28" i="16"/>
  <c r="T28" i="16"/>
  <c r="U28" i="16"/>
  <c r="V28" i="16"/>
  <c r="W28" i="16"/>
  <c r="M29" i="16"/>
  <c r="F29" i="16" s="1"/>
  <c r="N29" i="16"/>
  <c r="O29" i="16" s="1"/>
  <c r="Q29" i="16" s="1"/>
  <c r="R29" i="16"/>
  <c r="S29" i="16"/>
  <c r="T29" i="16"/>
  <c r="U29" i="16"/>
  <c r="V29" i="16"/>
  <c r="W29" i="16"/>
  <c r="M30" i="16"/>
  <c r="G30" i="16" s="1"/>
  <c r="N30" i="16"/>
  <c r="O30" i="16" s="1"/>
  <c r="Q30" i="16" s="1"/>
  <c r="R30" i="16"/>
  <c r="S30" i="16"/>
  <c r="T30" i="16"/>
  <c r="U30" i="16"/>
  <c r="V30" i="16"/>
  <c r="W30" i="16"/>
  <c r="M31" i="16"/>
  <c r="G31" i="16" s="1"/>
  <c r="N31" i="16"/>
  <c r="O31" i="16" s="1"/>
  <c r="Q31" i="16" s="1"/>
  <c r="R31" i="16"/>
  <c r="S31" i="16"/>
  <c r="T31" i="16"/>
  <c r="U31" i="16"/>
  <c r="V31" i="16"/>
  <c r="W31" i="16"/>
  <c r="M32" i="16"/>
  <c r="F32" i="16" s="1"/>
  <c r="N32" i="16"/>
  <c r="O32" i="16" s="1"/>
  <c r="Q32" i="16" s="1"/>
  <c r="R32" i="16"/>
  <c r="S32" i="16"/>
  <c r="T32" i="16"/>
  <c r="U32" i="16"/>
  <c r="V32" i="16"/>
  <c r="W32" i="16"/>
  <c r="M33" i="16"/>
  <c r="F33" i="16" s="1"/>
  <c r="N33" i="16"/>
  <c r="O33" i="16" s="1"/>
  <c r="Q33" i="16" s="1"/>
  <c r="R33" i="16"/>
  <c r="S33" i="16"/>
  <c r="T33" i="16"/>
  <c r="U33" i="16"/>
  <c r="V33" i="16"/>
  <c r="W33" i="16"/>
  <c r="M34" i="16"/>
  <c r="F34" i="16" s="1"/>
  <c r="N34" i="16"/>
  <c r="O34" i="16" s="1"/>
  <c r="Q34" i="16" s="1"/>
  <c r="R34" i="16"/>
  <c r="S34" i="16"/>
  <c r="T34" i="16"/>
  <c r="U34" i="16"/>
  <c r="V34" i="16"/>
  <c r="W34" i="16"/>
  <c r="M35" i="16"/>
  <c r="F35" i="16" s="1"/>
  <c r="N35" i="16"/>
  <c r="O35" i="16" s="1"/>
  <c r="Q35" i="16" s="1"/>
  <c r="R35" i="16"/>
  <c r="S35" i="16"/>
  <c r="T35" i="16"/>
  <c r="U35" i="16"/>
  <c r="V35" i="16"/>
  <c r="W35" i="16"/>
  <c r="M36" i="16"/>
  <c r="F36" i="16" s="1"/>
  <c r="N36" i="16"/>
  <c r="O36" i="16" s="1"/>
  <c r="Q36" i="16" s="1"/>
  <c r="R36" i="16"/>
  <c r="S36" i="16"/>
  <c r="T36" i="16"/>
  <c r="U36" i="16"/>
  <c r="V36" i="16"/>
  <c r="W36" i="16"/>
  <c r="M3" i="16"/>
  <c r="G19" i="16" l="1"/>
  <c r="F13" i="16"/>
  <c r="G23" i="16"/>
  <c r="G20" i="16"/>
  <c r="G9" i="16"/>
  <c r="F7" i="16"/>
  <c r="G25" i="16"/>
  <c r="F48" i="16"/>
  <c r="F11" i="16"/>
  <c r="G28" i="16"/>
  <c r="G17" i="16"/>
  <c r="G8" i="16"/>
  <c r="F30" i="16"/>
  <c r="F10" i="16"/>
  <c r="F45" i="16"/>
  <c r="G29" i="16"/>
  <c r="G18" i="16"/>
  <c r="G27" i="16"/>
  <c r="G16" i="16"/>
  <c r="F31" i="16"/>
  <c r="G36" i="16"/>
  <c r="G26" i="16"/>
  <c r="G6" i="16"/>
  <c r="G35" i="16"/>
  <c r="G5" i="16"/>
  <c r="G15" i="16"/>
  <c r="G34" i="16"/>
  <c r="G24" i="16"/>
  <c r="G14" i="16"/>
  <c r="F39" i="16"/>
  <c r="G33" i="16"/>
  <c r="G32" i="16"/>
  <c r="G22" i="16"/>
  <c r="G21" i="16"/>
  <c r="G12" i="16"/>
  <c r="F42" i="16"/>
  <c r="AA51" i="16"/>
  <c r="AA48" i="16"/>
  <c r="AA45" i="16"/>
  <c r="AA42" i="16"/>
  <c r="AA39" i="16"/>
  <c r="Z51" i="16"/>
  <c r="G51" i="16"/>
  <c r="Z48" i="16"/>
  <c r="Z45" i="16"/>
  <c r="Z42" i="16"/>
  <c r="Z39" i="16"/>
  <c r="AA50" i="16"/>
  <c r="AA47" i="16"/>
  <c r="AA44" i="16"/>
  <c r="AA41" i="16"/>
  <c r="AA38" i="16"/>
  <c r="Z50" i="16"/>
  <c r="G50" i="16"/>
  <c r="G47" i="16"/>
  <c r="Z44" i="16"/>
  <c r="G44" i="16"/>
  <c r="Z41" i="16"/>
  <c r="G41" i="16"/>
  <c r="Z38" i="16"/>
  <c r="G38" i="16"/>
  <c r="Z47" i="16"/>
  <c r="AA52" i="16"/>
  <c r="AA49" i="16"/>
  <c r="AA46" i="16"/>
  <c r="AA43" i="16"/>
  <c r="AA40" i="16"/>
  <c r="AA37" i="16"/>
  <c r="Z52" i="16"/>
  <c r="G52" i="16"/>
  <c r="Z49" i="16"/>
  <c r="Z46" i="16"/>
  <c r="G46" i="16"/>
  <c r="Z43" i="16"/>
  <c r="G43" i="16"/>
  <c r="Z40" i="16"/>
  <c r="G40" i="16"/>
  <c r="Z37" i="16"/>
  <c r="G37" i="16"/>
  <c r="G49" i="16"/>
  <c r="AA36" i="16"/>
  <c r="Z36" i="16"/>
  <c r="E3" i="27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0" i="27"/>
  <c r="E31" i="27"/>
  <c r="E32" i="27"/>
  <c r="E33" i="27"/>
  <c r="E34" i="27"/>
  <c r="E35" i="27"/>
  <c r="E36" i="27"/>
  <c r="E37" i="27"/>
  <c r="E38" i="27"/>
  <c r="E39" i="27"/>
  <c r="E40" i="27"/>
  <c r="E41" i="27"/>
  <c r="E42" i="27"/>
  <c r="E43" i="27"/>
  <c r="E44" i="27"/>
  <c r="E45" i="27"/>
  <c r="E46" i="27"/>
  <c r="E47" i="27"/>
  <c r="E48" i="27"/>
  <c r="E49" i="27"/>
  <c r="E50" i="27"/>
  <c r="E51" i="27"/>
  <c r="E52" i="27"/>
  <c r="E53" i="27"/>
  <c r="E54" i="27"/>
  <c r="E55" i="27"/>
  <c r="E56" i="27"/>
  <c r="E57" i="27"/>
  <c r="E58" i="27"/>
  <c r="E59" i="27"/>
  <c r="E60" i="27"/>
  <c r="E61" i="27"/>
  <c r="E62" i="27"/>
  <c r="E63" i="27"/>
  <c r="E64" i="27"/>
  <c r="E65" i="27"/>
  <c r="E66" i="27"/>
  <c r="E67" i="27"/>
  <c r="E68" i="27"/>
  <c r="E69" i="27"/>
  <c r="E70" i="27"/>
  <c r="E71" i="27"/>
  <c r="E72" i="27"/>
  <c r="E73" i="27"/>
  <c r="E74" i="27"/>
  <c r="E75" i="27"/>
  <c r="E76" i="27"/>
  <c r="E77" i="27"/>
  <c r="E78" i="27"/>
  <c r="E79" i="27"/>
  <c r="E80" i="27"/>
  <c r="E81" i="27"/>
  <c r="E82" i="27"/>
  <c r="E83" i="27"/>
  <c r="E84" i="27"/>
  <c r="E85" i="27"/>
  <c r="E86" i="27"/>
  <c r="E87" i="27"/>
  <c r="E88" i="27"/>
  <c r="E89" i="27"/>
  <c r="E90" i="27"/>
  <c r="E91" i="27"/>
  <c r="E92" i="27"/>
  <c r="E93" i="27"/>
  <c r="E94" i="27"/>
  <c r="E95" i="27"/>
  <c r="E96" i="27"/>
  <c r="E97" i="27"/>
  <c r="E98" i="27"/>
  <c r="E99" i="27"/>
  <c r="E100" i="27"/>
  <c r="E101" i="27"/>
  <c r="E102" i="27"/>
  <c r="E103" i="27"/>
  <c r="E104" i="27"/>
  <c r="E105" i="27"/>
  <c r="E106" i="27"/>
  <c r="E107" i="27"/>
  <c r="E108" i="27"/>
  <c r="E109" i="27"/>
  <c r="E110" i="27"/>
  <c r="E111" i="27"/>
  <c r="E112" i="27"/>
  <c r="E113" i="27"/>
  <c r="E114" i="27"/>
  <c r="E115" i="27"/>
  <c r="E116" i="27"/>
  <c r="E117" i="27"/>
  <c r="E118" i="27"/>
  <c r="E119" i="27"/>
  <c r="E120" i="27"/>
  <c r="E121" i="27"/>
  <c r="E122" i="27"/>
  <c r="E123" i="27"/>
  <c r="E124" i="27"/>
  <c r="E125" i="27"/>
  <c r="E126" i="27"/>
  <c r="E127" i="27"/>
  <c r="E128" i="27"/>
  <c r="E129" i="27"/>
  <c r="E130" i="27"/>
  <c r="E131" i="27"/>
  <c r="E132" i="27"/>
  <c r="E133" i="27"/>
  <c r="E134" i="27"/>
  <c r="E135" i="27"/>
  <c r="E136" i="27"/>
  <c r="E137" i="27"/>
  <c r="E138" i="27"/>
  <c r="E139" i="27"/>
  <c r="E140" i="27"/>
  <c r="E141" i="27"/>
  <c r="E142" i="27"/>
  <c r="E143" i="27"/>
  <c r="E144" i="27"/>
  <c r="E145" i="27"/>
  <c r="E146" i="27"/>
  <c r="E147" i="27"/>
  <c r="E148" i="27"/>
  <c r="E149" i="27"/>
  <c r="E150" i="27"/>
  <c r="E151" i="27"/>
  <c r="E152" i="27"/>
  <c r="E153" i="27"/>
  <c r="E154" i="27"/>
  <c r="E155" i="27"/>
  <c r="E156" i="27"/>
  <c r="E157" i="27"/>
  <c r="E158" i="27"/>
  <c r="E159" i="27"/>
  <c r="E160" i="27"/>
  <c r="E161" i="27"/>
  <c r="E162" i="27"/>
  <c r="E163" i="27"/>
  <c r="E164" i="27"/>
  <c r="E165" i="27"/>
  <c r="E166" i="27"/>
  <c r="E167" i="27"/>
  <c r="E168" i="27"/>
  <c r="E169" i="27"/>
  <c r="E170" i="27"/>
  <c r="E171" i="27"/>
  <c r="E172" i="27"/>
  <c r="E173" i="27"/>
  <c r="E174" i="27"/>
  <c r="E175" i="27"/>
  <c r="E176" i="27"/>
  <c r="E177" i="27"/>
  <c r="E178" i="27"/>
  <c r="E179" i="27"/>
  <c r="E180" i="27"/>
  <c r="E181" i="27"/>
  <c r="E182" i="27"/>
  <c r="E183" i="27"/>
  <c r="E184" i="27"/>
  <c r="E185" i="27"/>
  <c r="E186" i="27"/>
  <c r="E187" i="27"/>
  <c r="E188" i="27"/>
  <c r="E189" i="27"/>
  <c r="E190" i="27"/>
  <c r="E191" i="27"/>
  <c r="E192" i="27"/>
  <c r="E193" i="27"/>
  <c r="E194" i="27"/>
  <c r="E195" i="27"/>
  <c r="E196" i="27"/>
  <c r="E197" i="27"/>
  <c r="E198" i="27"/>
  <c r="E199" i="27"/>
  <c r="E200" i="27"/>
  <c r="E201" i="27"/>
  <c r="E202" i="27"/>
  <c r="E203" i="27"/>
  <c r="E204" i="27"/>
  <c r="E205" i="27"/>
  <c r="E206" i="27"/>
  <c r="E207" i="27"/>
  <c r="E208" i="27"/>
  <c r="E209" i="27"/>
  <c r="E210" i="27"/>
  <c r="E211" i="27"/>
  <c r="E212" i="27"/>
  <c r="E213" i="27"/>
  <c r="E214" i="27"/>
  <c r="E215" i="27"/>
  <c r="E216" i="27"/>
  <c r="E217" i="27"/>
  <c r="E218" i="27"/>
  <c r="E219" i="27"/>
  <c r="E220" i="27"/>
  <c r="E221" i="27"/>
  <c r="E222" i="27"/>
  <c r="E223" i="27"/>
  <c r="E224" i="27"/>
  <c r="E225" i="27"/>
  <c r="E226" i="27"/>
  <c r="E227" i="27"/>
  <c r="E228" i="27"/>
  <c r="E229" i="27"/>
  <c r="E230" i="27"/>
  <c r="E231" i="27"/>
  <c r="E232" i="27"/>
  <c r="E233" i="27"/>
  <c r="E234" i="27"/>
  <c r="E235" i="27"/>
  <c r="E236" i="27"/>
  <c r="E237" i="27"/>
  <c r="E238" i="27"/>
  <c r="E239" i="27"/>
  <c r="E240" i="27"/>
  <c r="E241" i="27"/>
  <c r="E242" i="27"/>
  <c r="E243" i="27"/>
  <c r="E244" i="27"/>
  <c r="E245" i="27"/>
  <c r="E246" i="27"/>
  <c r="E247" i="27"/>
  <c r="E248" i="27"/>
  <c r="E249" i="27"/>
  <c r="E250" i="27"/>
  <c r="E251" i="27"/>
  <c r="E252" i="27"/>
  <c r="E253" i="27"/>
  <c r="E254" i="27"/>
  <c r="E255" i="27"/>
  <c r="E256" i="27"/>
  <c r="E257" i="27"/>
  <c r="E258" i="27"/>
  <c r="E259" i="27"/>
  <c r="E260" i="27"/>
  <c r="E261" i="27"/>
  <c r="E262" i="27"/>
  <c r="E263" i="27"/>
  <c r="E264" i="27"/>
  <c r="E265" i="27"/>
  <c r="E266" i="27"/>
  <c r="E267" i="27"/>
  <c r="E268" i="27"/>
  <c r="E269" i="27"/>
  <c r="E270" i="27"/>
  <c r="E271" i="27"/>
  <c r="E272" i="27"/>
  <c r="E273" i="27"/>
  <c r="E274" i="27"/>
  <c r="E275" i="27"/>
  <c r="E276" i="27"/>
  <c r="E277" i="27"/>
  <c r="E278" i="27"/>
  <c r="E279" i="27"/>
  <c r="E280" i="27"/>
  <c r="E281" i="27"/>
  <c r="E282" i="27"/>
  <c r="E283" i="27"/>
  <c r="E284" i="27"/>
  <c r="E285" i="27"/>
  <c r="E286" i="27"/>
  <c r="E287" i="27"/>
  <c r="E288" i="27"/>
  <c r="E289" i="27"/>
  <c r="E290" i="27"/>
  <c r="E291" i="27"/>
  <c r="E292" i="27"/>
  <c r="E293" i="27"/>
  <c r="E294" i="27"/>
  <c r="E295" i="27"/>
  <c r="E296" i="27"/>
  <c r="E297" i="27"/>
  <c r="E298" i="27"/>
  <c r="E299" i="27"/>
  <c r="E300" i="27"/>
  <c r="E301" i="27"/>
  <c r="E302" i="27"/>
  <c r="E303" i="27"/>
  <c r="E304" i="27"/>
  <c r="E305" i="27"/>
  <c r="E306" i="27"/>
  <c r="E307" i="27"/>
  <c r="E308" i="27"/>
  <c r="E309" i="27"/>
  <c r="E310" i="27"/>
  <c r="E311" i="27"/>
  <c r="E312" i="27"/>
  <c r="E313" i="27"/>
  <c r="E314" i="27"/>
  <c r="E315" i="27"/>
  <c r="E316" i="27"/>
  <c r="E317" i="27"/>
  <c r="E318" i="27"/>
  <c r="E319" i="27"/>
  <c r="E320" i="27"/>
  <c r="E321" i="27"/>
  <c r="E322" i="27"/>
  <c r="E323" i="27"/>
  <c r="E324" i="27"/>
  <c r="E325" i="27"/>
  <c r="E326" i="27"/>
  <c r="E327" i="27"/>
  <c r="E328" i="27"/>
  <c r="E329" i="27"/>
  <c r="E330" i="27"/>
  <c r="E331" i="27"/>
  <c r="E332" i="27"/>
  <c r="E333" i="27"/>
  <c r="E334" i="27"/>
  <c r="E335" i="27"/>
  <c r="E336" i="27"/>
  <c r="E337" i="27"/>
  <c r="E338" i="27"/>
  <c r="E339" i="27"/>
  <c r="E340" i="27"/>
  <c r="E341" i="27"/>
  <c r="E342" i="27"/>
  <c r="E343" i="27"/>
  <c r="E344" i="27"/>
  <c r="E345" i="27"/>
  <c r="E346" i="27"/>
  <c r="E347" i="27"/>
  <c r="E348" i="27"/>
  <c r="E349" i="27"/>
  <c r="E350" i="27"/>
  <c r="E351" i="27"/>
  <c r="E352" i="27"/>
  <c r="E353" i="27"/>
  <c r="E354" i="27"/>
  <c r="E355" i="27"/>
  <c r="E356" i="27"/>
  <c r="E357" i="27"/>
  <c r="E358" i="27"/>
  <c r="E359" i="27"/>
  <c r="E360" i="27"/>
  <c r="E361" i="27"/>
  <c r="E362" i="27"/>
  <c r="E363" i="27"/>
  <c r="E364" i="27"/>
  <c r="E365" i="27"/>
  <c r="E366" i="27"/>
  <c r="E367" i="27"/>
  <c r="E368" i="27"/>
  <c r="E369" i="27"/>
  <c r="E370" i="27"/>
  <c r="E371" i="27"/>
  <c r="E372" i="27"/>
  <c r="E373" i="27"/>
  <c r="E374" i="27"/>
  <c r="E375" i="27"/>
  <c r="E376" i="27"/>
  <c r="E377" i="27"/>
  <c r="E378" i="27"/>
  <c r="E379" i="27"/>
  <c r="E380" i="27"/>
  <c r="E381" i="27"/>
  <c r="E382" i="27"/>
  <c r="E383" i="27"/>
  <c r="E384" i="27"/>
  <c r="E385" i="27"/>
  <c r="E386" i="27"/>
  <c r="E387" i="27"/>
  <c r="E388" i="27"/>
  <c r="E389" i="27"/>
  <c r="E390" i="27"/>
  <c r="E391" i="27"/>
  <c r="E392" i="27"/>
  <c r="E393" i="27"/>
  <c r="E394" i="27"/>
  <c r="E395" i="27"/>
  <c r="E396" i="27"/>
  <c r="E397" i="27"/>
  <c r="E398" i="27"/>
  <c r="E399" i="27"/>
  <c r="E400" i="27"/>
  <c r="E401" i="27"/>
  <c r="E402" i="27"/>
  <c r="E403" i="27"/>
  <c r="E404" i="27"/>
  <c r="E405" i="27"/>
  <c r="E406" i="27"/>
  <c r="E407" i="27"/>
  <c r="E408" i="27"/>
  <c r="E409" i="27"/>
  <c r="E410" i="27"/>
  <c r="E411" i="27"/>
  <c r="E412" i="27"/>
  <c r="E413" i="27"/>
  <c r="E414" i="27"/>
  <c r="E415" i="27"/>
  <c r="E416" i="27"/>
  <c r="E417" i="27"/>
  <c r="E418" i="27"/>
  <c r="E419" i="27"/>
  <c r="E420" i="27"/>
  <c r="E421" i="27"/>
  <c r="E422" i="27"/>
  <c r="E423" i="27"/>
  <c r="E424" i="27"/>
  <c r="E425" i="27"/>
  <c r="E426" i="27"/>
  <c r="E427" i="27"/>
  <c r="E428" i="27"/>
  <c r="E429" i="27"/>
  <c r="E430" i="27"/>
  <c r="E431" i="27"/>
  <c r="E432" i="27"/>
  <c r="E433" i="27"/>
  <c r="E434" i="27"/>
  <c r="E435" i="27"/>
  <c r="E436" i="27"/>
  <c r="E437" i="27"/>
  <c r="E438" i="27"/>
  <c r="E439" i="27"/>
  <c r="E440" i="27"/>
  <c r="E441" i="27"/>
  <c r="E442" i="27"/>
  <c r="E443" i="27"/>
  <c r="E444" i="27"/>
  <c r="E445" i="27"/>
  <c r="E446" i="27"/>
  <c r="E447" i="27"/>
  <c r="E448" i="27"/>
  <c r="E449" i="27"/>
  <c r="E450" i="27"/>
  <c r="E451" i="27"/>
  <c r="E452" i="27"/>
  <c r="E453" i="27"/>
  <c r="E454" i="27"/>
  <c r="E455" i="27"/>
  <c r="E456" i="27"/>
  <c r="E457" i="27"/>
  <c r="E458" i="27"/>
  <c r="E459" i="27"/>
  <c r="E460" i="27"/>
  <c r="E461" i="27"/>
  <c r="E462" i="27"/>
  <c r="E463" i="27"/>
  <c r="E464" i="27"/>
  <c r="E465" i="27"/>
  <c r="E466" i="27"/>
  <c r="E467" i="27"/>
  <c r="E468" i="27"/>
  <c r="E469" i="27"/>
  <c r="E470" i="27"/>
  <c r="E471" i="27"/>
  <c r="E472" i="27"/>
  <c r="E473" i="27"/>
  <c r="E474" i="27"/>
  <c r="E475" i="27"/>
  <c r="E476" i="27"/>
  <c r="E477" i="27"/>
  <c r="E478" i="27"/>
  <c r="E479" i="27"/>
  <c r="E480" i="27"/>
  <c r="E481" i="27"/>
  <c r="E482" i="27"/>
  <c r="E483" i="27"/>
  <c r="E484" i="27"/>
  <c r="E485" i="27"/>
  <c r="E486" i="27"/>
  <c r="E487" i="27"/>
  <c r="E488" i="27"/>
  <c r="E489" i="27"/>
  <c r="E490" i="27"/>
  <c r="E491" i="27"/>
  <c r="E492" i="27"/>
  <c r="E493" i="27"/>
  <c r="E494" i="27"/>
  <c r="E495" i="27"/>
  <c r="E496" i="27"/>
  <c r="E497" i="27"/>
  <c r="E498" i="27"/>
  <c r="E499" i="27"/>
  <c r="E500" i="27"/>
  <c r="E501" i="27"/>
  <c r="E502" i="27"/>
  <c r="E503" i="27"/>
  <c r="E504" i="27"/>
  <c r="E505" i="27"/>
  <c r="E506" i="27"/>
  <c r="E507" i="27"/>
  <c r="E508" i="27"/>
  <c r="E509" i="27"/>
  <c r="E510" i="27"/>
  <c r="E511" i="27"/>
  <c r="E512" i="27"/>
  <c r="E513" i="27"/>
  <c r="E514" i="27"/>
  <c r="E515" i="27"/>
  <c r="E516" i="27"/>
  <c r="E517" i="27"/>
  <c r="E518" i="27"/>
  <c r="E519" i="27"/>
  <c r="E520" i="27"/>
  <c r="E521" i="27"/>
  <c r="E522" i="27"/>
  <c r="E523" i="27"/>
  <c r="E524" i="27"/>
  <c r="E525" i="27"/>
  <c r="E526" i="27"/>
  <c r="E527" i="27"/>
  <c r="E528" i="27"/>
  <c r="E529" i="27"/>
  <c r="E530" i="27"/>
  <c r="E531" i="27"/>
  <c r="E532" i="27"/>
  <c r="E533" i="27"/>
  <c r="E534" i="27"/>
  <c r="E535" i="27"/>
  <c r="E536" i="27"/>
  <c r="E537" i="27"/>
  <c r="E538" i="27"/>
  <c r="E539" i="27"/>
  <c r="E540" i="27"/>
  <c r="E541" i="27"/>
  <c r="E542" i="27"/>
  <c r="E543" i="27"/>
  <c r="E544" i="27"/>
  <c r="E545" i="27"/>
  <c r="E546" i="27"/>
  <c r="E547" i="27"/>
  <c r="E2" i="27"/>
  <c r="AA26" i="16" l="1"/>
  <c r="Z26" i="16" l="1"/>
  <c r="AA24" i="16" l="1"/>
  <c r="Z24" i="16" l="1"/>
  <c r="AA23" i="16" l="1"/>
  <c r="AA22" i="16"/>
  <c r="AA21" i="16"/>
  <c r="AA20" i="16"/>
  <c r="Z22" i="16" l="1"/>
  <c r="Z20" i="16"/>
  <c r="Z23" i="16"/>
  <c r="Z21" i="16"/>
  <c r="L3" i="16" l="1"/>
  <c r="B3" i="16"/>
  <c r="L4" i="16"/>
  <c r="B4" i="16"/>
  <c r="B5" i="16" l="1"/>
  <c r="N3" i="16" l="1"/>
  <c r="O3" i="16" s="1"/>
  <c r="Q3" i="16" s="1"/>
  <c r="R3" i="16"/>
  <c r="S3" i="16"/>
  <c r="T3" i="16"/>
  <c r="U3" i="16"/>
  <c r="V3" i="16"/>
  <c r="W3" i="16"/>
  <c r="Z29" i="16"/>
  <c r="Z32" i="16"/>
  <c r="AA35" i="16"/>
  <c r="F3" i="16" l="1"/>
  <c r="G3" i="16"/>
  <c r="AA13" i="16"/>
  <c r="AA3" i="16"/>
  <c r="AA28" i="16"/>
  <c r="Z28" i="16"/>
  <c r="Z3" i="16"/>
  <c r="AA29" i="16"/>
  <c r="AA34" i="16"/>
  <c r="Z27" i="16"/>
  <c r="AA27" i="16"/>
  <c r="Z34" i="16"/>
  <c r="AA31" i="16"/>
  <c r="Z31" i="16"/>
  <c r="Z30" i="16"/>
  <c r="AA30" i="16"/>
  <c r="AA32" i="16"/>
  <c r="Z35" i="16"/>
  <c r="AA7" i="16"/>
  <c r="Z7" i="16"/>
  <c r="Z13" i="16"/>
  <c r="AA6" i="16"/>
  <c r="AA25" i="16"/>
  <c r="Z6" i="16"/>
  <c r="Z25" i="16"/>
  <c r="T4" i="16" l="1"/>
  <c r="U4" i="16"/>
  <c r="AA16" i="16" l="1"/>
  <c r="Z16" i="16"/>
  <c r="W4" i="16" l="1"/>
  <c r="V4" i="16"/>
  <c r="S4" i="16"/>
  <c r="R4" i="16"/>
  <c r="N4" i="16"/>
  <c r="O4" i="16" s="1"/>
  <c r="Q4" i="16" s="1"/>
  <c r="M4" i="16"/>
  <c r="Z12" i="16"/>
  <c r="AA10" i="16"/>
  <c r="AA4" i="16" l="1"/>
  <c r="G4" i="16"/>
  <c r="F4" i="16"/>
  <c r="Z11" i="16"/>
  <c r="AA33" i="16"/>
  <c r="AA15" i="16"/>
  <c r="AA14" i="16"/>
  <c r="AA8" i="16"/>
  <c r="Z17" i="16"/>
  <c r="AA17" i="16"/>
  <c r="Z19" i="16"/>
  <c r="AA19" i="16"/>
  <c r="AA11" i="16"/>
  <c r="AA12" i="16"/>
  <c r="Z4" i="16"/>
  <c r="Z10" i="16"/>
  <c r="Z14" i="16"/>
  <c r="Z8" i="16"/>
  <c r="Z15" i="16"/>
  <c r="Z33" i="16"/>
  <c r="AA9" i="16" l="1"/>
  <c r="AA5" i="16"/>
  <c r="Z5" i="16"/>
  <c r="Z9" i="16"/>
  <c r="AA18" i="16" l="1"/>
  <c r="Z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Zapata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Gustavo Zapata:</t>
        </r>
        <r>
          <rPr>
            <sz val="9"/>
            <color indexed="81"/>
            <rFont val="Tahoma"/>
            <family val="2"/>
          </rPr>
          <t xml:space="preserve">
FORMULA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Gustavo Zapata
Se calcula automatico, arrastrar hasta el final de los datos.</t>
        </r>
      </text>
    </comment>
    <comment ref="H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Gustavo Zapata
Se calcula automatico, arrastrar hasta el final de los datos.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tc={66D1BC53-2552-447D-BA7A-327DEE74A9A5}</author>
  </authors>
  <commentList>
    <comment ref="C2" authorId="0" shapeId="0" xr:uid="{00000000-0006-0000-01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Entre 00:00 y no pasar de 23:00 a menos que diferida sea menor igual de 1 hora</t>
      </text>
    </comment>
  </commentList>
</comments>
</file>

<file path=xl/sharedStrings.xml><?xml version="1.0" encoding="utf-8"?>
<sst xmlns="http://schemas.openxmlformats.org/spreadsheetml/2006/main" count="7382" uniqueCount="1447">
  <si>
    <t>NOMBRE  SARTA</t>
  </si>
  <si>
    <t>FECHA INICIAL mm/dd/yyyy hh:mm:ss</t>
  </si>
  <si>
    <t>FECHA FINAL mm/dd/yyyy hh:mm:ss</t>
  </si>
  <si>
    <t>ABIERTO? True/False</t>
  </si>
  <si>
    <t>DURACION (SEGUNDOS)</t>
  </si>
  <si>
    <t>CODIGO INTERNO (NO BORRAR)</t>
  </si>
  <si>
    <t>CAUSA DE DIFERIDA</t>
  </si>
  <si>
    <t>CODIGO GENERAL (NO BORRAR)</t>
  </si>
  <si>
    <t>CAUSA GENERAL</t>
  </si>
  <si>
    <t>COMENTARIO</t>
  </si>
  <si>
    <t>GESTIONABLE</t>
  </si>
  <si>
    <t>FECHA</t>
  </si>
  <si>
    <t>POZO</t>
  </si>
  <si>
    <t>HORAS INICIO</t>
  </si>
  <si>
    <t>HORAS</t>
  </si>
  <si>
    <t>PERDIDA CALCULADA</t>
  </si>
  <si>
    <t>FECHA ULTIMA PRUEBA</t>
  </si>
  <si>
    <t>RESPONSABLE</t>
  </si>
  <si>
    <t>False</t>
  </si>
  <si>
    <t>WO Estim. Térmica</t>
  </si>
  <si>
    <t>YACIMIENTOS</t>
  </si>
  <si>
    <t>True</t>
  </si>
  <si>
    <t>Pozo no fluye</t>
  </si>
  <si>
    <t>ESPERANDO W.S.</t>
  </si>
  <si>
    <t>EN W.S.</t>
  </si>
  <si>
    <t>Varilla o barra falla</t>
  </si>
  <si>
    <t>VSD falla</t>
  </si>
  <si>
    <t>MANTENIMIENTO</t>
  </si>
  <si>
    <t>CAUSA</t>
  </si>
  <si>
    <t>CAUSE_TYPE</t>
  </si>
  <si>
    <t>ALS</t>
  </si>
  <si>
    <t>Evento natural</t>
  </si>
  <si>
    <t>20200100010002</t>
  </si>
  <si>
    <t>ATENTADO</t>
  </si>
  <si>
    <t>Gestión ambiental</t>
  </si>
  <si>
    <t>20200300020102</t>
  </si>
  <si>
    <t>BLOQUEO COMUNIDAD</t>
  </si>
  <si>
    <t>Comercialización falla</t>
  </si>
  <si>
    <t>20200000000102</t>
  </si>
  <si>
    <t>Comercialización plan</t>
  </si>
  <si>
    <t>2020000100102</t>
  </si>
  <si>
    <t>CAMBIO SLA</t>
  </si>
  <si>
    <t>Refinación falla</t>
  </si>
  <si>
    <t>20200500000102</t>
  </si>
  <si>
    <t>CAPACIDAD VERTIMIENTO</t>
  </si>
  <si>
    <t>Refinación plan</t>
  </si>
  <si>
    <t>20200501000102</t>
  </si>
  <si>
    <t>COMBUSTIBLE CONTAMINADO</t>
  </si>
  <si>
    <t>Transporte falla</t>
  </si>
  <si>
    <t>20200700000102</t>
  </si>
  <si>
    <t>CONTROL</t>
  </si>
  <si>
    <t>Transporte plan</t>
  </si>
  <si>
    <t>20200701000102</t>
  </si>
  <si>
    <t>CUMPLIMIENTO ORDEN JUDICIAL</t>
  </si>
  <si>
    <t>Red energía falla</t>
  </si>
  <si>
    <t>202002000101302</t>
  </si>
  <si>
    <t>DHS</t>
  </si>
  <si>
    <t>Energía autogenerada falla</t>
  </si>
  <si>
    <t>20200200010402</t>
  </si>
  <si>
    <t>EMERGENCIA SANITARIA</t>
  </si>
  <si>
    <t>Energía generadores falla</t>
  </si>
  <si>
    <t>20200200010502</t>
  </si>
  <si>
    <t>EN W.O.</t>
  </si>
  <si>
    <t>Energía SIN falla</t>
  </si>
  <si>
    <t>20200200010602</t>
  </si>
  <si>
    <t>Energía tercero falla</t>
  </si>
  <si>
    <t>20200200010702</t>
  </si>
  <si>
    <t>ESPERANDO W.O.</t>
  </si>
  <si>
    <t>Insuficiente combustible</t>
  </si>
  <si>
    <t>20200200010902</t>
  </si>
  <si>
    <t>Cap. red energía</t>
  </si>
  <si>
    <t>20200201020502</t>
  </si>
  <si>
    <t>FACILIDADES</t>
  </si>
  <si>
    <t>Cap. suministro Energía</t>
  </si>
  <si>
    <t>20200201020602</t>
  </si>
  <si>
    <t>FALLA SLA</t>
  </si>
  <si>
    <t>Disponibilidad combustible</t>
  </si>
  <si>
    <t>20200201050002</t>
  </si>
  <si>
    <t>FILTRO COMB. SATURADO</t>
  </si>
  <si>
    <t>Energía autogenerada mtto</t>
  </si>
  <si>
    <t>20200201050102</t>
  </si>
  <si>
    <t>HURTO CABLE</t>
  </si>
  <si>
    <t>Energía generadores mtto</t>
  </si>
  <si>
    <t>20200201050202</t>
  </si>
  <si>
    <t>HURTO COMBUSTIBLE</t>
  </si>
  <si>
    <t>Energía SIN mtto</t>
  </si>
  <si>
    <t>20200201050301</t>
  </si>
  <si>
    <t>INGENIERIA</t>
  </si>
  <si>
    <t>Energía tercero mtto</t>
  </si>
  <si>
    <t>20200201050402</t>
  </si>
  <si>
    <t>LINEA DE FLUJO</t>
  </si>
  <si>
    <t>Red energía mtto</t>
  </si>
  <si>
    <t>20200201050502</t>
  </si>
  <si>
    <t>Acom elec falla</t>
  </si>
  <si>
    <t>20200400030002</t>
  </si>
  <si>
    <t>MANTENIMIENTO SLA</t>
  </si>
  <si>
    <t>202004000301202</t>
  </si>
  <si>
    <t>OPERACIONES</t>
  </si>
  <si>
    <t>Motor falla</t>
  </si>
  <si>
    <t>20200400030502</t>
  </si>
  <si>
    <t>OPERACIONES INYECCION</t>
  </si>
  <si>
    <t>Transformador falla</t>
  </si>
  <si>
    <t>20200400030702</t>
  </si>
  <si>
    <t>OTROS</t>
  </si>
  <si>
    <t>Emergencia sanitaria</t>
  </si>
  <si>
    <t>20200100000102</t>
  </si>
  <si>
    <t>PRECIO DEL CRUDO</t>
  </si>
  <si>
    <t>Taponamiento facilidades</t>
  </si>
  <si>
    <t>20200200000102</t>
  </si>
  <si>
    <t>PRODUCCION</t>
  </si>
  <si>
    <t>Cap. almacenamiento/despacho</t>
  </si>
  <si>
    <t>20200201020002</t>
  </si>
  <si>
    <t>PROYECTOS</t>
  </si>
  <si>
    <t>Cap. distribución</t>
  </si>
  <si>
    <t>20200201020102</t>
  </si>
  <si>
    <t>SABOTAJE</t>
  </si>
  <si>
    <t>Cap. gas lift</t>
  </si>
  <si>
    <t>20200201020202</t>
  </si>
  <si>
    <t>SLA</t>
  </si>
  <si>
    <t>Cap. inyección</t>
  </si>
  <si>
    <t>20200201020302</t>
  </si>
  <si>
    <t>SLICK LINE</t>
  </si>
  <si>
    <t>Cap. recolección</t>
  </si>
  <si>
    <t>20200201020402</t>
  </si>
  <si>
    <t>Cap. tratamiento</t>
  </si>
  <si>
    <t>20200201020702</t>
  </si>
  <si>
    <t>Cap. venta gas</t>
  </si>
  <si>
    <t>20200201020802</t>
  </si>
  <si>
    <t xml:space="preserve">Cap. vertimiento/disposición </t>
  </si>
  <si>
    <t>20200201020902</t>
  </si>
  <si>
    <t>Infraestructura no entregada</t>
  </si>
  <si>
    <t>20200201040002</t>
  </si>
  <si>
    <t>Mejora/nueva infraestructura</t>
  </si>
  <si>
    <t>20200201040102</t>
  </si>
  <si>
    <t>Base/sub-base falla</t>
  </si>
  <si>
    <t>20200200010002</t>
  </si>
  <si>
    <t>Locación falla</t>
  </si>
  <si>
    <t>202002000101102</t>
  </si>
  <si>
    <t>vías falla</t>
  </si>
  <si>
    <t>202002000101702</t>
  </si>
  <si>
    <t>Taponamiento en pozo</t>
  </si>
  <si>
    <t>20200400000102</t>
  </si>
  <si>
    <t>Capacidad extracción</t>
  </si>
  <si>
    <t>20200400010102</t>
  </si>
  <si>
    <t>WO cambio SLA</t>
  </si>
  <si>
    <t>20200401010002</t>
  </si>
  <si>
    <t>WO Pesca</t>
  </si>
  <si>
    <t>20200401010102</t>
  </si>
  <si>
    <t>WO rediseño SLA</t>
  </si>
  <si>
    <t>20200401010202</t>
  </si>
  <si>
    <t>WO Reparación revestimiento</t>
  </si>
  <si>
    <t>20200401010302</t>
  </si>
  <si>
    <t>Alta inyección</t>
  </si>
  <si>
    <t>20200800000102</t>
  </si>
  <si>
    <t>Baja inyección</t>
  </si>
  <si>
    <t>20200800000202</t>
  </si>
  <si>
    <t>Inyector no requerido</t>
  </si>
  <si>
    <t>20200800000302</t>
  </si>
  <si>
    <t>Alta relación gas liquido</t>
  </si>
  <si>
    <t>20200800010102</t>
  </si>
  <si>
    <t>Alto corte de agua</t>
  </si>
  <si>
    <t>20200800010202</t>
  </si>
  <si>
    <t>Daño o agotamiento</t>
  </si>
  <si>
    <t>20200800010302</t>
  </si>
  <si>
    <t>P&amp;C cierre inyector</t>
  </si>
  <si>
    <t>20200801010102</t>
  </si>
  <si>
    <t>P&amp;C cierre productor</t>
  </si>
  <si>
    <t>20200801010202</t>
  </si>
  <si>
    <t>202008010201002</t>
  </si>
  <si>
    <t>WO Aislamiento</t>
  </si>
  <si>
    <t>20200801020102</t>
  </si>
  <si>
    <t>WO Cañoneo</t>
  </si>
  <si>
    <t>20200801020202</t>
  </si>
  <si>
    <t>WO cierre inyector</t>
  </si>
  <si>
    <t>20200801020302</t>
  </si>
  <si>
    <t>WO cierre productor</t>
  </si>
  <si>
    <t>20200801020402</t>
  </si>
  <si>
    <t>WO Conformance</t>
  </si>
  <si>
    <t>20200801020502</t>
  </si>
  <si>
    <t>WO Control agua</t>
  </si>
  <si>
    <t>20200801020602</t>
  </si>
  <si>
    <t>WO Control arena</t>
  </si>
  <si>
    <t>20200801020702</t>
  </si>
  <si>
    <t>WO Estim. Mecánica</t>
  </si>
  <si>
    <t>20200801020802</t>
  </si>
  <si>
    <t>WO Estim. Química</t>
  </si>
  <si>
    <t>20200801020902</t>
  </si>
  <si>
    <t>Base/sub-base mtto</t>
  </si>
  <si>
    <t>20200201030002</t>
  </si>
  <si>
    <t>Vertimiento/disposición mtto</t>
  </si>
  <si>
    <t>202002010301002</t>
  </si>
  <si>
    <t>Choque mtto</t>
  </si>
  <si>
    <t>20200201030102</t>
  </si>
  <si>
    <t>Vías mtto</t>
  </si>
  <si>
    <t>202002010301102</t>
  </si>
  <si>
    <t>Despacho mtto</t>
  </si>
  <si>
    <t>20200201030202</t>
  </si>
  <si>
    <t>Distribución fluidos mtto</t>
  </si>
  <si>
    <t>20200201030302</t>
  </si>
  <si>
    <t>Gas Lift mtto</t>
  </si>
  <si>
    <t>20200201030402</t>
  </si>
  <si>
    <t>Inyección mtto</t>
  </si>
  <si>
    <t>20200201030502</t>
  </si>
  <si>
    <t>Locación mtto</t>
  </si>
  <si>
    <t>20200201030602</t>
  </si>
  <si>
    <t>Recolección mtto</t>
  </si>
  <si>
    <t>20200201030702</t>
  </si>
  <si>
    <t>Tratamiento mtto</t>
  </si>
  <si>
    <t>20200201030802</t>
  </si>
  <si>
    <t>Venta gas mtto</t>
  </si>
  <si>
    <t>20200201030902</t>
  </si>
  <si>
    <t>Acom elec mtto</t>
  </si>
  <si>
    <t>20200401000102</t>
  </si>
  <si>
    <t>Cabezal mtto</t>
  </si>
  <si>
    <t>20200401000202</t>
  </si>
  <si>
    <t>20200401000302</t>
  </si>
  <si>
    <t>Servicio a pozo</t>
  </si>
  <si>
    <t>20200401000402</t>
  </si>
  <si>
    <t>Sist. control/Inst mtto</t>
  </si>
  <si>
    <t>20200401000502</t>
  </si>
  <si>
    <t>Transformador mtto</t>
  </si>
  <si>
    <t>20200401000602</t>
  </si>
  <si>
    <t>Unidad bombeo mtto</t>
  </si>
  <si>
    <t>20200401000702</t>
  </si>
  <si>
    <t>VSD mtto</t>
  </si>
  <si>
    <t>20200401000802</t>
  </si>
  <si>
    <t>Inyección falla</t>
  </si>
  <si>
    <t>202002000101002</t>
  </si>
  <si>
    <t>Choque Falla</t>
  </si>
  <si>
    <t>20200200010102</t>
  </si>
  <si>
    <t>Recolección Falla</t>
  </si>
  <si>
    <t>202002000101202</t>
  </si>
  <si>
    <t>Tratamiento falla</t>
  </si>
  <si>
    <t>202002000101402</t>
  </si>
  <si>
    <t>Venta gas falla</t>
  </si>
  <si>
    <t>202002000101502</t>
  </si>
  <si>
    <t>Vertimiento/disposición falla</t>
  </si>
  <si>
    <t>202002000101602</t>
  </si>
  <si>
    <t>Despacho falla</t>
  </si>
  <si>
    <t>20200200010202</t>
  </si>
  <si>
    <t>Distribución fluido falla</t>
  </si>
  <si>
    <t>20200200010302</t>
  </si>
  <si>
    <t>Gas Lift falla</t>
  </si>
  <si>
    <t>20200200010802</t>
  </si>
  <si>
    <t>202004000301002</t>
  </si>
  <si>
    <t>Bomba falla</t>
  </si>
  <si>
    <t>20200400030102</t>
  </si>
  <si>
    <t>VRF falla</t>
  </si>
  <si>
    <t>202004000301102</t>
  </si>
  <si>
    <t>Cabezal falla</t>
  </si>
  <si>
    <t>20200400030202</t>
  </si>
  <si>
    <t>Empaque falla</t>
  </si>
  <si>
    <t>20200400030302</t>
  </si>
  <si>
    <t>Mandril falla</t>
  </si>
  <si>
    <t>20200400030402</t>
  </si>
  <si>
    <t>Sist. control/Instrumentación falla</t>
  </si>
  <si>
    <t>20200400030602</t>
  </si>
  <si>
    <t>Tubería falla</t>
  </si>
  <si>
    <t>20200400030802</t>
  </si>
  <si>
    <t>Unidad bombeo falla</t>
  </si>
  <si>
    <t>20200400030902</t>
  </si>
  <si>
    <t>20200400040002</t>
  </si>
  <si>
    <t>Paros/Bloqueos ajenos ECP</t>
  </si>
  <si>
    <t>20200100020102</t>
  </si>
  <si>
    <t>Asuntos contractuales</t>
  </si>
  <si>
    <t>20200300000102</t>
  </si>
  <si>
    <t xml:space="preserve">Asuntos laborales </t>
  </si>
  <si>
    <t>20200300010102</t>
  </si>
  <si>
    <t>Gestion inmobiliaria</t>
  </si>
  <si>
    <t>20200300030102</t>
  </si>
  <si>
    <t>Inversión social</t>
  </si>
  <si>
    <t>20200300040102</t>
  </si>
  <si>
    <t>Relacionamiento con comunidad</t>
  </si>
  <si>
    <t>20200300050102</t>
  </si>
  <si>
    <t>Atentados</t>
  </si>
  <si>
    <t>20200600000102</t>
  </si>
  <si>
    <t>hurtos</t>
  </si>
  <si>
    <t>20200600000202</t>
  </si>
  <si>
    <t>Vandalismo</t>
  </si>
  <si>
    <t>20200600000302</t>
  </si>
  <si>
    <t>No rentable</t>
  </si>
  <si>
    <t>20200400020102</t>
  </si>
  <si>
    <t>Adquisición de información</t>
  </si>
  <si>
    <t>20200801000102</t>
  </si>
  <si>
    <t>Pozo</t>
  </si>
  <si>
    <t>Sarta</t>
  </si>
  <si>
    <t>Tipo</t>
  </si>
  <si>
    <t>Sist. Levantamiento</t>
  </si>
  <si>
    <t>Producto</t>
  </si>
  <si>
    <t>Estado</t>
  </si>
  <si>
    <t>Activo</t>
  </si>
  <si>
    <t>Estacion/Planta</t>
  </si>
  <si>
    <t>Campo</t>
  </si>
  <si>
    <t>Gerencia</t>
  </si>
  <si>
    <t>Vicepresidencia</t>
  </si>
  <si>
    <t>Fecha UltimaPrueba</t>
  </si>
  <si>
    <t>Usuario</t>
  </si>
  <si>
    <t>Producción/Inyección</t>
  </si>
  <si>
    <t>BM (Bombeo Mecanico)</t>
  </si>
  <si>
    <t>Fluido (Todos los Productos)</t>
  </si>
  <si>
    <t>ABARCO</t>
  </si>
  <si>
    <t>CATENARE</t>
  </si>
  <si>
    <t>VRC</t>
  </si>
  <si>
    <t>BCP (Bombeo por Cavidades Progresivas)</t>
  </si>
  <si>
    <t>BATERIA</t>
  </si>
  <si>
    <t>SARTA</t>
  </si>
  <si>
    <t>PRUEBA EN EL MES</t>
  </si>
  <si>
    <t>AREA</t>
  </si>
  <si>
    <t>LIQ_VOL</t>
  </si>
  <si>
    <t>BSW</t>
  </si>
  <si>
    <t>GAS_VOL_RATE</t>
  </si>
  <si>
    <t>OIL_VOL_RATE</t>
  </si>
  <si>
    <t>WAT_VOL_RATE</t>
  </si>
  <si>
    <t>OIL_DENSITY</t>
  </si>
  <si>
    <t>VELOCIDAD BOMBA</t>
  </si>
  <si>
    <t>PIP</t>
  </si>
  <si>
    <t>TEM_PMOTOR</t>
  </si>
  <si>
    <t>VIB_MOTOR</t>
  </si>
  <si>
    <t>TEMP_INTAKE</t>
  </si>
  <si>
    <t>VOLTAJE_OUT_VSD</t>
  </si>
  <si>
    <t>VOLTAJE_OUT_SUT</t>
  </si>
  <si>
    <t>VOLTAJE_IN_VSD</t>
  </si>
  <si>
    <t>TIPO</t>
  </si>
  <si>
    <t>PREAPROBADA</t>
  </si>
  <si>
    <t>PREVALIDACION AUTOMATICA</t>
  </si>
  <si>
    <t>COMENTARIO PREVALIDACION</t>
  </si>
  <si>
    <t>COMENTARIO PRUEBA</t>
  </si>
  <si>
    <t>NO</t>
  </si>
  <si>
    <t>LPT-17</t>
  </si>
  <si>
    <t>ABARCO-PH2-H4:1</t>
  </si>
  <si>
    <t>ABARCO-PH9-H3:1</t>
  </si>
  <si>
    <t>ECOPETROL\C111856Q</t>
  </si>
  <si>
    <t>ABARCO-PH8-H5:1</t>
  </si>
  <si>
    <t>JAZMIN-N2:1</t>
  </si>
  <si>
    <t>ABARCO-PH3-H1:1</t>
  </si>
  <si>
    <t>ABARCO-PH11-H5:1</t>
  </si>
  <si>
    <t>ABARCO-PH7-H6:1</t>
  </si>
  <si>
    <t>ABARCO-PH3-H5:1</t>
  </si>
  <si>
    <t>ABARCO-PH4-H8:1</t>
  </si>
  <si>
    <t>ABARCO-PH3-H9:1</t>
  </si>
  <si>
    <t>ABARCO-PH2-H5:1</t>
  </si>
  <si>
    <t>ABARCO-PH5-H5:1</t>
  </si>
  <si>
    <t>ABARCO-PH1-H1:1</t>
  </si>
  <si>
    <t>ABARCO-PH11-H7:1</t>
  </si>
  <si>
    <t>ABARCO-PH5-H11:1</t>
  </si>
  <si>
    <t>ABARCO-PH9-H1:1</t>
  </si>
  <si>
    <t>ABARCO-PH11-H9:1</t>
  </si>
  <si>
    <t>ABARCO-PH11-H8:1</t>
  </si>
  <si>
    <t>ABARCO-PH9-H8:1</t>
  </si>
  <si>
    <t>ABARCO-X-2:1</t>
  </si>
  <si>
    <t>ABARCO-PH4-H10:1</t>
  </si>
  <si>
    <t>ABARCO-PH8-H1:1</t>
  </si>
  <si>
    <t>ABARCO-PH8-H6:1</t>
  </si>
  <si>
    <t>ABARCO-PH7-H2:1</t>
  </si>
  <si>
    <t>ABARCO-PH5-H1:1</t>
  </si>
  <si>
    <t>ABARCO-PH3-H7:1</t>
  </si>
  <si>
    <t>ABARCO-PH5-H9:1</t>
  </si>
  <si>
    <t>ABARCO-PH2-H9:1</t>
  </si>
  <si>
    <t>ABARCO-1:1</t>
  </si>
  <si>
    <t>ABARCO-PH8-H2:1</t>
  </si>
  <si>
    <t>ABARCO-PH2-H3:1</t>
  </si>
  <si>
    <t>ABARCO-PH8-H9:1</t>
  </si>
  <si>
    <t>ABARCO-AW-7:1</t>
  </si>
  <si>
    <t>ABARCO-PH9-H10:1</t>
  </si>
  <si>
    <t>ABARCO-PH5-H4:1</t>
  </si>
  <si>
    <t>ABARCO-PH3-H2:1</t>
  </si>
  <si>
    <t>ABARCO-PH5-H2:1</t>
  </si>
  <si>
    <t>ABARCO-PH5-H13:1</t>
  </si>
  <si>
    <t>ABARCO-PH9-H7:1</t>
  </si>
  <si>
    <t>ABARCO-PH5-H12:1</t>
  </si>
  <si>
    <t>ABARCO-PH2-H2:1</t>
  </si>
  <si>
    <t>ABARCO-PH4-H7:1</t>
  </si>
  <si>
    <t>ABARCO-PH11-H11:1</t>
  </si>
  <si>
    <t>ABARCO-PH2-H7:1</t>
  </si>
  <si>
    <t>ABARCO-PH7-H10:1</t>
  </si>
  <si>
    <t>ABARCO-PH7-H4:1</t>
  </si>
  <si>
    <t>ABARCO-PH11-H4:1</t>
  </si>
  <si>
    <t>ABARCO-PH5-H15:1</t>
  </si>
  <si>
    <t>ABARCO-PH3-H8:1</t>
  </si>
  <si>
    <t>ABARCO-PH8-H8:1</t>
  </si>
  <si>
    <t>ABARCO-PH11-H10:1</t>
  </si>
  <si>
    <t>ABARCO-PH9-H9:1</t>
  </si>
  <si>
    <t>ABARCO-PH2-H8:1</t>
  </si>
  <si>
    <t>ABARCO-AH-3:1</t>
  </si>
  <si>
    <t>ABARCO-PH8-H7:1</t>
  </si>
  <si>
    <t>ABARCO-PH5-H3:1</t>
  </si>
  <si>
    <t>ABARCO-PH7-H7:1</t>
  </si>
  <si>
    <t>ABARCO-PH11-H1:1</t>
  </si>
  <si>
    <t>ABARCO-PH9-H4:1</t>
  </si>
  <si>
    <t>ABARCO-PH9-H2:1</t>
  </si>
  <si>
    <t>ABARCO-PH7-H1:1</t>
  </si>
  <si>
    <t>ABARCO-PH4-H9:1</t>
  </si>
  <si>
    <t>ABARCO-PH4-H1:1</t>
  </si>
  <si>
    <t>ABARCO-PH4-H2:1</t>
  </si>
  <si>
    <t>ABARCO-PH5-H16:1</t>
  </si>
  <si>
    <t>ABARCO-PH3-H4:1</t>
  </si>
  <si>
    <t>ABARCO-PH2-H6:1</t>
  </si>
  <si>
    <t>ABARCO-PH8-H3:1</t>
  </si>
  <si>
    <t>ABARCO-PH1-H2:1</t>
  </si>
  <si>
    <t>ABARCO-PH4-H11:1</t>
  </si>
  <si>
    <t>ABARCO-PH3-H3:1</t>
  </si>
  <si>
    <t>ABARCO-PH11-H3:1</t>
  </si>
  <si>
    <t>ABARCO-PH11-H2:1</t>
  </si>
  <si>
    <t>ABARCO-PH11-H12:1</t>
  </si>
  <si>
    <t>ABARCO-PH5-H20:1</t>
  </si>
  <si>
    <t>ABARCO-PH1-H4:1</t>
  </si>
  <si>
    <t>ABARCO-PH4-H5:1</t>
  </si>
  <si>
    <t>ABARCO-PH5-H8:1</t>
  </si>
  <si>
    <t>ABARCO-PH4-H3:1</t>
  </si>
  <si>
    <t>ABARCO-PH5-H14:1</t>
  </si>
  <si>
    <t>ABARCO-PH3-H10:1</t>
  </si>
  <si>
    <t>ABARCO-PH1-H6:1</t>
  </si>
  <si>
    <t>ABARCO-PH5-H19:1</t>
  </si>
  <si>
    <t>ABARCO-PH8-H4:1</t>
  </si>
  <si>
    <t>ABARCO-PH7-H3:1</t>
  </si>
  <si>
    <t>ABARCO-PH7-H11:1</t>
  </si>
  <si>
    <t>ABARCO-PH5-H10:1</t>
  </si>
  <si>
    <t>ABARCO-PH7-H5:1</t>
  </si>
  <si>
    <t>ABARCO-PH5-H6:1</t>
  </si>
  <si>
    <t>ABARCO-PH5-H18:1</t>
  </si>
  <si>
    <t>ABARCO-PH5-H17:1</t>
  </si>
  <si>
    <t>ABARCO-PH4-H4:1</t>
  </si>
  <si>
    <t>ABARCO-Q-2:1</t>
  </si>
  <si>
    <t>ABARCO-PH7-H8:1</t>
  </si>
  <si>
    <t>ABARCO-PH11-H6:1</t>
  </si>
  <si>
    <t>ABARCO-PH3-H6:1</t>
  </si>
  <si>
    <t>ABARCO-PH7-H9:1</t>
  </si>
  <si>
    <t>ABARCO-PH5-H7:1</t>
  </si>
  <si>
    <t>PERDIDA CALCULADA GAS</t>
  </si>
  <si>
    <t>PERDIDA CALCULADA AGUA</t>
  </si>
  <si>
    <t>Productor</t>
  </si>
  <si>
    <t>Observación</t>
  </si>
  <si>
    <t>Abandonado</t>
  </si>
  <si>
    <t>ECOPETROL\C104743G</t>
  </si>
  <si>
    <t>ECOPETROL\C7995100</t>
  </si>
  <si>
    <t>ECOPETROL\E0279970</t>
  </si>
  <si>
    <t>SI</t>
  </si>
  <si>
    <t>POSTINYECCIÓN</t>
  </si>
  <si>
    <t>Postinyección</t>
  </si>
  <si>
    <t>CAOBA-1</t>
  </si>
  <si>
    <t>CAOBA-1:1</t>
  </si>
  <si>
    <t>MODULO JAZMIN</t>
  </si>
  <si>
    <t>JAZMIN</t>
  </si>
  <si>
    <t>CEDRO-1</t>
  </si>
  <si>
    <t>CEDRO-1:1</t>
  </si>
  <si>
    <t>JAZMIN-1</t>
  </si>
  <si>
    <t>JAZMIN-1:1</t>
  </si>
  <si>
    <t>ECOPETROL\E0302585</t>
  </si>
  <si>
    <t>JAZMIN-A-1</t>
  </si>
  <si>
    <t>JAZMIN-A-1:1</t>
  </si>
  <si>
    <t>JAZMIN-A-2</t>
  </si>
  <si>
    <t>JAZMIN-A-2:1</t>
  </si>
  <si>
    <t>ECOPETROL\E0280536</t>
  </si>
  <si>
    <t>JAZMIN-A-3</t>
  </si>
  <si>
    <t>JAZMIN-A-3:1</t>
  </si>
  <si>
    <t>JAZMIN-A-4</t>
  </si>
  <si>
    <t>JAZMIN-A-4:1</t>
  </si>
  <si>
    <t>JAZMIN-A-7</t>
  </si>
  <si>
    <t>JAZMIN-A-7:1</t>
  </si>
  <si>
    <t>JAZMIN-A-8</t>
  </si>
  <si>
    <t>JAZMIN-A-8:1</t>
  </si>
  <si>
    <t>JAZMIN-A-9</t>
  </si>
  <si>
    <t>JAZMIN-A-9:1</t>
  </si>
  <si>
    <t>JAZMIN-AA-1</t>
  </si>
  <si>
    <t>JAZMIN-AA-1:1</t>
  </si>
  <si>
    <t>JAZMIN-AA-2</t>
  </si>
  <si>
    <t>JAZMIN-AA-2:1</t>
  </si>
  <si>
    <t>JAZMIN-AA-3</t>
  </si>
  <si>
    <t>JAZMIN-AA-3:1</t>
  </si>
  <si>
    <t>JAZMIN-AA-4</t>
  </si>
  <si>
    <t>JAZMIN-AA-4:1</t>
  </si>
  <si>
    <t>JAZMIN-AA-5</t>
  </si>
  <si>
    <t>JAZMIN-AA-5:1</t>
  </si>
  <si>
    <t>JAZMIN-AA-6</t>
  </si>
  <si>
    <t>JAZMIN-AA-6:1</t>
  </si>
  <si>
    <t>JAZMIN-AB-1</t>
  </si>
  <si>
    <t>JAZMIN-AB-1:1</t>
  </si>
  <si>
    <t>JAZMIN-AB-2</t>
  </si>
  <si>
    <t>JAZMIN-AB-2:1</t>
  </si>
  <si>
    <t>JAZMIN-AB-3</t>
  </si>
  <si>
    <t>JAZMIN-AB-3:1</t>
  </si>
  <si>
    <t>JAZMIN-AB-4</t>
  </si>
  <si>
    <t>JAZMIN-AB-4:1</t>
  </si>
  <si>
    <t>JAZMIN-AB-5</t>
  </si>
  <si>
    <t>JAZMIN-AB-5:1</t>
  </si>
  <si>
    <t>JAZMIN-AC-1</t>
  </si>
  <si>
    <t>JAZMIN-AC-1:1</t>
  </si>
  <si>
    <t>JAZMIN-AC-2</t>
  </si>
  <si>
    <t>JAZMIN-AC-2:1</t>
  </si>
  <si>
    <t>JAZMIN-AC-3</t>
  </si>
  <si>
    <t>JAZMIN-AC-3:1</t>
  </si>
  <si>
    <t>JAZMIN-AC-4</t>
  </si>
  <si>
    <t>JAZMIN-AC-4:1</t>
  </si>
  <si>
    <t>Inactivo</t>
  </si>
  <si>
    <t>JAZMIN-AC-5</t>
  </si>
  <si>
    <t>JAZMIN-AC-5:1</t>
  </si>
  <si>
    <t>JAZMIN-AC-6</t>
  </si>
  <si>
    <t>JAZMIN-AC-6:1</t>
  </si>
  <si>
    <t>JAZMIN-AC-7</t>
  </si>
  <si>
    <t>JAZMIN-AC-7:1</t>
  </si>
  <si>
    <t>JAZMIN-AC-8</t>
  </si>
  <si>
    <t>JAZMIN-AC-8:1</t>
  </si>
  <si>
    <t>JAZMIN-AD-1</t>
  </si>
  <si>
    <t>JAZMIN-AD-1:1</t>
  </si>
  <si>
    <t>JAZMIN-AD-2</t>
  </si>
  <si>
    <t>JAZMIN-AD-2:1</t>
  </si>
  <si>
    <t>JAZMIN-AD-3</t>
  </si>
  <si>
    <t>JAZMIN-AD-3:1</t>
  </si>
  <si>
    <t>JAZMIN-AD-4</t>
  </si>
  <si>
    <t>JAZMIN-AD-4:1</t>
  </si>
  <si>
    <t>JAZMIN-AD-5</t>
  </si>
  <si>
    <t>JAZMIN-AD-5:1</t>
  </si>
  <si>
    <t>JAZMIN-AD-7</t>
  </si>
  <si>
    <t>JAZMIN-AD-7:1</t>
  </si>
  <si>
    <t>JAZMIN-AD-8</t>
  </si>
  <si>
    <t>JAZMIN-AD-8:1</t>
  </si>
  <si>
    <t>JAZMIN-AE-1</t>
  </si>
  <si>
    <t>JAZMIN-AE-1:1</t>
  </si>
  <si>
    <t>JAZMIN-AE-2</t>
  </si>
  <si>
    <t>JAZMIN-AE-2:1</t>
  </si>
  <si>
    <t>JAZMIN-AE-3</t>
  </si>
  <si>
    <t>JAZMIN-AE-3:1</t>
  </si>
  <si>
    <t>JAZMIN-AE-4</t>
  </si>
  <si>
    <t>JAZMIN-AE-4:1</t>
  </si>
  <si>
    <t>JAZMIN-AE-5</t>
  </si>
  <si>
    <t>JAZMIN-AE-5:1</t>
  </si>
  <si>
    <t>JAZMIN-AE-6</t>
  </si>
  <si>
    <t>JAZMIN-AE-6:1</t>
  </si>
  <si>
    <t>JAZMIN-AE-7</t>
  </si>
  <si>
    <t>JAZMIN-AE-7:1</t>
  </si>
  <si>
    <t>JAZMIN-AE-8</t>
  </si>
  <si>
    <t>JAZMIN-AE-8:1</t>
  </si>
  <si>
    <t>JAZMIN-AF-1</t>
  </si>
  <si>
    <t>JAZMIN-AF-1:1</t>
  </si>
  <si>
    <t>JAZMIN-AF-2</t>
  </si>
  <si>
    <t>JAZMIN-AF-2:1</t>
  </si>
  <si>
    <t>JAZMIN-AF-3</t>
  </si>
  <si>
    <t>JAZMIN-AF-3:1</t>
  </si>
  <si>
    <t>JAZMIN-AF-5</t>
  </si>
  <si>
    <t>JAZMIN-AF-5:1</t>
  </si>
  <si>
    <t>JAZMIN-AF-6</t>
  </si>
  <si>
    <t>JAZMIN-AF-6:1</t>
  </si>
  <si>
    <t>JAZMIN-AG-1</t>
  </si>
  <si>
    <t>JAZMIN-AG-1:1</t>
  </si>
  <si>
    <t>JAZMIN-AG-2</t>
  </si>
  <si>
    <t>JAZMIN-AG-2:1</t>
  </si>
  <si>
    <t>JAZMIN-AG-3</t>
  </si>
  <si>
    <t>JAZMIN-AG-3:1</t>
  </si>
  <si>
    <t>JAZMIN-AG-4</t>
  </si>
  <si>
    <t>JAZMIN-AG-4:1</t>
  </si>
  <si>
    <t>JAZMIN-AG-5</t>
  </si>
  <si>
    <t>JAZMIN-AG-5:1</t>
  </si>
  <si>
    <t>JAZMIN-AH-1</t>
  </si>
  <si>
    <t>JAZMIN-AH-1:1</t>
  </si>
  <si>
    <t>JAZMIN-AH-2</t>
  </si>
  <si>
    <t>JAZMIN-AH-2:1</t>
  </si>
  <si>
    <t>JAZMIN-AH-3</t>
  </si>
  <si>
    <t>JAZMIN-AH-3:1</t>
  </si>
  <si>
    <t>JAZMIN-AH-4</t>
  </si>
  <si>
    <t>JAZMIN-AH-4:1</t>
  </si>
  <si>
    <t>JAZMIN-AH-5</t>
  </si>
  <si>
    <t>JAZMIN-AH-5:1</t>
  </si>
  <si>
    <t>JAZMIN-AH-6</t>
  </si>
  <si>
    <t>JAZMIN-AH-6:1</t>
  </si>
  <si>
    <t>JAZMIN-AI-1</t>
  </si>
  <si>
    <t>JAZMIN-AI-1:1</t>
  </si>
  <si>
    <t>JAZMIN-AI-2</t>
  </si>
  <si>
    <t>JAZMIN-AI-2:1</t>
  </si>
  <si>
    <t>JAZMIN-AI-3</t>
  </si>
  <si>
    <t>JAZMIN-AI-3:1</t>
  </si>
  <si>
    <t>JAZMIN-AI-4</t>
  </si>
  <si>
    <t>JAZMIN-AI-4:1</t>
  </si>
  <si>
    <t>JAZMIN-AI-5</t>
  </si>
  <si>
    <t>JAZMIN-AI-5:1</t>
  </si>
  <si>
    <t>JAZMIN-AJ-1</t>
  </si>
  <si>
    <t>JAZMIN-AJ-1:1</t>
  </si>
  <si>
    <t>JAZMIN-AJ-2</t>
  </si>
  <si>
    <t>JAZMIN-AJ-2:1</t>
  </si>
  <si>
    <t>JAZMIN-AJ-3</t>
  </si>
  <si>
    <t>JAZMIN-AJ-3:1</t>
  </si>
  <si>
    <t>JAZMIN-AJ-4</t>
  </si>
  <si>
    <t>JAZMIN-AJ-4:1</t>
  </si>
  <si>
    <t>JAZMIN-AJ-5</t>
  </si>
  <si>
    <t>JAZMIN-AJ-5:1</t>
  </si>
  <si>
    <t>JAZMIN-AK-1</t>
  </si>
  <si>
    <t>JAZMIN-AK-1:1</t>
  </si>
  <si>
    <t>JAZMIN-AK-2</t>
  </si>
  <si>
    <t>JAZMIN-AK-2:1</t>
  </si>
  <si>
    <t>JAZMIN-AK-3</t>
  </si>
  <si>
    <t>JAZMIN-AK-3:1</t>
  </si>
  <si>
    <t>JAZMIN-AK-4</t>
  </si>
  <si>
    <t>JAZMIN-AK-4:1</t>
  </si>
  <si>
    <t>JAZMIN-AK-5</t>
  </si>
  <si>
    <t>JAZMIN-AK-5:1</t>
  </si>
  <si>
    <t>JAZMIN-AK-6</t>
  </si>
  <si>
    <t>JAZMIN-AK-6:1</t>
  </si>
  <si>
    <t>JAZMIN-AK-7</t>
  </si>
  <si>
    <t>JAZMIN-AK-7:1</t>
  </si>
  <si>
    <t>JAZMIN-AK-8</t>
  </si>
  <si>
    <t>JAZMIN-AK-8:1</t>
  </si>
  <si>
    <t>JAZMIN-AM-1</t>
  </si>
  <si>
    <t>JAZMIN-AM-1:1</t>
  </si>
  <si>
    <t>JAZMIN-AM-2</t>
  </si>
  <si>
    <t>JAZMIN-AM-2:1</t>
  </si>
  <si>
    <t>JAZMIN-AM-3</t>
  </si>
  <si>
    <t>JAZMIN-AM-3:1</t>
  </si>
  <si>
    <t>JAZMIN-AM-4</t>
  </si>
  <si>
    <t>JAZMIN-AM-4:1</t>
  </si>
  <si>
    <t>JAZMIN-AN-1</t>
  </si>
  <si>
    <t>JAZMIN-AN-1:1</t>
  </si>
  <si>
    <t>JAZMIN-AN-10</t>
  </si>
  <si>
    <t>JAZMIN-AN-10:1</t>
  </si>
  <si>
    <t>JAZMIN-AN-11</t>
  </si>
  <si>
    <t>JAZMIN-AN-11:1</t>
  </si>
  <si>
    <t>JAZMIN-AN-2</t>
  </si>
  <si>
    <t>JAZMIN-AN-2:1</t>
  </si>
  <si>
    <t>JAZMIN-AN-3</t>
  </si>
  <si>
    <t>JAZMIN-AN-3:1</t>
  </si>
  <si>
    <t>JAZMIN-AN-4</t>
  </si>
  <si>
    <t>JAZMIN-AN-4:1</t>
  </si>
  <si>
    <t>JAZMIN-AN-5</t>
  </si>
  <si>
    <t>JAZMIN-AN-5:1</t>
  </si>
  <si>
    <t>JAZMIN-AN-6</t>
  </si>
  <si>
    <t>JAZMIN-AN-6:1</t>
  </si>
  <si>
    <t>JAZMIN-AN-7</t>
  </si>
  <si>
    <t>JAZMIN-AN-7:1</t>
  </si>
  <si>
    <t>JAZMIN-AN-8</t>
  </si>
  <si>
    <t>JAZMIN-AN-8:1</t>
  </si>
  <si>
    <t>JAZMIN-AN-9</t>
  </si>
  <si>
    <t>JAZMIN-AN-9:1</t>
  </si>
  <si>
    <t>JAZMIN-AO-1</t>
  </si>
  <si>
    <t>JAZMIN-AO-1:1</t>
  </si>
  <si>
    <t>JAZMIN-AO-2</t>
  </si>
  <si>
    <t>JAZMIN-AO-2:1</t>
  </si>
  <si>
    <t>JAZMIN-AO-3</t>
  </si>
  <si>
    <t>JAZMIN-AO-3:1</t>
  </si>
  <si>
    <t>JAZMIN-AO-4</t>
  </si>
  <si>
    <t>JAZMIN-AO-4:1</t>
  </si>
  <si>
    <t>JAZMIN-AO-5</t>
  </si>
  <si>
    <t>JAZMIN-AO-5:1</t>
  </si>
  <si>
    <t>JAZMIN-AP-1</t>
  </si>
  <si>
    <t>JAZMIN-AP-1:1</t>
  </si>
  <si>
    <t>JAZMIN-AP-2</t>
  </si>
  <si>
    <t>JAZMIN-AP-2:1</t>
  </si>
  <si>
    <t>JAZMIN-AP-3</t>
  </si>
  <si>
    <t>JAZMIN-AP-3:1</t>
  </si>
  <si>
    <t>JAZMIN-AP-4</t>
  </si>
  <si>
    <t>JAZMIN-AP-4:1</t>
  </si>
  <si>
    <t>JAZMIN-AP-5</t>
  </si>
  <si>
    <t>JAZMIN-AP-5:1</t>
  </si>
  <si>
    <t>JAZMIN-AP-6</t>
  </si>
  <si>
    <t>JAZMIN-AP-6:1</t>
  </si>
  <si>
    <t>JAZMIN-AP-7</t>
  </si>
  <si>
    <t>JAZMIN-AP-7:1</t>
  </si>
  <si>
    <t>JAZMIN-AP-8</t>
  </si>
  <si>
    <t>JAZMIN-AP-8:1</t>
  </si>
  <si>
    <t>JAZMIN-AP-9</t>
  </si>
  <si>
    <t>JAZMIN-AP-9:1</t>
  </si>
  <si>
    <t>JAZMIN-AQ-1</t>
  </si>
  <si>
    <t>JAZMIN-AQ-1:1</t>
  </si>
  <si>
    <t>JAZMIN-AQ-2</t>
  </si>
  <si>
    <t>JAZMIN-AQ-2:1</t>
  </si>
  <si>
    <t>JAZMIN-AQ-3</t>
  </si>
  <si>
    <t>JAZMIN-AQ-3:1</t>
  </si>
  <si>
    <t>JAZMIN-AQ-4</t>
  </si>
  <si>
    <t>JAZMIN-AQ-4:1</t>
  </si>
  <si>
    <t>JAZMIN-AQ-5</t>
  </si>
  <si>
    <t>JAZMIN-AQ-5:1</t>
  </si>
  <si>
    <t>JAZMIN-AQ-6</t>
  </si>
  <si>
    <t>JAZMIN-AQ-6:1</t>
  </si>
  <si>
    <t>JAZMIN-AR-1</t>
  </si>
  <si>
    <t>JAZMIN-AR-1:1</t>
  </si>
  <si>
    <t>JAZMIN-AR-2</t>
  </si>
  <si>
    <t>JAZMIN-AR-2:1</t>
  </si>
  <si>
    <t>JAZMIN-AR-3</t>
  </si>
  <si>
    <t>JAZMIN-AR-3:1</t>
  </si>
  <si>
    <t>JAZMIN-AR-4</t>
  </si>
  <si>
    <t>JAZMIN-AR-4:1</t>
  </si>
  <si>
    <t>JAZMIN-AR-5</t>
  </si>
  <si>
    <t>JAZMIN-AR-5:1</t>
  </si>
  <si>
    <t>JAZMIN-AS-1</t>
  </si>
  <si>
    <t>JAZMIN-AS-1:1</t>
  </si>
  <si>
    <t>JAZMIN-AS-2</t>
  </si>
  <si>
    <t>JAZMIN-AS-2:1</t>
  </si>
  <si>
    <t>JAZMIN-AS-3</t>
  </si>
  <si>
    <t>JAZMIN-AS-3:1</t>
  </si>
  <si>
    <t>JAZMIN-AS-4</t>
  </si>
  <si>
    <t>JAZMIN-AS-4:1</t>
  </si>
  <si>
    <t>JAZMIN-AS-5</t>
  </si>
  <si>
    <t>JAZMIN-AS-5:1</t>
  </si>
  <si>
    <t>JAZMIN-AS-6</t>
  </si>
  <si>
    <t>JAZMIN-AS-6:1</t>
  </si>
  <si>
    <t>JAZMIN-AS-7</t>
  </si>
  <si>
    <t>JAZMIN-AS-7:1</t>
  </si>
  <si>
    <t>JAZMIN-AT-1</t>
  </si>
  <si>
    <t>JAZMIN-AT-1:1</t>
  </si>
  <si>
    <t>JAZMIN-AT-2</t>
  </si>
  <si>
    <t>JAZMIN-AT-2:1</t>
  </si>
  <si>
    <t>JAZMIN-AT-4</t>
  </si>
  <si>
    <t>JAZMIN-AT-4:1</t>
  </si>
  <si>
    <t>JAZMIN-AT-5</t>
  </si>
  <si>
    <t>JAZMIN-AT-5:1</t>
  </si>
  <si>
    <t>JAZMIN-AU-1</t>
  </si>
  <si>
    <t>JAZMIN-AU-1:1</t>
  </si>
  <si>
    <t>JAZMIN-AU-2</t>
  </si>
  <si>
    <t>JAZMIN-AU-2:1</t>
  </si>
  <si>
    <t>JAZMIN-AU-3</t>
  </si>
  <si>
    <t>JAZMIN-AU-3:1</t>
  </si>
  <si>
    <t>JAZMIN-AU-4</t>
  </si>
  <si>
    <t>JAZMIN-AU-4:1</t>
  </si>
  <si>
    <t>JAZMIN-AU-5</t>
  </si>
  <si>
    <t>JAZMIN-AU-5:1</t>
  </si>
  <si>
    <t>JAZMIN-AU-6</t>
  </si>
  <si>
    <t>JAZMIN-AU-6:1</t>
  </si>
  <si>
    <t>JAZMIN-AU-7</t>
  </si>
  <si>
    <t>JAZMIN-AU-7:1</t>
  </si>
  <si>
    <t>JAZMIN-AU-8</t>
  </si>
  <si>
    <t>JAZMIN-AU-8:1</t>
  </si>
  <si>
    <t>JAZMIN-AU-9</t>
  </si>
  <si>
    <t>JAZMIN-AU-9:1</t>
  </si>
  <si>
    <t>JAZMIN-AV-1</t>
  </si>
  <si>
    <t>JAZMIN-AV-1:1</t>
  </si>
  <si>
    <t>JAZMIN-AV-2</t>
  </si>
  <si>
    <t>JAZMIN-AV-2:1</t>
  </si>
  <si>
    <t>JAZMIN-AV-3</t>
  </si>
  <si>
    <t>JAZMIN-AV-3:1</t>
  </si>
  <si>
    <t>JAZMIN-AWY-1</t>
  </si>
  <si>
    <t>JAZMIN-AWY-1:1</t>
  </si>
  <si>
    <t>JAZMIN-AWY-2</t>
  </si>
  <si>
    <t>JAZMIN-AWY-2:1</t>
  </si>
  <si>
    <t>JAZMIN-AWY-3</t>
  </si>
  <si>
    <t>JAZMIN-AWY-3:1</t>
  </si>
  <si>
    <t>JAZMIN-AX-1</t>
  </si>
  <si>
    <t>JAZMIN-AX-1:1</t>
  </si>
  <si>
    <t>JAZMIN-AX-2</t>
  </si>
  <si>
    <t>JAZMIN-AX-2:1</t>
  </si>
  <si>
    <t>JAZMIN-AX-3</t>
  </si>
  <si>
    <t>JAZMIN-AX-3:1</t>
  </si>
  <si>
    <t>JAZMIN-AY-1</t>
  </si>
  <si>
    <t>JAZMIN-AY-1:1</t>
  </si>
  <si>
    <t>JAZMIN-AY-2</t>
  </si>
  <si>
    <t>JAZMIN-AY-2:1</t>
  </si>
  <si>
    <t>JAZMIN-AY-3</t>
  </si>
  <si>
    <t>JAZMIN-AY-3:1</t>
  </si>
  <si>
    <t>JAZMIN-AZ-1</t>
  </si>
  <si>
    <t>JAZMIN-AZ-1:1</t>
  </si>
  <si>
    <t>JAZMIN-AZ-2</t>
  </si>
  <si>
    <t>JAZMIN-AZ-2:1</t>
  </si>
  <si>
    <t>JAZMIN-AZ-3</t>
  </si>
  <si>
    <t>JAZMIN-AZ-3:1</t>
  </si>
  <si>
    <t>JAZMIN-AZ-4</t>
  </si>
  <si>
    <t>JAZMIN-AZ-4:1</t>
  </si>
  <si>
    <t>JAZMIN-AZ-5</t>
  </si>
  <si>
    <t>JAZMIN-AZ-5:1</t>
  </si>
  <si>
    <t>JAZMIN-AZ-6</t>
  </si>
  <si>
    <t>JAZMIN-AZ-6:1</t>
  </si>
  <si>
    <t>JAZMIN-AZ-7</t>
  </si>
  <si>
    <t>JAZMIN-AZ-7:1</t>
  </si>
  <si>
    <t>JAZMIN-B-1</t>
  </si>
  <si>
    <t>JAZMIN-B-1:1</t>
  </si>
  <si>
    <t>JAZMIN-B-2</t>
  </si>
  <si>
    <t>JAZMIN-B-2:1</t>
  </si>
  <si>
    <t>JAZMIN-B-3</t>
  </si>
  <si>
    <t>JAZMIN-B-3:1</t>
  </si>
  <si>
    <t>JAZMIN-B-5</t>
  </si>
  <si>
    <t>JAZMIN-B-5:1</t>
  </si>
  <si>
    <t>JAZMIN-B-6</t>
  </si>
  <si>
    <t>JAZMIN-B-6:1</t>
  </si>
  <si>
    <t>JAZMIN-BA-1</t>
  </si>
  <si>
    <t>JAZMIN-BA-1:1</t>
  </si>
  <si>
    <t>JAZMIN-BA-2</t>
  </si>
  <si>
    <t>JAZMIN-BA-2:1</t>
  </si>
  <si>
    <t>JAZMIN-BA-3</t>
  </si>
  <si>
    <t>JAZMIN-BA-3:1</t>
  </si>
  <si>
    <t>JAZMIN-BA-5</t>
  </si>
  <si>
    <t>JAZMIN-BA-5:1</t>
  </si>
  <si>
    <t>JAZMIN-BB-1</t>
  </si>
  <si>
    <t>JAZMIN-BB-1:1</t>
  </si>
  <si>
    <t>JAZMIN-BB-2</t>
  </si>
  <si>
    <t>JAZMIN-BB-2:1</t>
  </si>
  <si>
    <t>JAZMIN-BB-3</t>
  </si>
  <si>
    <t>JAZMIN-BB-3:1</t>
  </si>
  <si>
    <t>JAZMIN-BC-1</t>
  </si>
  <si>
    <t>JAZMIN-BC-1:1</t>
  </si>
  <si>
    <t>ECOPETROL\E0301479</t>
  </si>
  <si>
    <t>JAZMIN-BC-2</t>
  </si>
  <si>
    <t>JAZMIN-BC-2:1</t>
  </si>
  <si>
    <t>JAZMIN-BC-3</t>
  </si>
  <si>
    <t>JAZMIN-BC-3:1</t>
  </si>
  <si>
    <t>JAZMIN-BC-4</t>
  </si>
  <si>
    <t>JAZMIN-BC-4:1</t>
  </si>
  <si>
    <t>JAZMIN-BC-5</t>
  </si>
  <si>
    <t>JAZMIN-BC-5:1</t>
  </si>
  <si>
    <t>JAZMIN-BD-1</t>
  </si>
  <si>
    <t>JAZMIN-BD-1:1</t>
  </si>
  <si>
    <t>JAZMIN-BD-2</t>
  </si>
  <si>
    <t>JAZMIN-BD-2:1</t>
  </si>
  <si>
    <t>JAZMIN-BE-1</t>
  </si>
  <si>
    <t>JAZMIN-BE-1:1</t>
  </si>
  <si>
    <t>JAZMIN-BE-2</t>
  </si>
  <si>
    <t>JAZMIN-BE-2:1</t>
  </si>
  <si>
    <t>JAZMIN-BE-3</t>
  </si>
  <si>
    <t>JAZMIN-BE-3:1</t>
  </si>
  <si>
    <t>JAZMIN-BE-5</t>
  </si>
  <si>
    <t>JAZMIN-BE-5:1</t>
  </si>
  <si>
    <t>JAZMIN-BE-6</t>
  </si>
  <si>
    <t>JAZMIN-BE-6:1</t>
  </si>
  <si>
    <t>JAZMIN-BF-1</t>
  </si>
  <si>
    <t>JAZMIN-BF-1:1</t>
  </si>
  <si>
    <t>JAZMIN-BF-2</t>
  </si>
  <si>
    <t>JAZMIN-BF-2:1</t>
  </si>
  <si>
    <t>JAZMIN-BF-3</t>
  </si>
  <si>
    <t>JAZMIN-BF-3:1</t>
  </si>
  <si>
    <t>JAZMIN-BF-4</t>
  </si>
  <si>
    <t>JAZMIN-BF-4:1</t>
  </si>
  <si>
    <t>JAZMIN-BG-1</t>
  </si>
  <si>
    <t>JAZMIN-BG-1:1</t>
  </si>
  <si>
    <t>JAZMIN-BG-2</t>
  </si>
  <si>
    <t>JAZMIN-BG-2:1</t>
  </si>
  <si>
    <t>JAZMIN-BG-3</t>
  </si>
  <si>
    <t>JAZMIN-BG-3:1</t>
  </si>
  <si>
    <t>JAZMIN-BG-4</t>
  </si>
  <si>
    <t>JAZMIN-BG-4:1</t>
  </si>
  <si>
    <t>JAZMIN-BH-1</t>
  </si>
  <si>
    <t>JAZMIN-BH-1:1</t>
  </si>
  <si>
    <t>JAZMIN-BH-2</t>
  </si>
  <si>
    <t>JAZMIN-BH-2:1</t>
  </si>
  <si>
    <t>JAZMIN-BH-3</t>
  </si>
  <si>
    <t>JAZMIN-BH-3:1</t>
  </si>
  <si>
    <t>JAZMIN-BH-4</t>
  </si>
  <si>
    <t>JAZMIN-BH-4:1</t>
  </si>
  <si>
    <t>JAZMIN-BI-1</t>
  </si>
  <si>
    <t>JAZMIN-BI-1:1</t>
  </si>
  <si>
    <t>JAZMIN-BI-2</t>
  </si>
  <si>
    <t>JAZMIN-BI-2:1</t>
  </si>
  <si>
    <t>JAZMIN-BI-3</t>
  </si>
  <si>
    <t>JAZMIN-BI-3:1</t>
  </si>
  <si>
    <t>JAZMIN-BJ-1</t>
  </si>
  <si>
    <t>JAZMIN-BJ-1:1</t>
  </si>
  <si>
    <t>JAZMIN-BJ-2</t>
  </si>
  <si>
    <t>JAZMIN-BJ-2:1</t>
  </si>
  <si>
    <t>JAZMIN-BJ-3</t>
  </si>
  <si>
    <t>JAZMIN-BJ-3:1</t>
  </si>
  <si>
    <t>JAZMIN-BJ-4</t>
  </si>
  <si>
    <t>JAZMIN-BJ-4:1</t>
  </si>
  <si>
    <t>JAZMIN-BJ-5</t>
  </si>
  <si>
    <t>JAZMIN-BJ-5:1</t>
  </si>
  <si>
    <t>JAZMIN-BK-1</t>
  </si>
  <si>
    <t>JAZMIN-BK-1:1</t>
  </si>
  <si>
    <t>JAZMIN-BK-2</t>
  </si>
  <si>
    <t>JAZMIN-BK-2:1</t>
  </si>
  <si>
    <t>JAZMIN-BK-4</t>
  </si>
  <si>
    <t>JAZMIN-BK-4:1</t>
  </si>
  <si>
    <t>JAZMIN-BK-5</t>
  </si>
  <si>
    <t>JAZMIN-BK-5:1</t>
  </si>
  <si>
    <t>JAZMIN-BK-6</t>
  </si>
  <si>
    <t>JAZMIN-BK-6:1</t>
  </si>
  <si>
    <t>JAZMIN-C-1</t>
  </si>
  <si>
    <t>JAZMIN-C-1:1</t>
  </si>
  <si>
    <t>JAZMIN-C-2</t>
  </si>
  <si>
    <t>JAZMIN-C-2:1</t>
  </si>
  <si>
    <t>JAZMIN-C-4</t>
  </si>
  <si>
    <t>JAZMIN-C-4:1</t>
  </si>
  <si>
    <t>JAZMIN-C-5</t>
  </si>
  <si>
    <t>JAZMIN-C-5:1</t>
  </si>
  <si>
    <t>JAZMIN-CB-1</t>
  </si>
  <si>
    <t>JAZMIN-CB-1:1</t>
  </si>
  <si>
    <t>JAZMIN-CB-3</t>
  </si>
  <si>
    <t>JAZMIN-CB-3:1</t>
  </si>
  <si>
    <t>JAZMIN-CH-1</t>
  </si>
  <si>
    <t>JAZMIN-CH-1:1</t>
  </si>
  <si>
    <t>JAZMIN-CI-1</t>
  </si>
  <si>
    <t>JAZMIN-CI-1:1</t>
  </si>
  <si>
    <t>JAZMIN-CI-2</t>
  </si>
  <si>
    <t>JAZMIN-CI-2:1</t>
  </si>
  <si>
    <t>JAZMIN-CI-3</t>
  </si>
  <si>
    <t>JAZMIN-CI-3:1</t>
  </si>
  <si>
    <t>JAZMIN-CJ-1</t>
  </si>
  <si>
    <t>JAZMIN-CJ-1:1</t>
  </si>
  <si>
    <t>JAZMIN-CJ-2</t>
  </si>
  <si>
    <t>JAZMIN-CJ-2:1</t>
  </si>
  <si>
    <t>JAZMIN-CJ-3</t>
  </si>
  <si>
    <t>JAZMIN-CJ-3:1</t>
  </si>
  <si>
    <t>JAZMIN-CK-1</t>
  </si>
  <si>
    <t>JAZMIN-CK-1:1</t>
  </si>
  <si>
    <t>JAZMIN-CK-2</t>
  </si>
  <si>
    <t>JAZMIN-CK-2:1</t>
  </si>
  <si>
    <t>JAZMIN-CK-3</t>
  </si>
  <si>
    <t>JAZMIN-CK-3:1</t>
  </si>
  <si>
    <t>JAZMIN-CM-1</t>
  </si>
  <si>
    <t>JAZMIN-CM-1:1</t>
  </si>
  <si>
    <t>JAZMIN-CM-2</t>
  </si>
  <si>
    <t>JAZMIN-CM-2:1</t>
  </si>
  <si>
    <t>JAZMIN-CM-3</t>
  </si>
  <si>
    <t>JAZMIN-CM-3:1</t>
  </si>
  <si>
    <t>JAZMIN-CM-4</t>
  </si>
  <si>
    <t>JAZMIN-CM-4:1</t>
  </si>
  <si>
    <t>JAZMIN-CM-5</t>
  </si>
  <si>
    <t>JAZMIN-CM-5:1</t>
  </si>
  <si>
    <t>JAZMIN-CO-1</t>
  </si>
  <si>
    <t>JAZMIN-CO-1:1</t>
  </si>
  <si>
    <t>JAZMIN-CO-2</t>
  </si>
  <si>
    <t>JAZMIN-CO-2:1</t>
  </si>
  <si>
    <t>JAZMIN-CP-1</t>
  </si>
  <si>
    <t>JAZMIN-CP-1:1</t>
  </si>
  <si>
    <t>JAZMIN-CP-2</t>
  </si>
  <si>
    <t>JAZMIN-CP-2:1</t>
  </si>
  <si>
    <t>JAZMIN-CP-3</t>
  </si>
  <si>
    <t>JAZMIN-CP-3:1</t>
  </si>
  <si>
    <t>JAZMIN-CQ-1</t>
  </si>
  <si>
    <t>JAZMIN-CQ-1:1</t>
  </si>
  <si>
    <t>JAZMIN-CQ-2</t>
  </si>
  <si>
    <t>JAZMIN-CQ-2:1</t>
  </si>
  <si>
    <t>JAZMIN-CQ-3</t>
  </si>
  <si>
    <t>JAZMIN-CQ-3:1</t>
  </si>
  <si>
    <t>JAZMIN-CR-1</t>
  </si>
  <si>
    <t>JAZMIN-CR-1:1</t>
  </si>
  <si>
    <t>JAZMIN-CR-2</t>
  </si>
  <si>
    <t>JAZMIN-CR-2:1</t>
  </si>
  <si>
    <t>JAZMIN-CR-3</t>
  </si>
  <si>
    <t>JAZMIN-CR-3:1</t>
  </si>
  <si>
    <t>JAZMIN-CR-4</t>
  </si>
  <si>
    <t>JAZMIN-CR-4:1</t>
  </si>
  <si>
    <t>JAZMIN-D-1</t>
  </si>
  <si>
    <t>JAZMIN-D-1:1</t>
  </si>
  <si>
    <t>JAZMIN-D-2</t>
  </si>
  <si>
    <t>JAZMIN-D-2:1</t>
  </si>
  <si>
    <t>JAZMIN-D-3</t>
  </si>
  <si>
    <t>JAZMIN-D-3:1</t>
  </si>
  <si>
    <t>JAZMIN-D-4</t>
  </si>
  <si>
    <t>JAZMIN-D-4:1</t>
  </si>
  <si>
    <t>JAZMIN-D-5</t>
  </si>
  <si>
    <t>JAZMIN-D-5:1</t>
  </si>
  <si>
    <t>JAZMIN-D-6</t>
  </si>
  <si>
    <t>JAZMIN-D-6:1</t>
  </si>
  <si>
    <t>JAZMIN-D-7</t>
  </si>
  <si>
    <t>JAZMIN-D-7:1</t>
  </si>
  <si>
    <t>JAZMIN-D-8</t>
  </si>
  <si>
    <t>JAZMIN-D-8:1</t>
  </si>
  <si>
    <t>JAZMIN-E-1</t>
  </si>
  <si>
    <t>JAZMIN-E-1:1</t>
  </si>
  <si>
    <t>JAZMIN-E-10</t>
  </si>
  <si>
    <t>JAZMIN-E-10:1</t>
  </si>
  <si>
    <t>JAZMIN-E-11</t>
  </si>
  <si>
    <t>JAZMIN-E-11:1</t>
  </si>
  <si>
    <t>JAZMIN-E-2</t>
  </si>
  <si>
    <t>JAZMIN-E-2:1</t>
  </si>
  <si>
    <t>JAZMIN-E-3</t>
  </si>
  <si>
    <t>JAZMIN-E-3:1</t>
  </si>
  <si>
    <t>JAZMIN-E-5</t>
  </si>
  <si>
    <t>JAZMIN-E-5:1</t>
  </si>
  <si>
    <t>JAZMIN-E-6</t>
  </si>
  <si>
    <t>JAZMIN-E-6:1</t>
  </si>
  <si>
    <t>JAZMIN-E-7</t>
  </si>
  <si>
    <t>JAZMIN-E-7:1</t>
  </si>
  <si>
    <t>JAZMIN-E-8</t>
  </si>
  <si>
    <t>JAZMIN-E-8:1</t>
  </si>
  <si>
    <t>JAZMIN-E-MON-12</t>
  </si>
  <si>
    <t>JAZMIN-E-MON-12:1</t>
  </si>
  <si>
    <t>JAZMIN-F-1</t>
  </si>
  <si>
    <t>JAZMIN-F-1:1</t>
  </si>
  <si>
    <t>JAZMIN-F-2</t>
  </si>
  <si>
    <t>JAZMIN-F-2:1</t>
  </si>
  <si>
    <t>JAZMIN-F-3</t>
  </si>
  <si>
    <t>JAZMIN-F-3:1</t>
  </si>
  <si>
    <t>JAZMIN-F-4</t>
  </si>
  <si>
    <t>JAZMIN-F-4:1</t>
  </si>
  <si>
    <t>JAZMIN-F-5</t>
  </si>
  <si>
    <t>JAZMIN-F-5:1</t>
  </si>
  <si>
    <t>JAZMIN-F-6</t>
  </si>
  <si>
    <t>JAZMIN-F-6:1</t>
  </si>
  <si>
    <t>JAZMIN-G-1</t>
  </si>
  <si>
    <t>JAZMIN-G-1:1</t>
  </si>
  <si>
    <t>JAZMIN-G-2</t>
  </si>
  <si>
    <t>JAZMIN-G-2:1</t>
  </si>
  <si>
    <t>JAZMIN-G-3</t>
  </si>
  <si>
    <t>JAZMIN-G-3:1</t>
  </si>
  <si>
    <t>JAZMIN-G-4</t>
  </si>
  <si>
    <t>JAZMIN-G-4:1</t>
  </si>
  <si>
    <t>JAZMIN-G-5</t>
  </si>
  <si>
    <t>JAZMIN-G-5:1</t>
  </si>
  <si>
    <t>JAZMIN-G-6</t>
  </si>
  <si>
    <t>JAZMIN-G-6:1</t>
  </si>
  <si>
    <t>JAZMIN-G-7</t>
  </si>
  <si>
    <t>JAZMIN-G-7:1</t>
  </si>
  <si>
    <t>JAZMIN-G-8</t>
  </si>
  <si>
    <t>JAZMIN-G-8:1</t>
  </si>
  <si>
    <t>JAZMIN-G-9</t>
  </si>
  <si>
    <t>JAZMIN-G-9:1</t>
  </si>
  <si>
    <t>JAZMIN-G-MON-10</t>
  </si>
  <si>
    <t>JAZMIN-G-MON-10:1</t>
  </si>
  <si>
    <t>JAZMIN-H-1</t>
  </si>
  <si>
    <t>JAZMIN-H-1:1</t>
  </si>
  <si>
    <t>JAZMIN-H-2</t>
  </si>
  <si>
    <t>JAZMIN-H-2:1</t>
  </si>
  <si>
    <t>JAZMIN-H-3</t>
  </si>
  <si>
    <t>JAZMIN-H-3:1</t>
  </si>
  <si>
    <t>JAZMIN-H-4</t>
  </si>
  <si>
    <t>JAZMIN-H-4:1</t>
  </si>
  <si>
    <t>JAZMIN-H-5</t>
  </si>
  <si>
    <t>JAZMIN-H-5:1</t>
  </si>
  <si>
    <t>JAZMIN-H-6</t>
  </si>
  <si>
    <t>JAZMIN-H-6:1</t>
  </si>
  <si>
    <t>JAZMIN-I-1</t>
  </si>
  <si>
    <t>JAZMIN-I-1:1</t>
  </si>
  <si>
    <t>JAZMIN-I-10</t>
  </si>
  <si>
    <t>JAZMIN-I-10:1</t>
  </si>
  <si>
    <t>JAZMIN-I-2</t>
  </si>
  <si>
    <t>JAZMIN-I-2:1</t>
  </si>
  <si>
    <t>JAZMIN-I-3</t>
  </si>
  <si>
    <t>JAZMIN-I-3:1</t>
  </si>
  <si>
    <t>JAZMIN-I-4</t>
  </si>
  <si>
    <t>JAZMIN-I-4:1</t>
  </si>
  <si>
    <t>JAZMIN-I-5</t>
  </si>
  <si>
    <t>JAZMIN-I-5:1</t>
  </si>
  <si>
    <t>JAZMIN-I-6</t>
  </si>
  <si>
    <t>JAZMIN-I-6:1</t>
  </si>
  <si>
    <t>JAZMIN-I-7</t>
  </si>
  <si>
    <t>JAZMIN-I-7:1</t>
  </si>
  <si>
    <t>JAZMIN-I-8</t>
  </si>
  <si>
    <t>JAZMIN-I-8:1</t>
  </si>
  <si>
    <t>JAZMIN-J-1</t>
  </si>
  <si>
    <t>JAZMIN-J-1:1</t>
  </si>
  <si>
    <t>JAZMIN-J-2</t>
  </si>
  <si>
    <t>JAZMIN-J-2:1</t>
  </si>
  <si>
    <t>JAZMIN-J-3</t>
  </si>
  <si>
    <t>JAZMIN-J-3:1</t>
  </si>
  <si>
    <t>JAZMIN-J-4</t>
  </si>
  <si>
    <t>JAZMIN-J-4:1</t>
  </si>
  <si>
    <t>JAZMIN-K-1</t>
  </si>
  <si>
    <t>JAZMIN-K-1:1</t>
  </si>
  <si>
    <t>JAZMIN-K-11</t>
  </si>
  <si>
    <t>JAZMIN-K-11:1</t>
  </si>
  <si>
    <t>JAZMIN-K-13</t>
  </si>
  <si>
    <t>JAZMIN-K-13:1</t>
  </si>
  <si>
    <t>JAZMIN-K-2</t>
  </si>
  <si>
    <t>JAZMIN-K-2:1</t>
  </si>
  <si>
    <t>JAZMIN-K-3</t>
  </si>
  <si>
    <t>JAZMIN-K-3:1</t>
  </si>
  <si>
    <t>JAZMIN-K-4</t>
  </si>
  <si>
    <t>JAZMIN-K-4:1</t>
  </si>
  <si>
    <t>JAZMIN-K-7</t>
  </si>
  <si>
    <t>JAZMIN-K-7:1</t>
  </si>
  <si>
    <t>JAZMIN-K-8</t>
  </si>
  <si>
    <t>JAZMIN-K-8:1</t>
  </si>
  <si>
    <t>JAZMIN-K-9</t>
  </si>
  <si>
    <t>JAZMIN-K-9:1</t>
  </si>
  <si>
    <t>JAZMIN-K-MON-10</t>
  </si>
  <si>
    <t>JAZMIN-K-MON-10:1</t>
  </si>
  <si>
    <t>JAZMIN-K-MON-12</t>
  </si>
  <si>
    <t>JAZMIN-K-MON-12:1</t>
  </si>
  <si>
    <t>JAZMIN-L-1</t>
  </si>
  <si>
    <t>JAZMIN-L-1:1</t>
  </si>
  <si>
    <t>JAZMIN-L-2</t>
  </si>
  <si>
    <t>JAZMIN-L-2:1</t>
  </si>
  <si>
    <t>JAZMIN-L-3</t>
  </si>
  <si>
    <t>JAZMIN-L-3:1</t>
  </si>
  <si>
    <t>JAZMIN-L-4</t>
  </si>
  <si>
    <t>JAZMIN-L-4:1</t>
  </si>
  <si>
    <t>JAZMIN-M-10</t>
  </si>
  <si>
    <t>JAZMIN-M-10:1</t>
  </si>
  <si>
    <t>JAZMIN-M-2</t>
  </si>
  <si>
    <t>JAZMIN-M-2:1</t>
  </si>
  <si>
    <t>JAZMIN-M-3</t>
  </si>
  <si>
    <t>JAZMIN-M-3:1</t>
  </si>
  <si>
    <t>JAZMIN-M-4</t>
  </si>
  <si>
    <t>JAZMIN-M-4:1</t>
  </si>
  <si>
    <t>JAZMIN-M-5</t>
  </si>
  <si>
    <t>JAZMIN-M-5:1</t>
  </si>
  <si>
    <t>JAZMIN-M-6</t>
  </si>
  <si>
    <t>JAZMIN-M-6:1</t>
  </si>
  <si>
    <t>JAZMIN-M-7</t>
  </si>
  <si>
    <t>JAZMIN-M-7:1</t>
  </si>
  <si>
    <t>JAZMIN-M-8</t>
  </si>
  <si>
    <t>JAZMIN-M-8:1</t>
  </si>
  <si>
    <t>JAZMIN-M-9</t>
  </si>
  <si>
    <t>JAZMIN-M-9:1</t>
  </si>
  <si>
    <t>JAZMIN-MOD</t>
  </si>
  <si>
    <t>JAZMIN-MOD:1</t>
  </si>
  <si>
    <t>JAZMIN-MOD1</t>
  </si>
  <si>
    <t>JAZMIN-MOD1:1</t>
  </si>
  <si>
    <t>JAZMIN-N-1</t>
  </si>
  <si>
    <t>JAZMIN-N-1:1</t>
  </si>
  <si>
    <t>JAZMIN-N-10</t>
  </si>
  <si>
    <t>JAZMIN-N-10:1</t>
  </si>
  <si>
    <t>JAZMIN-N-11</t>
  </si>
  <si>
    <t>JAZMIN-N-11:1</t>
  </si>
  <si>
    <t>JAZMIN-N-2</t>
  </si>
  <si>
    <t>JAZMIN-N-2:1</t>
  </si>
  <si>
    <t>JAZMIN-N-3</t>
  </si>
  <si>
    <t>JAZMIN-N-3:1</t>
  </si>
  <si>
    <t>JAZMIN-N-4</t>
  </si>
  <si>
    <t>JAZMIN-N-4:1</t>
  </si>
  <si>
    <t>JAZMIN-N-5</t>
  </si>
  <si>
    <t>JAZMIN-N-5:1</t>
  </si>
  <si>
    <t>JAZMIN-N-6</t>
  </si>
  <si>
    <t>JAZMIN-N-6:1</t>
  </si>
  <si>
    <t>JAZMIN-N-7</t>
  </si>
  <si>
    <t>JAZMIN-N-7:1</t>
  </si>
  <si>
    <t>JAZMIN-N-8</t>
  </si>
  <si>
    <t>JAZMIN-N-8:1</t>
  </si>
  <si>
    <t>JAZMIN-N-9</t>
  </si>
  <si>
    <t>JAZMIN-N-9:1</t>
  </si>
  <si>
    <t>JAZMIN-O-1</t>
  </si>
  <si>
    <t>JAZMIN-O-1:1</t>
  </si>
  <si>
    <t>JAZMIN-O-2</t>
  </si>
  <si>
    <t>JAZMIN-O-2:1</t>
  </si>
  <si>
    <t>JAZMIN-O-3</t>
  </si>
  <si>
    <t>JAZMIN-O-3:1</t>
  </si>
  <si>
    <t>JAZMIN-O-4</t>
  </si>
  <si>
    <t>JAZMIN-O-4:1</t>
  </si>
  <si>
    <t>JAZMIN-O-5</t>
  </si>
  <si>
    <t>JAZMIN-O-5:1</t>
  </si>
  <si>
    <t>JAZMIN-P-1</t>
  </si>
  <si>
    <t>JAZMIN-P-1:1</t>
  </si>
  <si>
    <t>JAZMIN-P-2</t>
  </si>
  <si>
    <t>JAZMIN-P-2:1</t>
  </si>
  <si>
    <t>JAZMIN-P-3</t>
  </si>
  <si>
    <t>JAZMIN-P-3:1</t>
  </si>
  <si>
    <t>JAZMIN-P-4</t>
  </si>
  <si>
    <t>JAZMIN-P-4:1</t>
  </si>
  <si>
    <t>JAZMIN-P-5</t>
  </si>
  <si>
    <t>JAZMIN-P-5:1</t>
  </si>
  <si>
    <t>JAZMIN-P-6</t>
  </si>
  <si>
    <t>JAZMIN-P-6:1</t>
  </si>
  <si>
    <t>ECOPETROL\E0102151</t>
  </si>
  <si>
    <t>JAZMIN-P-7</t>
  </si>
  <si>
    <t>JAZMIN-P-7:1</t>
  </si>
  <si>
    <t>JAZMIN-P-8</t>
  </si>
  <si>
    <t>JAZMIN-P-8:1</t>
  </si>
  <si>
    <t>JAZMIN-P-9</t>
  </si>
  <si>
    <t>JAZMIN-P-9:1</t>
  </si>
  <si>
    <t>JAZMIN-Q-1</t>
  </si>
  <si>
    <t>JAZMIN-Q-1:1</t>
  </si>
  <si>
    <t>JAZMIN-Q-10</t>
  </si>
  <si>
    <t>JAZMIN-Q-10:1</t>
  </si>
  <si>
    <t>JAZMIN-Q-11</t>
  </si>
  <si>
    <t>JAZMIN-Q-11:1</t>
  </si>
  <si>
    <t>JAZMIN-Q-13</t>
  </si>
  <si>
    <t>JAZMIN-Q-13:1</t>
  </si>
  <si>
    <t>JAZMIN-Q-3</t>
  </si>
  <si>
    <t>JAZMIN-Q-3:1</t>
  </si>
  <si>
    <t>JAZMIN-Q-4</t>
  </si>
  <si>
    <t>JAZMIN-Q-4:1</t>
  </si>
  <si>
    <t>JAZMIN-Q-5</t>
  </si>
  <si>
    <t>JAZMIN-Q-5:1</t>
  </si>
  <si>
    <t>JAZMIN-Q-6</t>
  </si>
  <si>
    <t>JAZMIN-Q-6:1</t>
  </si>
  <si>
    <t>JAZMIN-Q-9</t>
  </si>
  <si>
    <t>JAZMIN-Q-9:1</t>
  </si>
  <si>
    <t>JAZMIN-R-1</t>
  </si>
  <si>
    <t>JAZMIN-R-1:1</t>
  </si>
  <si>
    <t>JAZMIN-R-10</t>
  </si>
  <si>
    <t>JAZMIN-R-10:1</t>
  </si>
  <si>
    <t>JAZMIN-R-11</t>
  </si>
  <si>
    <t>JAZMIN-R-11:1</t>
  </si>
  <si>
    <t>JAZMIN-R-12</t>
  </si>
  <si>
    <t>JAZMIN-R-12:1</t>
  </si>
  <si>
    <t>JAZMIN-R-2</t>
  </si>
  <si>
    <t>JAZMIN-R-2:1</t>
  </si>
  <si>
    <t>JAZMIN-R-3</t>
  </si>
  <si>
    <t>JAZMIN-R-3:1</t>
  </si>
  <si>
    <t>JAZMIN-R-4</t>
  </si>
  <si>
    <t>JAZMIN-R-4:1</t>
  </si>
  <si>
    <t>JAZMIN-R-5</t>
  </si>
  <si>
    <t>JAZMIN-R-5:1</t>
  </si>
  <si>
    <t>JAZMIN-R-6</t>
  </si>
  <si>
    <t>JAZMIN-R-6:1</t>
  </si>
  <si>
    <t>JAZMIN-R-8</t>
  </si>
  <si>
    <t>JAZMIN-R-8:1</t>
  </si>
  <si>
    <t>JAZMIN-R-9</t>
  </si>
  <si>
    <t>JAZMIN-R-9:1</t>
  </si>
  <si>
    <t>JAZMIN-S-1</t>
  </si>
  <si>
    <t>JAZMIN-S-1:1</t>
  </si>
  <si>
    <t>JAZMIN-S-10</t>
  </si>
  <si>
    <t>JAZMIN-S-10:1</t>
  </si>
  <si>
    <t>JAZMIN-S-11</t>
  </si>
  <si>
    <t>JAZMIN-S-11:1</t>
  </si>
  <si>
    <t>JAZMIN-S-2</t>
  </si>
  <si>
    <t>JAZMIN-S-2:1</t>
  </si>
  <si>
    <t>JAZMIN-S-3</t>
  </si>
  <si>
    <t>JAZMIN-S-3:1</t>
  </si>
  <si>
    <t>JAZMIN-S-4</t>
  </si>
  <si>
    <t>JAZMIN-S-4:1</t>
  </si>
  <si>
    <t>JAZMIN-S-5</t>
  </si>
  <si>
    <t>JAZMIN-S-5:1</t>
  </si>
  <si>
    <t>JAZMIN-S-6</t>
  </si>
  <si>
    <t>JAZMIN-S-6:1</t>
  </si>
  <si>
    <t>JAZMIN-S-7</t>
  </si>
  <si>
    <t>JAZMIN-S-7:1</t>
  </si>
  <si>
    <t>JAZMIN-S-8</t>
  </si>
  <si>
    <t>JAZMIN-S-8:1</t>
  </si>
  <si>
    <t>JAZMIN-S-9</t>
  </si>
  <si>
    <t>JAZMIN-S-9:1</t>
  </si>
  <si>
    <t>JAZMIN-T-1</t>
  </si>
  <si>
    <t>JAZMIN-T-1:1</t>
  </si>
  <si>
    <t>JAZMIN-T-2</t>
  </si>
  <si>
    <t>JAZMIN-T-2:1</t>
  </si>
  <si>
    <t>JAZMIN-T-3</t>
  </si>
  <si>
    <t>JAZMIN-T-3:1</t>
  </si>
  <si>
    <t>JAZMIN-T-4</t>
  </si>
  <si>
    <t>JAZMIN-T-4:1</t>
  </si>
  <si>
    <t>JAZMIN-T-5</t>
  </si>
  <si>
    <t>JAZMIN-T-5:1</t>
  </si>
  <si>
    <t>JAZMIN-U-1</t>
  </si>
  <si>
    <t>JAZMIN-U-1:1</t>
  </si>
  <si>
    <t>JAZMIN-U-2</t>
  </si>
  <si>
    <t>JAZMIN-U-2:1</t>
  </si>
  <si>
    <t>JAZMIN-U-3</t>
  </si>
  <si>
    <t>JAZMIN-U-3:1</t>
  </si>
  <si>
    <t>JAZMIN-U-4</t>
  </si>
  <si>
    <t>JAZMIN-U-4:1</t>
  </si>
  <si>
    <t>JAZMIN-U-5</t>
  </si>
  <si>
    <t>JAZMIN-U-5:1</t>
  </si>
  <si>
    <t>JAZMIN-U-6</t>
  </si>
  <si>
    <t>JAZMIN-U-6:1</t>
  </si>
  <si>
    <t>JAZMIN-U-7</t>
  </si>
  <si>
    <t>JAZMIN-U-7:1</t>
  </si>
  <si>
    <t>JAZMIN-W-1</t>
  </si>
  <si>
    <t>JAZMIN-W-1:1</t>
  </si>
  <si>
    <t>JAZMIN-W-2</t>
  </si>
  <si>
    <t>JAZMIN-W-2:1</t>
  </si>
  <si>
    <t>JAZMIN-W-4</t>
  </si>
  <si>
    <t>JAZMIN-W-4:1</t>
  </si>
  <si>
    <t>JAZMIN-X-1</t>
  </si>
  <si>
    <t>JAZMIN-X-1:1</t>
  </si>
  <si>
    <t>JAZMIN-X-2</t>
  </si>
  <si>
    <t>JAZMIN-X-2:1</t>
  </si>
  <si>
    <t>JAZMIN-X-3</t>
  </si>
  <si>
    <t>JAZMIN-X-3:1</t>
  </si>
  <si>
    <t>JAZMIN-X-4</t>
  </si>
  <si>
    <t>JAZMIN-X-4:1</t>
  </si>
  <si>
    <t>JAZMIN-X-5</t>
  </si>
  <si>
    <t>JAZMIN-X-5:1</t>
  </si>
  <si>
    <t>JAZMIN-Y-1</t>
  </si>
  <si>
    <t>JAZMIN-Y-1:1</t>
  </si>
  <si>
    <t>JAZMIN-Y-2</t>
  </si>
  <si>
    <t>JAZMIN-Y-2:1</t>
  </si>
  <si>
    <t>JAZMIN-Y-3</t>
  </si>
  <si>
    <t>JAZMIN-Y-3:1</t>
  </si>
  <si>
    <t>JAZMIN-Y-4</t>
  </si>
  <si>
    <t>JAZMIN-Y-4:1</t>
  </si>
  <si>
    <t>JAZMIN-Z-1</t>
  </si>
  <si>
    <t>JAZMIN-Z-1:1</t>
  </si>
  <si>
    <t>JAZMIN-Z-2</t>
  </si>
  <si>
    <t>JAZMIN-Z-2:1</t>
  </si>
  <si>
    <t>JAZMIN-Z-3</t>
  </si>
  <si>
    <t>JAZMIN-Z-3:1</t>
  </si>
  <si>
    <t>JAZMIN-Z-4</t>
  </si>
  <si>
    <t>JAZMIN-Z-4:1</t>
  </si>
  <si>
    <t>JAZMIN-Z-5</t>
  </si>
  <si>
    <t>JAZMIN-Z-5:1</t>
  </si>
  <si>
    <t>JAZMIN-Z-6</t>
  </si>
  <si>
    <t>JAZMIN-Z-6:1</t>
  </si>
  <si>
    <t>JAZMIN-Z-7</t>
  </si>
  <si>
    <t>JAZMIN-Z-7:1</t>
  </si>
  <si>
    <t>JAZMIN-Z-8</t>
  </si>
  <si>
    <t>JAZMIN-Z-8:1</t>
  </si>
  <si>
    <t>JAZMIN-Z-9</t>
  </si>
  <si>
    <t>JAZMIN-Z-9:1</t>
  </si>
  <si>
    <t>MIMBRE-1</t>
  </si>
  <si>
    <t>MIMBRE-1:1</t>
  </si>
  <si>
    <t>NOGAL-1</t>
  </si>
  <si>
    <t>NOGAL-1:1</t>
  </si>
  <si>
    <t>ROBLE-1</t>
  </si>
  <si>
    <t>ROBLE-1:1</t>
  </si>
  <si>
    <t>ESTADO</t>
  </si>
  <si>
    <t>FECHA DIFERIDA</t>
  </si>
  <si>
    <t>DIAS EN DIFERIDA</t>
  </si>
  <si>
    <t>DIFERIDA CAMPO JAZMIN</t>
  </si>
  <si>
    <t>MODULO 2 GIRASOL</t>
  </si>
  <si>
    <t>GIRASOL-A-3:1</t>
  </si>
  <si>
    <t>GIRASOL-B-1:1</t>
  </si>
  <si>
    <t>GIRASOL-B-2:1</t>
  </si>
  <si>
    <t>GIRASOL-B-3:1</t>
  </si>
  <si>
    <t>GIRASOL-C-1:1</t>
  </si>
  <si>
    <t>GIRASOL-C-2:1</t>
  </si>
  <si>
    <t>GIRASOL-C-3:1</t>
  </si>
  <si>
    <t>GIRASOL-D-1:1</t>
  </si>
  <si>
    <t>GIRASOL-D-2:1</t>
  </si>
  <si>
    <t>GIRASOL-D-3:1</t>
  </si>
  <si>
    <t>GIRASOL-D-4:1</t>
  </si>
  <si>
    <t>GIRASOL-E-1:1</t>
  </si>
  <si>
    <t>GIRASOL-E-2:1</t>
  </si>
  <si>
    <t>GIRASOL-E-3:1</t>
  </si>
  <si>
    <t>GIRASOL-E-4:1</t>
  </si>
  <si>
    <t>GIRASOL-E-5:1</t>
  </si>
  <si>
    <t>GIRASOL-F-1:1</t>
  </si>
  <si>
    <t>GIRASOL-F-3:1</t>
  </si>
  <si>
    <t>GIRASOL-F-4:1</t>
  </si>
  <si>
    <t>GIRASOL-G-1:1</t>
  </si>
  <si>
    <t>GIRASOL-G-2:1</t>
  </si>
  <si>
    <t>GIRASOL-G-3:1</t>
  </si>
  <si>
    <t>GIRASOL-G-4:1</t>
  </si>
  <si>
    <t>GIRASOL-H-1:1</t>
  </si>
  <si>
    <t>GIRASOL-H-2:1</t>
  </si>
  <si>
    <t>GIRASOL-HC-H1:1</t>
  </si>
  <si>
    <t>GIRASOL-HC-H2:1</t>
  </si>
  <si>
    <t>GIRASOL-HC-H3:1</t>
  </si>
  <si>
    <t>GIRASOL-I-1:1</t>
  </si>
  <si>
    <t>GIRASOL-MON-7:1</t>
  </si>
  <si>
    <t>GIRASOL-PH10-H1:1</t>
  </si>
  <si>
    <t>GIRASOL-PH10-H2:1</t>
  </si>
  <si>
    <t>GIRASOL-PH10-H3:1</t>
  </si>
  <si>
    <t>GIRASOL-PH10-H4:1</t>
  </si>
  <si>
    <t>GIRASOL-PH10-H5:1</t>
  </si>
  <si>
    <t>GIRASOL-PH10-H6:1</t>
  </si>
  <si>
    <t>GIRASOL-PH10-H7:1</t>
  </si>
  <si>
    <t>GIRASOL-PH1C-D1:1</t>
  </si>
  <si>
    <t>GIRASOL-PH1C-H6:1</t>
  </si>
  <si>
    <t>GIRASOL-PH1-H1:1</t>
  </si>
  <si>
    <t>GIRASOL-PH1-H2:1</t>
  </si>
  <si>
    <t>GIRASOL-PH1-H3:1</t>
  </si>
  <si>
    <t>GIRASOL-PH1-H4:1</t>
  </si>
  <si>
    <t>GIRASOL-PH1-H5:1</t>
  </si>
  <si>
    <t>GIRASOL-PH1-ML1:1</t>
  </si>
  <si>
    <t>GIRASOL-PH1-ML2:1</t>
  </si>
  <si>
    <t>GIRASOL-PH3B-H13:1</t>
  </si>
  <si>
    <t>GIRASOL-PH3B-H14:1</t>
  </si>
  <si>
    <t>GIRASOL-PH3-D1:1</t>
  </si>
  <si>
    <t>GIRASOL-PH3-D2:1</t>
  </si>
  <si>
    <t>GIRASOL-PH3-D3:1</t>
  </si>
  <si>
    <t>GIRASOL-PH3-H1:1</t>
  </si>
  <si>
    <t>GIRASOL-PH3-H10:1</t>
  </si>
  <si>
    <t>GIRASOL-PH3-H11:1</t>
  </si>
  <si>
    <t>GIRASOL-PH3-H12:1</t>
  </si>
  <si>
    <t>GIRASOL-PH3-H2:1</t>
  </si>
  <si>
    <t>GIRASOL-PH3-H3:1</t>
  </si>
  <si>
    <t>GIRASOL-PH3-H4:1</t>
  </si>
  <si>
    <t>GIRASOL-PH3-H5:1</t>
  </si>
  <si>
    <t>GIRASOL-PH3-H6:1</t>
  </si>
  <si>
    <t>GIRASOL-PH3-H7:1</t>
  </si>
  <si>
    <t>GIRASOL-PH3-H8:1</t>
  </si>
  <si>
    <t>GIRASOL-PH3-H9:1</t>
  </si>
  <si>
    <t>GIRASOL-PH5A-H13:1</t>
  </si>
  <si>
    <t>GIRASOL-PH5A-H14:1</t>
  </si>
  <si>
    <t>GIRASOL-PH5-D1:1</t>
  </si>
  <si>
    <t>GIRASOL-PH5-D2:1</t>
  </si>
  <si>
    <t>GIRASOL-PH5-D3:1</t>
  </si>
  <si>
    <t>GIRASOL-PH5-D4:1</t>
  </si>
  <si>
    <t>GIRASOL-PH5-H1:1</t>
  </si>
  <si>
    <t>GIRASOL-PH5-H10:1</t>
  </si>
  <si>
    <t>GIRASOL-PH5-H11:1</t>
  </si>
  <si>
    <t>GIRASOL-PH5-H12:1</t>
  </si>
  <si>
    <t>GIRASOL-PH5-H2:1</t>
  </si>
  <si>
    <t>GIRASOL-PH5-H3:1</t>
  </si>
  <si>
    <t>GIRASOL-PH5-H4:1</t>
  </si>
  <si>
    <t>GIRASOL-PH5-H5:1</t>
  </si>
  <si>
    <t>GIRASOL-PH5-H6:1</t>
  </si>
  <si>
    <t>GIRASOL-PH5-H7:1</t>
  </si>
  <si>
    <t>GIRASOL-PH5-H8:1</t>
  </si>
  <si>
    <t>GIRASOL-PH7-H1:1</t>
  </si>
  <si>
    <t>GIRASOL-PH7-H10:1</t>
  </si>
  <si>
    <t>GIRASOL-PH7-H11:1</t>
  </si>
  <si>
    <t>GIRASOL-PH7-H12:1</t>
  </si>
  <si>
    <t>GIRASOL-PH7-H13:1</t>
  </si>
  <si>
    <t>GIRASOL-PH7-H2:1</t>
  </si>
  <si>
    <t>GIRASOL-PH7-H3:1</t>
  </si>
  <si>
    <t>GIRASOL-PH7-H4:1</t>
  </si>
  <si>
    <t>GIRASOL-PH7-H5:1</t>
  </si>
  <si>
    <t>GIRASOL-PH7-H6:1</t>
  </si>
  <si>
    <t>GIRASOL-PH7-H7:1</t>
  </si>
  <si>
    <t>GIRASOL-PH7-H9:1</t>
  </si>
  <si>
    <t>GIRASOL-PHAG-D1:1</t>
  </si>
  <si>
    <t>GIRASOL-PHAG-H1:1</t>
  </si>
  <si>
    <t>GIRASOL-PHAG-H2:1</t>
  </si>
  <si>
    <t>GIRASOL-PHAG-H3:1</t>
  </si>
  <si>
    <t>GIRASOL-PHAG-H4:1</t>
  </si>
  <si>
    <t>GIRASOL-PHAG-H5:1</t>
  </si>
  <si>
    <t>GIRASOL-PHAG-H6:1</t>
  </si>
  <si>
    <t>GIRASOL-PHAG-H7:1</t>
  </si>
  <si>
    <t>GIRASOL-PHAG-H8:1</t>
  </si>
  <si>
    <t>GIRASOL-PHAH-D1:1</t>
  </si>
  <si>
    <t>GIRASOL-PHAH-D2:1</t>
  </si>
  <si>
    <t>GIRASOL-PHAH-D3:1</t>
  </si>
  <si>
    <t>GIRASOL-PHAH-D4:1</t>
  </si>
  <si>
    <t>GIRASOL-PHAH-D5:1</t>
  </si>
  <si>
    <t>GIRASOL-PHAH-D6:1</t>
  </si>
  <si>
    <t>GIRASOL-PHAH-H1:1</t>
  </si>
  <si>
    <t>GIRASOL-PHAH-H11:1</t>
  </si>
  <si>
    <t>GIRASOL-PHAH-H12:1</t>
  </si>
  <si>
    <t>GIRASOL-PHAH-H13:1</t>
  </si>
  <si>
    <t>GIRASOL-PHAH-H14:1</t>
  </si>
  <si>
    <t>GIRASOL-PHAH-H2:1</t>
  </si>
  <si>
    <t>GIRASOL-PHAH-H3:1</t>
  </si>
  <si>
    <t>GIRASOL-PHAH-H4:1</t>
  </si>
  <si>
    <t>GIRASOL-PHAH-H5:1</t>
  </si>
  <si>
    <t>GIRASOL-PHAH-H6:1</t>
  </si>
  <si>
    <t>GIRASOL-PHAH-H7:1</t>
  </si>
  <si>
    <t>GIRASOL-PHAH-H8:1</t>
  </si>
  <si>
    <t>GIRASOL-PHAH-H9:1</t>
  </si>
  <si>
    <t>GIRASOL-PHAL-D3:1</t>
  </si>
  <si>
    <t>GIRASOL-PHAL-D4:1</t>
  </si>
  <si>
    <t>GIRASOL-PHAL-H1:1</t>
  </si>
  <si>
    <t>GIRASOL-PHAL-H12:1</t>
  </si>
  <si>
    <t>GIRASOL-PHAL-H13:1</t>
  </si>
  <si>
    <t>GIRASOL-PHAL-H14:1</t>
  </si>
  <si>
    <t>GIRASOL-PHAL-H15:1</t>
  </si>
  <si>
    <t>GIRASOL-PHAL-H16:1</t>
  </si>
  <si>
    <t>GIRASOL-PHAL-H2:1</t>
  </si>
  <si>
    <t>GIRASOL-PHAL-H3:1</t>
  </si>
  <si>
    <t>GIRASOL-PHAL-H6:1</t>
  </si>
  <si>
    <t>GIRASOL-PHAL-H7:1</t>
  </si>
  <si>
    <t>GIRASOL-PHAL-H8:1</t>
  </si>
  <si>
    <t>GIRASOL-PHAL-H9:1</t>
  </si>
  <si>
    <t>LPT</t>
  </si>
  <si>
    <t>NUMERO DE POZO</t>
  </si>
  <si>
    <t>PRUEBA A TANQUE</t>
  </si>
  <si>
    <t>LPT-17 - ACTUALIZACIÓN BSW</t>
  </si>
  <si>
    <t>GIRASOL-PH3B-D4:1</t>
  </si>
  <si>
    <t>Suspendido</t>
  </si>
  <si>
    <t>Pozo arenado.</t>
  </si>
  <si>
    <t>Pozo en ruta equipo WS, tuberia rota.</t>
  </si>
  <si>
    <t>Pozo en ruta equipo WS, CBC.</t>
  </si>
  <si>
    <t>Pozo no bombea, bajo nivel por arenamiento.</t>
  </si>
  <si>
    <t>Pozo candidato para abandono.</t>
  </si>
  <si>
    <t>Sarta pegada, requiere corte de tuberia.</t>
  </si>
  <si>
    <t>Total</t>
  </si>
  <si>
    <t>Remojo</t>
  </si>
  <si>
    <t>LPT 17</t>
  </si>
  <si>
    <t>Crudo pesado, en evaluación para inyección completa</t>
  </si>
  <si>
    <t>No bombea, crudo viscoso, depletado bajo nivel</t>
  </si>
  <si>
    <t>Inyeccion de vapor</t>
  </si>
  <si>
    <t>Pozo con sarta de varillas flotando, evaluar inyeccion de vapor</t>
  </si>
  <si>
    <t>Flush by no pudo pescar, espera equipo IDECO</t>
  </si>
  <si>
    <t>Continúa con flotación sarta luego de precalentamiento. Revisar nuevo ciclo.</t>
  </si>
  <si>
    <t>Pozo esperando inyeccion de vapor.</t>
  </si>
  <si>
    <t>Esperando inyeccion de vapor</t>
  </si>
  <si>
    <t>POST INYECCIÓN</t>
  </si>
  <si>
    <t>No bombea</t>
  </si>
  <si>
    <t>Esperando post inyección</t>
  </si>
  <si>
    <t>En ruta por tuberia rota, equipo ideco</t>
  </si>
  <si>
    <t>En WS por CBC.</t>
  </si>
  <si>
    <t>Pozo en remojo, despues de precalentamiento.</t>
  </si>
  <si>
    <t>Esperando pre inyección</t>
  </si>
  <si>
    <t>Falla VSD, queda en línea.</t>
  </si>
  <si>
    <t>Cambio de correas.</t>
  </si>
  <si>
    <t>Pre calentamiento.</t>
  </si>
  <si>
    <t>Falla VSD.</t>
  </si>
  <si>
    <t>Pozo en ruta equipo WS, tuberia rota.Esta en servicio con el equipo ideco a corte del 1/03/2025</t>
  </si>
  <si>
    <t>Pozo en ruta equipo WS, CBC.Esta en servicio con el equipo ideco a corte del 7/03/2025</t>
  </si>
  <si>
    <t>Continúa con flotación sarta luego de precalentamiento. Revisar nuevo ciclo.Se validara con ingenieria.</t>
  </si>
  <si>
    <t>En servicio de post-iny</t>
  </si>
  <si>
    <t>Actualmente en servicio con equipo Ideco por cambio de bomba completo.</t>
  </si>
  <si>
    <t>Salio de servicio, pendiente encabezar</t>
  </si>
  <si>
    <t>En ruta por tuberia rota, equipo ideco, se realizara servicio el 21 de febrero.</t>
  </si>
  <si>
    <t>Corte electrico vasconia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</si>
</sst>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0.000"/>
    <numFmt numFmtId="166" formatCode="dd/mm/yyyy\ hh:mm:ss"/>
    <numFmt numFmtId="167" formatCode="dd\/mm\/yyyy\ h:mm:ss\ AM/PM"/>
    <numFmt numFmtId="168" formatCode="_ * #,##0.00_)\ _P_t_s_ ;_ * \(#,##0.00\)\ _P_t_s_ ;_ * &quot;-&quot;??_)\ _P_t_s_ ;_ @_ "/>
    <numFmt numFmtId="169" formatCode="_ [$€-2]\ * #,##0.00_ ;_ [$€-2]\ * \-#,##0.00_ ;_ [$€-2]\ * &quot;-&quot;??_ "/>
    <numFmt numFmtId="170" formatCode="&quot;£&quot;#,##0;[Red]\-&quot;£&quot;#,##0"/>
    <numFmt numFmtId="171" formatCode="#,##0.0_);\(#,##0.0\)"/>
    <numFmt numFmtId="172" formatCode="[&lt;0.01]&quot;&quot;;0.0;0.0"/>
    <numFmt numFmtId="173" formatCode="_([$€]* #,##0.00_);_([$€]* \(#,##0.00\);_([$€]* &quot;-&quot;??_);_(@_)"/>
    <numFmt numFmtId="174" formatCode="#,##0.0000;[Red]#,##0.0000"/>
    <numFmt numFmtId="175" formatCode="[=0]&quot;&quot;;0;0"/>
    <numFmt numFmtId="176" formatCode="0_ ;[Red]\-0\ "/>
    <numFmt numFmtId="177" formatCode="#,###,###,##0_);\(#,###,###,##0\)_)"/>
    <numFmt numFmtId="178" formatCode="##0.0"/>
    <numFmt numFmtId="179" formatCode="_(* #,##0.0_);_(* \(#,##0.0\);_(* &quot;0.0&quot;_);_(@_)"/>
    <numFmt numFmtId="180" formatCode="_(&quot;C$&quot;* #,##0_);_(&quot;C$&quot;* \(#,##0\);_(&quot;C$&quot;* &quot;-&quot;_);_(@_)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Calibri"/>
      <family val="2"/>
    </font>
    <font>
      <sz val="12"/>
      <name val="Tms Rmn"/>
    </font>
    <font>
      <sz val="10"/>
      <color indexed="64"/>
      <name val="Arial"/>
      <family val="2"/>
    </font>
    <font>
      <sz val="11"/>
      <color indexed="6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7"/>
      <color indexed="72"/>
      <name val="Segoe UI"/>
      <family val="2"/>
    </font>
    <font>
      <sz val="8"/>
      <color indexed="64"/>
      <name val="Segoe UI"/>
      <family val="2"/>
    </font>
    <font>
      <b/>
      <sz val="9"/>
      <name val="Verdana"/>
      <family val="2"/>
    </font>
    <font>
      <sz val="8"/>
      <color indexed="72"/>
      <name val="Microsoft Sans Serif"/>
      <family val="2"/>
    </font>
    <font>
      <sz val="10"/>
      <name val="Verdana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12"/>
      <name val="Arial"/>
      <family val="2"/>
    </font>
    <font>
      <sz val="10"/>
      <color indexed="24"/>
      <name val="Arial"/>
      <family val="2"/>
    </font>
    <font>
      <sz val="8"/>
      <color indexed="10"/>
      <name val="Arial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2"/>
      <name val="Arial"/>
      <family val="2"/>
    </font>
    <font>
      <sz val="12"/>
      <name val="Helv"/>
    </font>
    <font>
      <b/>
      <sz val="18"/>
      <color indexed="62"/>
      <name val="Cambria"/>
      <family val="2"/>
    </font>
    <font>
      <sz val="12"/>
      <color indexed="24"/>
      <name val="Modern"/>
      <family val="3"/>
      <charset val="255"/>
    </font>
    <font>
      <b/>
      <sz val="18"/>
      <color indexed="24"/>
      <name val="Modern"/>
      <family val="3"/>
      <charset val="255"/>
    </font>
    <font>
      <b/>
      <sz val="12"/>
      <color indexed="24"/>
      <name val="Modern"/>
      <family val="3"/>
      <charset val="255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42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8FB89"/>
        <bgColor indexed="64"/>
      </patternFill>
    </fill>
    <fill>
      <patternFill patternType="solid">
        <fgColor rgb="FFD3D3D3"/>
      </patternFill>
    </fill>
    <fill>
      <patternFill patternType="solid">
        <fgColor rgb="FFF0F8F3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C393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747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32"/>
      </right>
      <top style="medium">
        <color indexed="64"/>
      </top>
      <bottom/>
      <diagonal/>
    </border>
    <border>
      <left style="medium">
        <color indexed="3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19994F"/>
      </top>
      <bottom/>
      <diagonal/>
    </border>
  </borders>
  <cellStyleXfs count="44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2" applyNumberFormat="0" applyFont="0" applyAlignment="0" applyProtection="0"/>
    <xf numFmtId="0" fontId="1" fillId="0" borderId="2" applyNumberFormat="0" applyFont="0" applyAlignment="0" applyProtection="0"/>
    <xf numFmtId="14" fontId="3" fillId="0" borderId="0">
      <alignment horizontal="center" wrapText="1"/>
      <protection locked="0"/>
    </xf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Border="0" applyAlignment="0">
      <alignment horizontal="center"/>
    </xf>
    <xf numFmtId="14" fontId="1" fillId="0" borderId="0" applyNumberFormat="0" applyFill="0" applyBorder="0" applyAlignment="0" applyProtection="0">
      <alignment horizontal="left"/>
    </xf>
    <xf numFmtId="0" fontId="2" fillId="2" borderId="3" applyNumberFormat="0" applyAlignment="0" applyProtection="0"/>
    <xf numFmtId="0" fontId="2" fillId="2" borderId="3" applyNumberFormat="0" applyAlignment="0" applyProtection="0"/>
    <xf numFmtId="0" fontId="1" fillId="1" borderId="1" applyNumberFormat="0" applyFont="0" applyAlignment="0">
      <alignment horizontal="center"/>
    </xf>
    <xf numFmtId="0" fontId="1" fillId="0" borderId="4"/>
    <xf numFmtId="0" fontId="4" fillId="0" borderId="0"/>
    <xf numFmtId="0" fontId="7" fillId="0" borderId="0"/>
    <xf numFmtId="0" fontId="7" fillId="0" borderId="0"/>
    <xf numFmtId="0" fontId="7" fillId="0" borderId="0"/>
    <xf numFmtId="168" fontId="7" fillId="0" borderId="0" applyFont="0" applyFill="0" applyBorder="0" applyAlignment="0" applyProtection="0"/>
    <xf numFmtId="169" fontId="7" fillId="0" borderId="0" applyFont="0" applyFill="0" applyBorder="0" applyAlignment="0" applyProtection="0"/>
    <xf numFmtId="0" fontId="7" fillId="0" borderId="0"/>
    <xf numFmtId="0" fontId="7" fillId="0" borderId="0"/>
    <xf numFmtId="43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7" fillId="0" borderId="0"/>
    <xf numFmtId="0" fontId="15" fillId="0" borderId="0" applyNumberFormat="0" applyFill="0" applyBorder="0" applyAlignment="0">
      <protection locked="0"/>
    </xf>
    <xf numFmtId="9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3" fontId="16" fillId="0" borderId="0" applyFont="0" applyFill="0" applyBorder="0" applyAlignment="0" applyProtection="0"/>
    <xf numFmtId="172" fontId="7" fillId="0" borderId="0">
      <alignment horizontal="center"/>
    </xf>
    <xf numFmtId="0" fontId="17" fillId="0" borderId="0">
      <alignment horizontal="left"/>
    </xf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9" fillId="12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9" fillId="11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9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8" borderId="0" applyNumberFormat="0" applyBorder="0" applyAlignment="0" applyProtection="0"/>
    <xf numFmtId="0" fontId="19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5" borderId="0" applyNumberFormat="0" applyBorder="0" applyAlignment="0" applyProtection="0"/>
    <xf numFmtId="0" fontId="19" fillId="15" borderId="0" applyNumberFormat="0" applyBorder="0" applyAlignment="0" applyProtection="0"/>
    <xf numFmtId="173" fontId="7" fillId="0" borderId="0" applyFont="0" applyFill="0" applyBorder="0" applyAlignment="0" applyProtection="0"/>
    <xf numFmtId="3" fontId="7" fillId="0" borderId="6">
      <alignment horizontal="center"/>
    </xf>
    <xf numFmtId="0" fontId="14" fillId="0" borderId="0"/>
    <xf numFmtId="0" fontId="14" fillId="0" borderId="0"/>
    <xf numFmtId="0" fontId="20" fillId="0" borderId="0"/>
    <xf numFmtId="174" fontId="21" fillId="0" borderId="7" applyBorder="0"/>
    <xf numFmtId="175" fontId="7" fillId="0" borderId="0" applyBorder="0">
      <alignment horizontal="center"/>
    </xf>
    <xf numFmtId="0" fontId="7" fillId="0" borderId="3"/>
    <xf numFmtId="0" fontId="7" fillId="16" borderId="0">
      <alignment horizontal="center"/>
    </xf>
    <xf numFmtId="0" fontId="12" fillId="0" borderId="0"/>
    <xf numFmtId="0" fontId="7" fillId="0" borderId="0"/>
    <xf numFmtId="0" fontId="1" fillId="0" borderId="0"/>
    <xf numFmtId="0" fontId="14" fillId="0" borderId="0" applyNumberFormat="0" applyFont="0" applyFill="0" applyBorder="0" applyAlignment="0" applyProtection="0"/>
    <xf numFmtId="176" fontId="7" fillId="0" borderId="0">
      <alignment horizontal="center"/>
    </xf>
    <xf numFmtId="43" fontId="7" fillId="0" borderId="0" applyFont="0" applyFill="0" applyBorder="0" applyAlignment="0" applyProtection="0"/>
    <xf numFmtId="0" fontId="7" fillId="0" borderId="0" applyNumberFormat="0"/>
    <xf numFmtId="0" fontId="22" fillId="0" borderId="0" applyNumberFormat="0" applyFill="0" applyBorder="0" applyAlignment="0" applyProtection="0"/>
    <xf numFmtId="177" fontId="15" fillId="0" borderId="8">
      <protection locked="0"/>
    </xf>
    <xf numFmtId="49" fontId="15" fillId="0" borderId="5">
      <alignment vertical="top"/>
      <protection locked="0"/>
    </xf>
    <xf numFmtId="49" fontId="15" fillId="0" borderId="8">
      <protection locked="0"/>
    </xf>
    <xf numFmtId="178" fontId="15" fillId="0" borderId="8">
      <protection locked="0"/>
    </xf>
    <xf numFmtId="177" fontId="15" fillId="0" borderId="5">
      <protection locked="0"/>
    </xf>
    <xf numFmtId="179" fontId="15" fillId="0" borderId="5">
      <protection locked="0"/>
    </xf>
    <xf numFmtId="178" fontId="15" fillId="0" borderId="8">
      <protection locked="0"/>
    </xf>
    <xf numFmtId="49" fontId="15" fillId="0" borderId="8" applyFill="0" applyAlignment="0">
      <alignment horizontal="left"/>
      <protection locked="0"/>
    </xf>
    <xf numFmtId="49" fontId="15" fillId="0" borderId="5">
      <alignment horizontal="center"/>
      <protection locked="0"/>
    </xf>
    <xf numFmtId="0" fontId="23" fillId="0" borderId="0" applyProtection="0"/>
    <xf numFmtId="180" fontId="7" fillId="0" borderId="0" applyProtection="0"/>
    <xf numFmtId="0" fontId="24" fillId="0" borderId="0" applyProtection="0"/>
    <xf numFmtId="0" fontId="25" fillId="0" borderId="0" applyProtection="0"/>
    <xf numFmtId="0" fontId="23" fillId="0" borderId="9" applyProtection="0"/>
    <xf numFmtId="0" fontId="23" fillId="0" borderId="0"/>
    <xf numFmtId="10" fontId="23" fillId="0" borderId="0" applyProtection="0"/>
    <xf numFmtId="0" fontId="23" fillId="0" borderId="0"/>
    <xf numFmtId="2" fontId="23" fillId="0" borderId="0" applyProtection="0"/>
    <xf numFmtId="4" fontId="23" fillId="0" borderId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5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6" borderId="0" applyNumberFormat="0" applyBorder="0" applyAlignment="0" applyProtection="0"/>
    <xf numFmtId="0" fontId="13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6" fillId="19" borderId="0" applyNumberFormat="0" applyBorder="0" applyAlignment="0" applyProtection="0"/>
    <xf numFmtId="0" fontId="27" fillId="31" borderId="10" applyNumberFormat="0" applyAlignment="0" applyProtection="0"/>
    <xf numFmtId="0" fontId="28" fillId="32" borderId="11" applyNumberFormat="0" applyAlignment="0" applyProtection="0"/>
    <xf numFmtId="0" fontId="29" fillId="0" borderId="1" applyNumberFormat="0" applyFill="0" applyAlignment="0" applyProtection="0"/>
    <xf numFmtId="0" fontId="30" fillId="0" borderId="0" applyNumberFormat="0" applyFill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6" borderId="0" applyNumberFormat="0" applyBorder="0" applyAlignment="0" applyProtection="0"/>
    <xf numFmtId="0" fontId="31" fillId="22" borderId="10" applyNumberFormat="0" applyAlignment="0" applyProtection="0"/>
    <xf numFmtId="0" fontId="32" fillId="18" borderId="0" applyNumberFormat="0" applyBorder="0" applyAlignment="0" applyProtection="0"/>
    <xf numFmtId="43" fontId="1" fillId="0" borderId="0" applyFont="0" applyFill="0" applyBorder="0" applyAlignment="0" applyProtection="0"/>
    <xf numFmtId="0" fontId="33" fillId="37" borderId="0" applyNumberFormat="0" applyBorder="0" applyAlignment="0" applyProtection="0"/>
    <xf numFmtId="0" fontId="1" fillId="0" borderId="0"/>
    <xf numFmtId="0" fontId="7" fillId="38" borderId="4" applyNumberFormat="0" applyAlignment="0" applyProtection="0"/>
    <xf numFmtId="9" fontId="1" fillId="0" borderId="0" applyFont="0" applyFill="0" applyBorder="0" applyAlignment="0" applyProtection="0"/>
    <xf numFmtId="0" fontId="34" fillId="31" borderId="12" applyNumberFormat="0" applyAlignment="0" applyProtection="0"/>
    <xf numFmtId="0" fontId="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3" applyNumberFormat="0" applyFill="0" applyAlignment="0" applyProtection="0"/>
    <xf numFmtId="0" fontId="30" fillId="0" borderId="14" applyNumberFormat="0" applyFill="0" applyAlignment="0" applyProtection="0"/>
    <xf numFmtId="0" fontId="37" fillId="0" borderId="0" applyNumberFormat="0" applyFill="0" applyBorder="0" applyAlignment="0" applyProtection="0"/>
    <xf numFmtId="0" fontId="18" fillId="0" borderId="15" applyNumberFormat="0" applyFill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3" fillId="0" borderId="0"/>
  </cellStyleXfs>
  <cellXfs count="82">
    <xf numFmtId="0" fontId="0" fillId="0" borderId="0" xfId="0"/>
    <xf numFmtId="0" fontId="11" fillId="0" borderId="5" xfId="21" applyFont="1" applyBorder="1" applyAlignment="1">
      <alignment horizontal="center" vertical="center"/>
    </xf>
    <xf numFmtId="167" fontId="0" fillId="0" borderId="0" xfId="0" applyNumberFormat="1"/>
    <xf numFmtId="0" fontId="0" fillId="39" borderId="0" xfId="0" applyFill="1"/>
    <xf numFmtId="1" fontId="0" fillId="0" borderId="0" xfId="0" applyNumberFormat="1"/>
    <xf numFmtId="14" fontId="0" fillId="0" borderId="0" xfId="0" applyNumberForma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/>
    <xf numFmtId="167" fontId="6" fillId="0" borderId="0" xfId="0" applyNumberFormat="1" applyFont="1" applyAlignment="1">
      <alignment horizontal="center"/>
    </xf>
    <xf numFmtId="0" fontId="0" fillId="0" borderId="5" xfId="0" applyBorder="1"/>
    <xf numFmtId="0" fontId="8" fillId="0" borderId="17" xfId="20" applyFont="1" applyBorder="1" applyAlignment="1">
      <alignment horizontal="center" vertical="center"/>
    </xf>
    <xf numFmtId="0" fontId="9" fillId="0" borderId="18" xfId="20" applyFont="1" applyBorder="1" applyAlignment="1">
      <alignment horizontal="left" vertical="top"/>
    </xf>
    <xf numFmtId="0" fontId="0" fillId="0" borderId="0" xfId="0" applyProtection="1">
      <protection hidden="1"/>
    </xf>
    <xf numFmtId="165" fontId="0" fillId="0" borderId="0" xfId="0" applyNumberFormat="1" applyAlignment="1" applyProtection="1">
      <alignment horizontal="center"/>
      <protection hidden="1"/>
    </xf>
    <xf numFmtId="0" fontId="0" fillId="41" borderId="5" xfId="0" applyFill="1" applyBorder="1" applyAlignment="1" applyProtection="1">
      <alignment horizontal="center"/>
      <protection hidden="1"/>
    </xf>
    <xf numFmtId="14" fontId="0" fillId="41" borderId="5" xfId="0" applyNumberFormat="1" applyFill="1" applyBorder="1" applyAlignment="1" applyProtection="1">
      <alignment horizontal="center"/>
      <protection hidden="1"/>
    </xf>
    <xf numFmtId="22" fontId="5" fillId="0" borderId="0" xfId="19" applyNumberFormat="1" applyFont="1" applyAlignment="1" applyProtection="1">
      <alignment horizontal="center"/>
      <protection hidden="1"/>
    </xf>
    <xf numFmtId="1" fontId="0" fillId="0" borderId="0" xfId="0" applyNumberFormat="1" applyAlignment="1" applyProtection="1">
      <alignment horizontal="center"/>
      <protection hidden="1"/>
    </xf>
    <xf numFmtId="167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5" fontId="0" fillId="0" borderId="22" xfId="0" applyNumberFormat="1" applyBorder="1" applyAlignment="1" applyProtection="1">
      <alignment horizontal="center"/>
      <protection hidden="1"/>
    </xf>
    <xf numFmtId="0" fontId="10" fillId="3" borderId="19" xfId="0" applyFont="1" applyFill="1" applyBorder="1" applyAlignment="1" applyProtection="1">
      <alignment horizontal="center" vertical="center" wrapText="1"/>
      <protection hidden="1"/>
    </xf>
    <xf numFmtId="0" fontId="10" fillId="3" borderId="24" xfId="0" applyFont="1" applyFill="1" applyBorder="1" applyAlignment="1" applyProtection="1">
      <alignment horizontal="center" vertical="center" wrapText="1"/>
      <protection hidden="1"/>
    </xf>
    <xf numFmtId="0" fontId="10" fillId="3" borderId="25" xfId="0" applyFont="1" applyFill="1" applyBorder="1" applyAlignment="1" applyProtection="1">
      <alignment horizontal="center" vertical="center" wrapText="1"/>
      <protection hidden="1"/>
    </xf>
    <xf numFmtId="0" fontId="10" fillId="3" borderId="26" xfId="0" applyFont="1" applyFill="1" applyBorder="1" applyAlignment="1" applyProtection="1">
      <alignment horizontal="center" vertical="center" wrapText="1"/>
      <protection hidden="1"/>
    </xf>
    <xf numFmtId="14" fontId="0" fillId="4" borderId="19" xfId="0" applyNumberFormat="1" applyFill="1" applyBorder="1" applyAlignment="1" applyProtection="1">
      <alignment horizontal="center"/>
      <protection locked="0"/>
    </xf>
    <xf numFmtId="1" fontId="6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40" fillId="40" borderId="5" xfId="0" applyFont="1" applyFill="1" applyBorder="1" applyAlignment="1" applyProtection="1">
      <alignment horizontal="center"/>
      <protection locked="0"/>
    </xf>
    <xf numFmtId="0" fontId="40" fillId="40" borderId="5" xfId="0" applyFont="1" applyFill="1" applyBorder="1" applyProtection="1">
      <protection locked="0"/>
    </xf>
    <xf numFmtId="2" fontId="0" fillId="0" borderId="27" xfId="0" applyNumberFormat="1" applyBorder="1" applyAlignment="1" applyProtection="1">
      <alignment horizontal="center"/>
      <protection hidden="1"/>
    </xf>
    <xf numFmtId="0" fontId="40" fillId="40" borderId="28" xfId="0" applyFont="1" applyFill="1" applyBorder="1" applyProtection="1">
      <protection locked="0"/>
    </xf>
    <xf numFmtId="0" fontId="43" fillId="0" borderId="0" xfId="443"/>
    <xf numFmtId="14" fontId="43" fillId="0" borderId="0" xfId="443" applyNumberFormat="1"/>
    <xf numFmtId="0" fontId="10" fillId="3" borderId="0" xfId="0" applyFont="1" applyFill="1" applyAlignment="1" applyProtection="1">
      <alignment horizontal="center" vertical="center" wrapText="1"/>
      <protection hidden="1"/>
    </xf>
    <xf numFmtId="14" fontId="0" fillId="0" borderId="0" xfId="0" applyNumberFormat="1" applyProtection="1">
      <protection hidden="1"/>
    </xf>
    <xf numFmtId="1" fontId="40" fillId="40" borderId="28" xfId="0" applyNumberFormat="1" applyFont="1" applyFill="1" applyBorder="1" applyProtection="1">
      <protection locked="0"/>
    </xf>
    <xf numFmtId="0" fontId="0" fillId="0" borderId="0" xfId="443" applyFont="1"/>
    <xf numFmtId="0" fontId="43" fillId="44" borderId="0" xfId="443" applyFill="1"/>
    <xf numFmtId="0" fontId="43" fillId="45" borderId="0" xfId="443" applyFill="1" applyAlignment="1">
      <alignment horizontal="center"/>
    </xf>
    <xf numFmtId="0" fontId="0" fillId="0" borderId="19" xfId="0" applyBorder="1" applyProtection="1">
      <protection hidden="1"/>
    </xf>
    <xf numFmtId="166" fontId="0" fillId="0" borderId="20" xfId="0" applyNumberFormat="1" applyBorder="1" applyProtection="1">
      <protection hidden="1"/>
    </xf>
    <xf numFmtId="165" fontId="0" fillId="0" borderId="20" xfId="0" applyNumberFormat="1" applyBorder="1" applyProtection="1">
      <protection hidden="1"/>
    </xf>
    <xf numFmtId="165" fontId="0" fillId="0" borderId="20" xfId="0" applyNumberFormat="1" applyBorder="1" applyAlignment="1" applyProtection="1">
      <alignment horizontal="center"/>
      <protection hidden="1"/>
    </xf>
    <xf numFmtId="1" fontId="0" fillId="0" borderId="20" xfId="0" applyNumberFormat="1" applyBorder="1" applyProtection="1">
      <protection hidden="1"/>
    </xf>
    <xf numFmtId="0" fontId="0" fillId="0" borderId="20" xfId="0" applyBorder="1" applyProtection="1">
      <protection hidden="1"/>
    </xf>
    <xf numFmtId="0" fontId="0" fillId="0" borderId="21" xfId="0" applyBorder="1" applyProtection="1">
      <protection hidden="1"/>
    </xf>
    <xf numFmtId="0" fontId="6" fillId="0" borderId="19" xfId="0" applyFont="1" applyBorder="1" applyAlignment="1" applyProtection="1">
      <alignment horizontal="center" vertical="center" wrapText="1"/>
      <protection hidden="1"/>
    </xf>
    <xf numFmtId="166" fontId="6" fillId="0" borderId="20" xfId="0" applyNumberFormat="1" applyFont="1" applyBorder="1" applyAlignment="1" applyProtection="1">
      <alignment horizontal="center" vertical="center" wrapText="1"/>
      <protection hidden="1"/>
    </xf>
    <xf numFmtId="165" fontId="6" fillId="0" borderId="20" xfId="0" applyNumberFormat="1" applyFont="1" applyBorder="1" applyAlignment="1" applyProtection="1">
      <alignment horizontal="center" vertical="center" wrapText="1"/>
      <protection hidden="1"/>
    </xf>
    <xf numFmtId="1" fontId="6" fillId="0" borderId="20" xfId="0" applyNumberFormat="1" applyFont="1" applyBorder="1" applyAlignment="1" applyProtection="1">
      <alignment horizontal="center" vertical="center" wrapText="1"/>
      <protection hidden="1"/>
    </xf>
    <xf numFmtId="165" fontId="6" fillId="0" borderId="21" xfId="0" applyNumberFormat="1" applyFont="1" applyBorder="1" applyAlignment="1" applyProtection="1">
      <alignment horizontal="center" vertical="center" wrapText="1"/>
      <protection hidden="1"/>
    </xf>
    <xf numFmtId="0" fontId="10" fillId="0" borderId="26" xfId="0" applyFont="1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horizontal="center"/>
      <protection hidden="1"/>
    </xf>
    <xf numFmtId="166" fontId="0" fillId="0" borderId="0" xfId="0" applyNumberFormat="1" applyProtection="1">
      <protection hidden="1"/>
    </xf>
    <xf numFmtId="165" fontId="0" fillId="0" borderId="0" xfId="0" applyNumberFormat="1" applyProtection="1">
      <protection hidden="1"/>
    </xf>
    <xf numFmtId="1" fontId="0" fillId="0" borderId="0" xfId="0" applyNumberFormat="1" applyProtection="1">
      <protection hidden="1"/>
    </xf>
    <xf numFmtId="0" fontId="40" fillId="46" borderId="16" xfId="0" applyFont="1" applyFill="1" applyBorder="1" applyProtection="1">
      <protection locked="0"/>
    </xf>
    <xf numFmtId="0" fontId="41" fillId="42" borderId="0" xfId="0" applyFont="1" applyFill="1"/>
    <xf numFmtId="0" fontId="0" fillId="43" borderId="29" xfId="0" applyFill="1" applyBorder="1"/>
    <xf numFmtId="0" fontId="0" fillId="40" borderId="16" xfId="0" applyFill="1" applyBorder="1" applyProtection="1">
      <protection locked="0"/>
    </xf>
    <xf numFmtId="20" fontId="0" fillId="40" borderId="5" xfId="0" applyNumberFormat="1" applyFill="1" applyBorder="1" applyAlignment="1" applyProtection="1">
      <alignment horizontal="center"/>
      <protection locked="0"/>
    </xf>
    <xf numFmtId="14" fontId="40" fillId="41" borderId="28" xfId="0" applyNumberFormat="1" applyFont="1" applyFill="1" applyBorder="1" applyProtection="1">
      <protection locked="0"/>
    </xf>
    <xf numFmtId="0" fontId="0" fillId="47" borderId="16" xfId="0" applyFill="1" applyBorder="1" applyProtection="1">
      <protection locked="0"/>
    </xf>
    <xf numFmtId="0" fontId="0" fillId="48" borderId="16" xfId="0" applyFill="1" applyBorder="1" applyProtection="1">
      <protection locked="0"/>
    </xf>
    <xf numFmtId="0" fontId="0" fillId="49" borderId="16" xfId="0" applyFill="1" applyBorder="1" applyProtection="1">
      <protection locked="0"/>
    </xf>
    <xf numFmtId="0" fontId="40" fillId="49" borderId="16" xfId="0" applyFont="1" applyFill="1" applyBorder="1" applyProtection="1">
      <protection locked="0"/>
    </xf>
    <xf numFmtId="0" fontId="40" fillId="50" borderId="16" xfId="0" applyFont="1" applyFill="1" applyBorder="1" applyProtection="1">
      <protection locked="0"/>
    </xf>
    <xf numFmtId="0" fontId="0" fillId="51" borderId="16" xfId="0" applyFill="1" applyBorder="1" applyProtection="1">
      <protection locked="0"/>
    </xf>
    <xf numFmtId="0" fontId="40" fillId="51" borderId="16" xfId="0" applyFont="1" applyFill="1" applyBorder="1" applyProtection="1">
      <protection locked="0"/>
    </xf>
    <xf numFmtId="0" fontId="0" fillId="50" borderId="16" xfId="0" applyFill="1" applyBorder="1" applyProtection="1">
      <protection locked="0"/>
    </xf>
    <xf numFmtId="0" fontId="0" fillId="4" borderId="16" xfId="0" applyFill="1" applyBorder="1" applyProtection="1">
      <protection locked="0"/>
    </xf>
    <xf numFmtId="0" fontId="0" fillId="52" borderId="16" xfId="0" applyFill="1" applyBorder="1" applyProtection="1">
      <protection locked="0"/>
    </xf>
    <xf numFmtId="0" fontId="0" fillId="53" borderId="16" xfId="0" applyFill="1" applyBorder="1" applyProtection="1">
      <protection locked="0"/>
    </xf>
    <xf numFmtId="0" fontId="0" fillId="54" borderId="16" xfId="0" applyFill="1" applyBorder="1" applyProtection="1">
      <protection locked="0"/>
    </xf>
    <xf numFmtId="0" fontId="0" fillId="55" borderId="16" xfId="0" applyFill="1" applyBorder="1" applyProtection="1">
      <protection locked="0"/>
    </xf>
    <xf numFmtId="0" fontId="40" fillId="47" borderId="16" xfId="0" applyFont="1" applyFill="1" applyBorder="1" applyProtection="1">
      <protection locked="0"/>
    </xf>
    <xf numFmtId="0" fontId="10" fillId="3" borderId="3" xfId="0" applyFont="1" applyFill="1" applyBorder="1" applyAlignment="1" applyProtection="1">
      <alignment horizontal="center" vertical="center" wrapText="1"/>
      <protection hidden="1"/>
    </xf>
    <xf numFmtId="0" fontId="10" fillId="3" borderId="23" xfId="0" applyFont="1" applyFill="1" applyBorder="1" applyAlignment="1" applyProtection="1">
      <alignment horizontal="center" vertical="center" wrapText="1"/>
      <protection hidden="1"/>
    </xf>
  </cellXfs>
  <cellStyles count="444">
    <cellStyle name="_Stocks (2)" xfId="33" xr:uid="{00000000-0005-0000-0000-000000000000}"/>
    <cellStyle name="_VB_(Un)ProtectSheets" xfId="34" xr:uid="{00000000-0005-0000-0000-000001000000}"/>
    <cellStyle name="_VB_CreateSheetList" xfId="35" xr:uid="{00000000-0005-0000-0000-000002000000}"/>
    <cellStyle name="_VB_GetStocks" xfId="36" xr:uid="{00000000-0005-0000-0000-000003000000}"/>
    <cellStyle name="_VB_HideShowSheets" xfId="37" xr:uid="{00000000-0005-0000-0000-000004000000}"/>
    <cellStyle name="_VB_MoveStocks" xfId="38" xr:uid="{00000000-0005-0000-0000-000005000000}"/>
    <cellStyle name="_VB_SaveRestoreStatus" xfId="39" xr:uid="{00000000-0005-0000-0000-000006000000}"/>
    <cellStyle name="_VB_Scroll" xfId="40" xr:uid="{00000000-0005-0000-0000-000007000000}"/>
    <cellStyle name="=C:\WINNT35\SYSTEM32\COMMAND.COM" xfId="41" xr:uid="{00000000-0005-0000-0000-000008000000}"/>
    <cellStyle name="20% - Énfasis1 2" xfId="105" xr:uid="{00000000-0005-0000-0000-000009000000}"/>
    <cellStyle name="20% - Énfasis1 3" xfId="106" xr:uid="{00000000-0005-0000-0000-00000A000000}"/>
    <cellStyle name="20% - Énfasis2 2" xfId="107" xr:uid="{00000000-0005-0000-0000-00000B000000}"/>
    <cellStyle name="20% - Énfasis2 3" xfId="108" xr:uid="{00000000-0005-0000-0000-00000C000000}"/>
    <cellStyle name="20% - Énfasis3 2" xfId="109" xr:uid="{00000000-0005-0000-0000-00000D000000}"/>
    <cellStyle name="20% - Énfasis3 3" xfId="110" xr:uid="{00000000-0005-0000-0000-00000E000000}"/>
    <cellStyle name="20% - Énfasis4 2" xfId="111" xr:uid="{00000000-0005-0000-0000-00000F000000}"/>
    <cellStyle name="20% - Énfasis4 3" xfId="112" xr:uid="{00000000-0005-0000-0000-000010000000}"/>
    <cellStyle name="20% - Énfasis5 2" xfId="113" xr:uid="{00000000-0005-0000-0000-000011000000}"/>
    <cellStyle name="20% - Énfasis5 3" xfId="114" xr:uid="{00000000-0005-0000-0000-000012000000}"/>
    <cellStyle name="20% - Énfasis6 2" xfId="115" xr:uid="{00000000-0005-0000-0000-000013000000}"/>
    <cellStyle name="20% - Énfasis6 3" xfId="116" xr:uid="{00000000-0005-0000-0000-000014000000}"/>
    <cellStyle name="40% - Énfasis1 2" xfId="117" xr:uid="{00000000-0005-0000-0000-000015000000}"/>
    <cellStyle name="40% - Énfasis1 3" xfId="118" xr:uid="{00000000-0005-0000-0000-000016000000}"/>
    <cellStyle name="40% - Énfasis2 2" xfId="119" xr:uid="{00000000-0005-0000-0000-000017000000}"/>
    <cellStyle name="40% - Énfasis2 3" xfId="120" xr:uid="{00000000-0005-0000-0000-000018000000}"/>
    <cellStyle name="40% - Énfasis3 2" xfId="121" xr:uid="{00000000-0005-0000-0000-000019000000}"/>
    <cellStyle name="40% - Énfasis3 3" xfId="122" xr:uid="{00000000-0005-0000-0000-00001A000000}"/>
    <cellStyle name="40% - Énfasis4 2" xfId="123" xr:uid="{00000000-0005-0000-0000-00001B000000}"/>
    <cellStyle name="40% - Énfasis4 3" xfId="124" xr:uid="{00000000-0005-0000-0000-00001C000000}"/>
    <cellStyle name="40% - Énfasis5 2" xfId="125" xr:uid="{00000000-0005-0000-0000-00001D000000}"/>
    <cellStyle name="40% - Énfasis5 3" xfId="126" xr:uid="{00000000-0005-0000-0000-00001E000000}"/>
    <cellStyle name="40% - Énfasis6 2" xfId="127" xr:uid="{00000000-0005-0000-0000-00001F000000}"/>
    <cellStyle name="40% - Énfasis6 3" xfId="128" xr:uid="{00000000-0005-0000-0000-000020000000}"/>
    <cellStyle name="60% - Énfasis1 2" xfId="129" xr:uid="{00000000-0005-0000-0000-000021000000}"/>
    <cellStyle name="60% - Énfasis2 2" xfId="130" xr:uid="{00000000-0005-0000-0000-000022000000}"/>
    <cellStyle name="60% - Énfasis3 2" xfId="131" xr:uid="{00000000-0005-0000-0000-000023000000}"/>
    <cellStyle name="60% - Énfasis4 2" xfId="132" xr:uid="{00000000-0005-0000-0000-000024000000}"/>
    <cellStyle name="60% - Énfasis5 2" xfId="133" xr:uid="{00000000-0005-0000-0000-000025000000}"/>
    <cellStyle name="60% - Énfasis6 2" xfId="134" xr:uid="{00000000-0005-0000-0000-000026000000}"/>
    <cellStyle name="Adjustable" xfId="42" xr:uid="{00000000-0005-0000-0000-000027000000}"/>
    <cellStyle name="AutoFormat Options" xfId="43" xr:uid="{00000000-0005-0000-0000-000028000000}"/>
    <cellStyle name="Buena 2" xfId="135" xr:uid="{00000000-0005-0000-0000-000029000000}"/>
    <cellStyle name="Cálculo 2" xfId="136" xr:uid="{00000000-0005-0000-0000-00002A000000}"/>
    <cellStyle name="Celda de comprobación 2" xfId="137" xr:uid="{00000000-0005-0000-0000-00002B000000}"/>
    <cellStyle name="Celda vinculada 2" xfId="138" xr:uid="{00000000-0005-0000-0000-00002C000000}"/>
    <cellStyle name="Comma [1]" xfId="44" xr:uid="{00000000-0005-0000-0000-00002D000000}"/>
    <cellStyle name="Comma0" xfId="45" xr:uid="{00000000-0005-0000-0000-00002E000000}"/>
    <cellStyle name="CrudeDisplay" xfId="46" xr:uid="{00000000-0005-0000-0000-00002F000000}"/>
    <cellStyle name="DCMessage" xfId="47" xr:uid="{00000000-0005-0000-0000-000030000000}"/>
    <cellStyle name="Encabezado 4 2" xfId="139" xr:uid="{00000000-0005-0000-0000-000031000000}"/>
    <cellStyle name="Énfasis 1" xfId="48" xr:uid="{00000000-0005-0000-0000-000032000000}"/>
    <cellStyle name="Énfasis 2" xfId="49" xr:uid="{00000000-0005-0000-0000-000033000000}"/>
    <cellStyle name="Énfasis 3" xfId="50" xr:uid="{00000000-0005-0000-0000-000034000000}"/>
    <cellStyle name="Énfasis1 - 20%" xfId="51" xr:uid="{00000000-0005-0000-0000-000035000000}"/>
    <cellStyle name="Énfasis1 - 40%" xfId="52" xr:uid="{00000000-0005-0000-0000-000036000000}"/>
    <cellStyle name="Énfasis1 - 60%" xfId="53" xr:uid="{00000000-0005-0000-0000-000037000000}"/>
    <cellStyle name="Énfasis1 2" xfId="140" xr:uid="{00000000-0005-0000-0000-000038000000}"/>
    <cellStyle name="Énfasis2 - 20%" xfId="54" xr:uid="{00000000-0005-0000-0000-000039000000}"/>
    <cellStyle name="Énfasis2 - 40%" xfId="55" xr:uid="{00000000-0005-0000-0000-00003A000000}"/>
    <cellStyle name="Énfasis2 - 60%" xfId="56" xr:uid="{00000000-0005-0000-0000-00003B000000}"/>
    <cellStyle name="Énfasis2 2" xfId="141" xr:uid="{00000000-0005-0000-0000-00003C000000}"/>
    <cellStyle name="Énfasis3 - 20%" xfId="57" xr:uid="{00000000-0005-0000-0000-00003D000000}"/>
    <cellStyle name="Énfasis3 - 40%" xfId="58" xr:uid="{00000000-0005-0000-0000-00003E000000}"/>
    <cellStyle name="Énfasis3 - 60%" xfId="59" xr:uid="{00000000-0005-0000-0000-00003F000000}"/>
    <cellStyle name="Énfasis3 2" xfId="142" xr:uid="{00000000-0005-0000-0000-000040000000}"/>
    <cellStyle name="Énfasis4 - 20%" xfId="60" xr:uid="{00000000-0005-0000-0000-000041000000}"/>
    <cellStyle name="Énfasis4 - 40%" xfId="61" xr:uid="{00000000-0005-0000-0000-000042000000}"/>
    <cellStyle name="Énfasis4 - 60%" xfId="62" xr:uid="{00000000-0005-0000-0000-000043000000}"/>
    <cellStyle name="Énfasis4 2" xfId="143" xr:uid="{00000000-0005-0000-0000-000044000000}"/>
    <cellStyle name="Énfasis5 - 20%" xfId="63" xr:uid="{00000000-0005-0000-0000-000045000000}"/>
    <cellStyle name="Énfasis5 - 40%" xfId="64" xr:uid="{00000000-0005-0000-0000-000046000000}"/>
    <cellStyle name="Énfasis5 - 60%" xfId="65" xr:uid="{00000000-0005-0000-0000-000047000000}"/>
    <cellStyle name="Énfasis5 2" xfId="144" xr:uid="{00000000-0005-0000-0000-000048000000}"/>
    <cellStyle name="Énfasis6 - 20%" xfId="66" xr:uid="{00000000-0005-0000-0000-000049000000}"/>
    <cellStyle name="Énfasis6 - 40%" xfId="67" xr:uid="{00000000-0005-0000-0000-00004A000000}"/>
    <cellStyle name="Énfasis6 - 60%" xfId="68" xr:uid="{00000000-0005-0000-0000-00004B000000}"/>
    <cellStyle name="Énfasis6 2" xfId="145" xr:uid="{00000000-0005-0000-0000-00004C000000}"/>
    <cellStyle name="Entrada 2" xfId="146" xr:uid="{00000000-0005-0000-0000-00004D000000}"/>
    <cellStyle name="Euro" xfId="24" xr:uid="{00000000-0005-0000-0000-00004E000000}"/>
    <cellStyle name="Euro 2" xfId="69" xr:uid="{00000000-0005-0000-0000-00004F000000}"/>
    <cellStyle name="flow" xfId="70" xr:uid="{00000000-0005-0000-0000-000050000000}"/>
    <cellStyle name="header1" xfId="71" xr:uid="{00000000-0005-0000-0000-000051000000}"/>
    <cellStyle name="header2" xfId="72" xr:uid="{00000000-0005-0000-0000-000052000000}"/>
    <cellStyle name="header3" xfId="73" xr:uid="{00000000-0005-0000-0000-000053000000}"/>
    <cellStyle name="Hide" xfId="74" xr:uid="{00000000-0005-0000-0000-000054000000}"/>
    <cellStyle name="Incorrecto 2" xfId="147" xr:uid="{00000000-0005-0000-0000-000055000000}"/>
    <cellStyle name="Inflow" xfId="75" xr:uid="{00000000-0005-0000-0000-000056000000}"/>
    <cellStyle name="line" xfId="76" xr:uid="{00000000-0005-0000-0000-000057000000}"/>
    <cellStyle name="Manual Entry" xfId="77" xr:uid="{00000000-0005-0000-0000-000058000000}"/>
    <cellStyle name="Millares 2" xfId="31" xr:uid="{00000000-0005-0000-0000-000059000000}"/>
    <cellStyle name="Millares 2 2" xfId="165" xr:uid="{00000000-0005-0000-0000-00005A000000}"/>
    <cellStyle name="Millares 2 2 2" xfId="174" xr:uid="{00000000-0005-0000-0000-00005B000000}"/>
    <cellStyle name="Millares 2 2 2 2" xfId="204" xr:uid="{00000000-0005-0000-0000-00005C000000}"/>
    <cellStyle name="Millares 2 2 2 2 2" xfId="237" xr:uid="{00000000-0005-0000-0000-00005D000000}"/>
    <cellStyle name="Millares 2 2 2 2 2 2" xfId="304" xr:uid="{00000000-0005-0000-0000-00005E000000}"/>
    <cellStyle name="Millares 2 2 2 2 2 2 2" xfId="438" xr:uid="{00000000-0005-0000-0000-00005F000000}"/>
    <cellStyle name="Millares 2 2 2 2 2 3" xfId="371" xr:uid="{00000000-0005-0000-0000-000060000000}"/>
    <cellStyle name="Millares 2 2 2 2 3" xfId="271" xr:uid="{00000000-0005-0000-0000-000061000000}"/>
    <cellStyle name="Millares 2 2 2 2 3 2" xfId="405" xr:uid="{00000000-0005-0000-0000-000062000000}"/>
    <cellStyle name="Millares 2 2 2 2 4" xfId="338" xr:uid="{00000000-0005-0000-0000-000063000000}"/>
    <cellStyle name="Millares 2 2 2 3" xfId="221" xr:uid="{00000000-0005-0000-0000-000064000000}"/>
    <cellStyle name="Millares 2 2 2 3 2" xfId="288" xr:uid="{00000000-0005-0000-0000-000065000000}"/>
    <cellStyle name="Millares 2 2 2 3 2 2" xfId="422" xr:uid="{00000000-0005-0000-0000-000066000000}"/>
    <cellStyle name="Millares 2 2 2 3 3" xfId="355" xr:uid="{00000000-0005-0000-0000-000067000000}"/>
    <cellStyle name="Millares 2 2 2 4" xfId="255" xr:uid="{00000000-0005-0000-0000-000068000000}"/>
    <cellStyle name="Millares 2 2 2 4 2" xfId="389" xr:uid="{00000000-0005-0000-0000-000069000000}"/>
    <cellStyle name="Millares 2 2 2 5" xfId="322" xr:uid="{00000000-0005-0000-0000-00006A000000}"/>
    <cellStyle name="Millares 2 2 3" xfId="195" xr:uid="{00000000-0005-0000-0000-00006B000000}"/>
    <cellStyle name="Millares 2 2 3 2" xfId="230" xr:uid="{00000000-0005-0000-0000-00006C000000}"/>
    <cellStyle name="Millares 2 2 3 2 2" xfId="297" xr:uid="{00000000-0005-0000-0000-00006D000000}"/>
    <cellStyle name="Millares 2 2 3 2 2 2" xfId="431" xr:uid="{00000000-0005-0000-0000-00006E000000}"/>
    <cellStyle name="Millares 2 2 3 2 3" xfId="364" xr:uid="{00000000-0005-0000-0000-00006F000000}"/>
    <cellStyle name="Millares 2 2 3 3" xfId="264" xr:uid="{00000000-0005-0000-0000-000070000000}"/>
    <cellStyle name="Millares 2 2 3 3 2" xfId="398" xr:uid="{00000000-0005-0000-0000-000071000000}"/>
    <cellStyle name="Millares 2 2 3 4" xfId="331" xr:uid="{00000000-0005-0000-0000-000072000000}"/>
    <cellStyle name="Millares 2 2 4" xfId="214" xr:uid="{00000000-0005-0000-0000-000073000000}"/>
    <cellStyle name="Millares 2 2 4 2" xfId="281" xr:uid="{00000000-0005-0000-0000-000074000000}"/>
    <cellStyle name="Millares 2 2 4 2 2" xfId="415" xr:uid="{00000000-0005-0000-0000-000075000000}"/>
    <cellStyle name="Millares 2 2 4 3" xfId="348" xr:uid="{00000000-0005-0000-0000-000076000000}"/>
    <cellStyle name="Millares 2 2 5" xfId="248" xr:uid="{00000000-0005-0000-0000-000077000000}"/>
    <cellStyle name="Millares 2 2 5 2" xfId="382" xr:uid="{00000000-0005-0000-0000-000078000000}"/>
    <cellStyle name="Millares 2 2 6" xfId="315" xr:uid="{00000000-0005-0000-0000-000079000000}"/>
    <cellStyle name="Millares 2 3" xfId="182" xr:uid="{00000000-0005-0000-0000-00007A000000}"/>
    <cellStyle name="Millares 2 3 2" xfId="225" xr:uid="{00000000-0005-0000-0000-00007B000000}"/>
    <cellStyle name="Millares 2 3 2 2" xfId="292" xr:uid="{00000000-0005-0000-0000-00007C000000}"/>
    <cellStyle name="Millares 2 3 2 2 2" xfId="426" xr:uid="{00000000-0005-0000-0000-00007D000000}"/>
    <cellStyle name="Millares 2 3 2 3" xfId="359" xr:uid="{00000000-0005-0000-0000-00007E000000}"/>
    <cellStyle name="Millares 2 3 3" xfId="259" xr:uid="{00000000-0005-0000-0000-00007F000000}"/>
    <cellStyle name="Millares 2 3 3 2" xfId="393" xr:uid="{00000000-0005-0000-0000-000080000000}"/>
    <cellStyle name="Millares 2 3 4" xfId="326" xr:uid="{00000000-0005-0000-0000-000081000000}"/>
    <cellStyle name="Millares 2 4" xfId="209" xr:uid="{00000000-0005-0000-0000-000082000000}"/>
    <cellStyle name="Millares 2 4 2" xfId="276" xr:uid="{00000000-0005-0000-0000-000083000000}"/>
    <cellStyle name="Millares 2 4 2 2" xfId="410" xr:uid="{00000000-0005-0000-0000-000084000000}"/>
    <cellStyle name="Millares 2 4 3" xfId="343" xr:uid="{00000000-0005-0000-0000-000085000000}"/>
    <cellStyle name="Millares 2 5" xfId="243" xr:uid="{00000000-0005-0000-0000-000086000000}"/>
    <cellStyle name="Millares 2 5 2" xfId="377" xr:uid="{00000000-0005-0000-0000-000087000000}"/>
    <cellStyle name="Millares 2 6" xfId="310" xr:uid="{00000000-0005-0000-0000-000088000000}"/>
    <cellStyle name="Millares 3" xfId="148" xr:uid="{00000000-0005-0000-0000-000089000000}"/>
    <cellStyle name="Millares 3 2" xfId="169" xr:uid="{00000000-0005-0000-0000-00008A000000}"/>
    <cellStyle name="Millares 3 2 2" xfId="176" xr:uid="{00000000-0005-0000-0000-00008B000000}"/>
    <cellStyle name="Millares 3 2 2 2" xfId="206" xr:uid="{00000000-0005-0000-0000-00008C000000}"/>
    <cellStyle name="Millares 3 2 2 2 2" xfId="239" xr:uid="{00000000-0005-0000-0000-00008D000000}"/>
    <cellStyle name="Millares 3 2 2 2 2 2" xfId="306" xr:uid="{00000000-0005-0000-0000-00008E000000}"/>
    <cellStyle name="Millares 3 2 2 2 2 2 2" xfId="440" xr:uid="{00000000-0005-0000-0000-00008F000000}"/>
    <cellStyle name="Millares 3 2 2 2 2 3" xfId="373" xr:uid="{00000000-0005-0000-0000-000090000000}"/>
    <cellStyle name="Millares 3 2 2 2 3" xfId="273" xr:uid="{00000000-0005-0000-0000-000091000000}"/>
    <cellStyle name="Millares 3 2 2 2 3 2" xfId="407" xr:uid="{00000000-0005-0000-0000-000092000000}"/>
    <cellStyle name="Millares 3 2 2 2 4" xfId="340" xr:uid="{00000000-0005-0000-0000-000093000000}"/>
    <cellStyle name="Millares 3 2 2 3" xfId="223" xr:uid="{00000000-0005-0000-0000-000094000000}"/>
    <cellStyle name="Millares 3 2 2 3 2" xfId="290" xr:uid="{00000000-0005-0000-0000-000095000000}"/>
    <cellStyle name="Millares 3 2 2 3 2 2" xfId="424" xr:uid="{00000000-0005-0000-0000-000096000000}"/>
    <cellStyle name="Millares 3 2 2 3 3" xfId="357" xr:uid="{00000000-0005-0000-0000-000097000000}"/>
    <cellStyle name="Millares 3 2 2 4" xfId="257" xr:uid="{00000000-0005-0000-0000-000098000000}"/>
    <cellStyle name="Millares 3 2 2 4 2" xfId="391" xr:uid="{00000000-0005-0000-0000-000099000000}"/>
    <cellStyle name="Millares 3 2 2 5" xfId="324" xr:uid="{00000000-0005-0000-0000-00009A000000}"/>
    <cellStyle name="Millares 3 2 3" xfId="199" xr:uid="{00000000-0005-0000-0000-00009B000000}"/>
    <cellStyle name="Millares 3 2 3 2" xfId="232" xr:uid="{00000000-0005-0000-0000-00009C000000}"/>
    <cellStyle name="Millares 3 2 3 2 2" xfId="299" xr:uid="{00000000-0005-0000-0000-00009D000000}"/>
    <cellStyle name="Millares 3 2 3 2 2 2" xfId="433" xr:uid="{00000000-0005-0000-0000-00009E000000}"/>
    <cellStyle name="Millares 3 2 3 2 3" xfId="366" xr:uid="{00000000-0005-0000-0000-00009F000000}"/>
    <cellStyle name="Millares 3 2 3 3" xfId="266" xr:uid="{00000000-0005-0000-0000-0000A0000000}"/>
    <cellStyle name="Millares 3 2 3 3 2" xfId="400" xr:uid="{00000000-0005-0000-0000-0000A1000000}"/>
    <cellStyle name="Millares 3 2 3 4" xfId="333" xr:uid="{00000000-0005-0000-0000-0000A2000000}"/>
    <cellStyle name="Millares 3 2 4" xfId="216" xr:uid="{00000000-0005-0000-0000-0000A3000000}"/>
    <cellStyle name="Millares 3 2 4 2" xfId="283" xr:uid="{00000000-0005-0000-0000-0000A4000000}"/>
    <cellStyle name="Millares 3 2 4 2 2" xfId="417" xr:uid="{00000000-0005-0000-0000-0000A5000000}"/>
    <cellStyle name="Millares 3 2 4 3" xfId="350" xr:uid="{00000000-0005-0000-0000-0000A6000000}"/>
    <cellStyle name="Millares 3 2 5" xfId="250" xr:uid="{00000000-0005-0000-0000-0000A7000000}"/>
    <cellStyle name="Millares 3 2 5 2" xfId="384" xr:uid="{00000000-0005-0000-0000-0000A8000000}"/>
    <cellStyle name="Millares 3 2 6" xfId="317" xr:uid="{00000000-0005-0000-0000-0000A9000000}"/>
    <cellStyle name="Millares 3 3" xfId="186" xr:uid="{00000000-0005-0000-0000-0000AA000000}"/>
    <cellStyle name="Millares 3 3 2" xfId="227" xr:uid="{00000000-0005-0000-0000-0000AB000000}"/>
    <cellStyle name="Millares 3 3 2 2" xfId="294" xr:uid="{00000000-0005-0000-0000-0000AC000000}"/>
    <cellStyle name="Millares 3 3 2 2 2" xfId="428" xr:uid="{00000000-0005-0000-0000-0000AD000000}"/>
    <cellStyle name="Millares 3 3 2 3" xfId="361" xr:uid="{00000000-0005-0000-0000-0000AE000000}"/>
    <cellStyle name="Millares 3 3 3" xfId="261" xr:uid="{00000000-0005-0000-0000-0000AF000000}"/>
    <cellStyle name="Millares 3 3 3 2" xfId="395" xr:uid="{00000000-0005-0000-0000-0000B0000000}"/>
    <cellStyle name="Millares 3 3 4" xfId="328" xr:uid="{00000000-0005-0000-0000-0000B1000000}"/>
    <cellStyle name="Millares 3 4" xfId="211" xr:uid="{00000000-0005-0000-0000-0000B2000000}"/>
    <cellStyle name="Millares 3 4 2" xfId="278" xr:uid="{00000000-0005-0000-0000-0000B3000000}"/>
    <cellStyle name="Millares 3 4 2 2" xfId="412" xr:uid="{00000000-0005-0000-0000-0000B4000000}"/>
    <cellStyle name="Millares 3 4 3" xfId="345" xr:uid="{00000000-0005-0000-0000-0000B5000000}"/>
    <cellStyle name="Millares 3 5" xfId="245" xr:uid="{00000000-0005-0000-0000-0000B6000000}"/>
    <cellStyle name="Millares 3 5 2" xfId="379" xr:uid="{00000000-0005-0000-0000-0000B7000000}"/>
    <cellStyle name="Millares 3 6" xfId="312" xr:uid="{00000000-0005-0000-0000-0000B8000000}"/>
    <cellStyle name="Millares 4" xfId="27" xr:uid="{00000000-0005-0000-0000-0000B9000000}"/>
    <cellStyle name="Millares 4 2" xfId="161" xr:uid="{00000000-0005-0000-0000-0000BA000000}"/>
    <cellStyle name="Millares 4 2 2" xfId="173" xr:uid="{00000000-0005-0000-0000-0000BB000000}"/>
    <cellStyle name="Millares 4 2 2 2" xfId="203" xr:uid="{00000000-0005-0000-0000-0000BC000000}"/>
    <cellStyle name="Millares 4 2 2 2 2" xfId="236" xr:uid="{00000000-0005-0000-0000-0000BD000000}"/>
    <cellStyle name="Millares 4 2 2 2 2 2" xfId="303" xr:uid="{00000000-0005-0000-0000-0000BE000000}"/>
    <cellStyle name="Millares 4 2 2 2 2 2 2" xfId="437" xr:uid="{00000000-0005-0000-0000-0000BF000000}"/>
    <cellStyle name="Millares 4 2 2 2 2 3" xfId="370" xr:uid="{00000000-0005-0000-0000-0000C0000000}"/>
    <cellStyle name="Millares 4 2 2 2 3" xfId="270" xr:uid="{00000000-0005-0000-0000-0000C1000000}"/>
    <cellStyle name="Millares 4 2 2 2 3 2" xfId="404" xr:uid="{00000000-0005-0000-0000-0000C2000000}"/>
    <cellStyle name="Millares 4 2 2 2 4" xfId="337" xr:uid="{00000000-0005-0000-0000-0000C3000000}"/>
    <cellStyle name="Millares 4 2 2 3" xfId="220" xr:uid="{00000000-0005-0000-0000-0000C4000000}"/>
    <cellStyle name="Millares 4 2 2 3 2" xfId="287" xr:uid="{00000000-0005-0000-0000-0000C5000000}"/>
    <cellStyle name="Millares 4 2 2 3 2 2" xfId="421" xr:uid="{00000000-0005-0000-0000-0000C6000000}"/>
    <cellStyle name="Millares 4 2 2 3 3" xfId="354" xr:uid="{00000000-0005-0000-0000-0000C7000000}"/>
    <cellStyle name="Millares 4 2 2 4" xfId="254" xr:uid="{00000000-0005-0000-0000-0000C8000000}"/>
    <cellStyle name="Millares 4 2 2 4 2" xfId="388" xr:uid="{00000000-0005-0000-0000-0000C9000000}"/>
    <cellStyle name="Millares 4 2 2 5" xfId="321" xr:uid="{00000000-0005-0000-0000-0000CA000000}"/>
    <cellStyle name="Millares 4 2 3" xfId="191" xr:uid="{00000000-0005-0000-0000-0000CB000000}"/>
    <cellStyle name="Millares 4 2 3 2" xfId="229" xr:uid="{00000000-0005-0000-0000-0000CC000000}"/>
    <cellStyle name="Millares 4 2 3 2 2" xfId="296" xr:uid="{00000000-0005-0000-0000-0000CD000000}"/>
    <cellStyle name="Millares 4 2 3 2 2 2" xfId="430" xr:uid="{00000000-0005-0000-0000-0000CE000000}"/>
    <cellStyle name="Millares 4 2 3 2 3" xfId="363" xr:uid="{00000000-0005-0000-0000-0000CF000000}"/>
    <cellStyle name="Millares 4 2 3 3" xfId="263" xr:uid="{00000000-0005-0000-0000-0000D0000000}"/>
    <cellStyle name="Millares 4 2 3 3 2" xfId="397" xr:uid="{00000000-0005-0000-0000-0000D1000000}"/>
    <cellStyle name="Millares 4 2 3 4" xfId="330" xr:uid="{00000000-0005-0000-0000-0000D2000000}"/>
    <cellStyle name="Millares 4 2 4" xfId="213" xr:uid="{00000000-0005-0000-0000-0000D3000000}"/>
    <cellStyle name="Millares 4 2 4 2" xfId="280" xr:uid="{00000000-0005-0000-0000-0000D4000000}"/>
    <cellStyle name="Millares 4 2 4 2 2" xfId="414" xr:uid="{00000000-0005-0000-0000-0000D5000000}"/>
    <cellStyle name="Millares 4 2 4 3" xfId="347" xr:uid="{00000000-0005-0000-0000-0000D6000000}"/>
    <cellStyle name="Millares 4 2 5" xfId="247" xr:uid="{00000000-0005-0000-0000-0000D7000000}"/>
    <cellStyle name="Millares 4 2 5 2" xfId="381" xr:uid="{00000000-0005-0000-0000-0000D8000000}"/>
    <cellStyle name="Millares 4 2 6" xfId="314" xr:uid="{00000000-0005-0000-0000-0000D9000000}"/>
    <cellStyle name="Millares 4 3" xfId="208" xr:uid="{00000000-0005-0000-0000-0000DA000000}"/>
    <cellStyle name="Millares 4 3 2" xfId="275" xr:uid="{00000000-0005-0000-0000-0000DB000000}"/>
    <cellStyle name="Millares 4 3 2 2" xfId="409" xr:uid="{00000000-0005-0000-0000-0000DC000000}"/>
    <cellStyle name="Millares 4 3 3" xfId="342" xr:uid="{00000000-0005-0000-0000-0000DD000000}"/>
    <cellStyle name="Millares 4 4" xfId="242" xr:uid="{00000000-0005-0000-0000-0000DE000000}"/>
    <cellStyle name="Millares 4 4 2" xfId="376" xr:uid="{00000000-0005-0000-0000-0000DF000000}"/>
    <cellStyle name="Millares 4 5" xfId="309" xr:uid="{00000000-0005-0000-0000-0000E0000000}"/>
    <cellStyle name="Millares 5" xfId="23" xr:uid="{00000000-0005-0000-0000-0000E1000000}"/>
    <cellStyle name="Millares 6" xfId="241" xr:uid="{00000000-0005-0000-0000-0000E2000000}"/>
    <cellStyle name="Millares 6 2" xfId="308" xr:uid="{00000000-0005-0000-0000-0000E3000000}"/>
    <cellStyle name="Millares 6 2 2" xfId="442" xr:uid="{00000000-0005-0000-0000-0000E4000000}"/>
    <cellStyle name="Millares 6 3" xfId="375" xr:uid="{00000000-0005-0000-0000-0000E5000000}"/>
    <cellStyle name="Moneda 2" xfId="170" xr:uid="{00000000-0005-0000-0000-0000E6000000}"/>
    <cellStyle name="Moneda 2 2" xfId="177" xr:uid="{00000000-0005-0000-0000-0000E7000000}"/>
    <cellStyle name="Moneda 2 2 2" xfId="207" xr:uid="{00000000-0005-0000-0000-0000E8000000}"/>
    <cellStyle name="Moneda 2 2 2 2" xfId="240" xr:uid="{00000000-0005-0000-0000-0000E9000000}"/>
    <cellStyle name="Moneda 2 2 2 2 2" xfId="307" xr:uid="{00000000-0005-0000-0000-0000EA000000}"/>
    <cellStyle name="Moneda 2 2 2 2 2 2" xfId="441" xr:uid="{00000000-0005-0000-0000-0000EB000000}"/>
    <cellStyle name="Moneda 2 2 2 2 3" xfId="374" xr:uid="{00000000-0005-0000-0000-0000EC000000}"/>
    <cellStyle name="Moneda 2 2 2 3" xfId="274" xr:uid="{00000000-0005-0000-0000-0000ED000000}"/>
    <cellStyle name="Moneda 2 2 2 3 2" xfId="408" xr:uid="{00000000-0005-0000-0000-0000EE000000}"/>
    <cellStyle name="Moneda 2 2 2 4" xfId="341" xr:uid="{00000000-0005-0000-0000-0000EF000000}"/>
    <cellStyle name="Moneda 2 2 3" xfId="224" xr:uid="{00000000-0005-0000-0000-0000F0000000}"/>
    <cellStyle name="Moneda 2 2 3 2" xfId="291" xr:uid="{00000000-0005-0000-0000-0000F1000000}"/>
    <cellStyle name="Moneda 2 2 3 2 2" xfId="425" xr:uid="{00000000-0005-0000-0000-0000F2000000}"/>
    <cellStyle name="Moneda 2 2 3 3" xfId="358" xr:uid="{00000000-0005-0000-0000-0000F3000000}"/>
    <cellStyle name="Moneda 2 2 4" xfId="258" xr:uid="{00000000-0005-0000-0000-0000F4000000}"/>
    <cellStyle name="Moneda 2 2 4 2" xfId="392" xr:uid="{00000000-0005-0000-0000-0000F5000000}"/>
    <cellStyle name="Moneda 2 2 5" xfId="325" xr:uid="{00000000-0005-0000-0000-0000F6000000}"/>
    <cellStyle name="Moneda 2 3" xfId="200" xr:uid="{00000000-0005-0000-0000-0000F7000000}"/>
    <cellStyle name="Moneda 2 3 2" xfId="233" xr:uid="{00000000-0005-0000-0000-0000F8000000}"/>
    <cellStyle name="Moneda 2 3 2 2" xfId="300" xr:uid="{00000000-0005-0000-0000-0000F9000000}"/>
    <cellStyle name="Moneda 2 3 2 2 2" xfId="434" xr:uid="{00000000-0005-0000-0000-0000FA000000}"/>
    <cellStyle name="Moneda 2 3 2 3" xfId="367" xr:uid="{00000000-0005-0000-0000-0000FB000000}"/>
    <cellStyle name="Moneda 2 3 3" xfId="267" xr:uid="{00000000-0005-0000-0000-0000FC000000}"/>
    <cellStyle name="Moneda 2 3 3 2" xfId="401" xr:uid="{00000000-0005-0000-0000-0000FD000000}"/>
    <cellStyle name="Moneda 2 3 4" xfId="334" xr:uid="{00000000-0005-0000-0000-0000FE000000}"/>
    <cellStyle name="Moneda 2 4" xfId="217" xr:uid="{00000000-0005-0000-0000-0000FF000000}"/>
    <cellStyle name="Moneda 2 4 2" xfId="284" xr:uid="{00000000-0005-0000-0000-000000010000}"/>
    <cellStyle name="Moneda 2 4 2 2" xfId="418" xr:uid="{00000000-0005-0000-0000-000001010000}"/>
    <cellStyle name="Moneda 2 4 3" xfId="351" xr:uid="{00000000-0005-0000-0000-000002010000}"/>
    <cellStyle name="Moneda 2 5" xfId="251" xr:uid="{00000000-0005-0000-0000-000003010000}"/>
    <cellStyle name="Moneda 2 5 2" xfId="385" xr:uid="{00000000-0005-0000-0000-000004010000}"/>
    <cellStyle name="Moneda 2 6" xfId="318" xr:uid="{00000000-0005-0000-0000-000005010000}"/>
    <cellStyle name="Moneda 3" xfId="172" xr:uid="{00000000-0005-0000-0000-000006010000}"/>
    <cellStyle name="Moneda 3 2" xfId="202" xr:uid="{00000000-0005-0000-0000-000007010000}"/>
    <cellStyle name="Moneda 3 2 2" xfId="235" xr:uid="{00000000-0005-0000-0000-000008010000}"/>
    <cellStyle name="Moneda 3 2 2 2" xfId="302" xr:uid="{00000000-0005-0000-0000-000009010000}"/>
    <cellStyle name="Moneda 3 2 2 2 2" xfId="436" xr:uid="{00000000-0005-0000-0000-00000A010000}"/>
    <cellStyle name="Moneda 3 2 2 3" xfId="369" xr:uid="{00000000-0005-0000-0000-00000B010000}"/>
    <cellStyle name="Moneda 3 2 3" xfId="269" xr:uid="{00000000-0005-0000-0000-00000C010000}"/>
    <cellStyle name="Moneda 3 2 3 2" xfId="403" xr:uid="{00000000-0005-0000-0000-00000D010000}"/>
    <cellStyle name="Moneda 3 2 4" xfId="336" xr:uid="{00000000-0005-0000-0000-00000E010000}"/>
    <cellStyle name="Moneda 3 3" xfId="219" xr:uid="{00000000-0005-0000-0000-00000F010000}"/>
    <cellStyle name="Moneda 3 3 2" xfId="286" xr:uid="{00000000-0005-0000-0000-000010010000}"/>
    <cellStyle name="Moneda 3 3 2 2" xfId="420" xr:uid="{00000000-0005-0000-0000-000011010000}"/>
    <cellStyle name="Moneda 3 3 3" xfId="353" xr:uid="{00000000-0005-0000-0000-000012010000}"/>
    <cellStyle name="Moneda 3 4" xfId="253" xr:uid="{00000000-0005-0000-0000-000013010000}"/>
    <cellStyle name="Moneda 3 4 2" xfId="387" xr:uid="{00000000-0005-0000-0000-000014010000}"/>
    <cellStyle name="Moneda 3 5" xfId="320" xr:uid="{00000000-0005-0000-0000-000015010000}"/>
    <cellStyle name="Moneda 4" xfId="190" xr:uid="{00000000-0005-0000-0000-000016010000}"/>
    <cellStyle name="Moneda 4 2" xfId="228" xr:uid="{00000000-0005-0000-0000-000017010000}"/>
    <cellStyle name="Moneda 4 2 2" xfId="295" xr:uid="{00000000-0005-0000-0000-000018010000}"/>
    <cellStyle name="Moneda 4 2 2 2" xfId="429" xr:uid="{00000000-0005-0000-0000-000019010000}"/>
    <cellStyle name="Moneda 4 2 3" xfId="362" xr:uid="{00000000-0005-0000-0000-00001A010000}"/>
    <cellStyle name="Moneda 4 3" xfId="262" xr:uid="{00000000-0005-0000-0000-00001B010000}"/>
    <cellStyle name="Moneda 4 3 2" xfId="396" xr:uid="{00000000-0005-0000-0000-00001C010000}"/>
    <cellStyle name="Moneda 4 4" xfId="329" xr:uid="{00000000-0005-0000-0000-00001D010000}"/>
    <cellStyle name="Moneda 5" xfId="160" xr:uid="{00000000-0005-0000-0000-00001E010000}"/>
    <cellStyle name="Moneda 5 2" xfId="212" xr:uid="{00000000-0005-0000-0000-00001F010000}"/>
    <cellStyle name="Moneda 5 2 2" xfId="279" xr:uid="{00000000-0005-0000-0000-000020010000}"/>
    <cellStyle name="Moneda 5 2 2 2" xfId="413" xr:uid="{00000000-0005-0000-0000-000021010000}"/>
    <cellStyle name="Moneda 5 2 3" xfId="346" xr:uid="{00000000-0005-0000-0000-000022010000}"/>
    <cellStyle name="Moneda 5 3" xfId="246" xr:uid="{00000000-0005-0000-0000-000023010000}"/>
    <cellStyle name="Moneda 5 3 2" xfId="380" xr:uid="{00000000-0005-0000-0000-000024010000}"/>
    <cellStyle name="Moneda 5 4" xfId="313" xr:uid="{00000000-0005-0000-0000-000025010000}"/>
    <cellStyle name="Neutral 2" xfId="149" xr:uid="{00000000-0005-0000-0000-000026010000}"/>
    <cellStyle name="Normal" xfId="0" builtinId="0"/>
    <cellStyle name="Normal 10" xfId="15" xr:uid="{00000000-0005-0000-0000-000028010000}"/>
    <cellStyle name="Normal 11" xfId="17" xr:uid="{00000000-0005-0000-0000-000029010000}"/>
    <cellStyle name="Normal 12" xfId="18" xr:uid="{00000000-0005-0000-0000-00002A010000}"/>
    <cellStyle name="Normal 13" xfId="22" xr:uid="{00000000-0005-0000-0000-00002B010000}"/>
    <cellStyle name="Normal 14" xfId="443" xr:uid="{93F193CC-A8E2-4868-991B-F1D7182B4857}"/>
    <cellStyle name="Normal 17" xfId="19" xr:uid="{00000000-0005-0000-0000-00002C010000}"/>
    <cellStyle name="Normal 2" xfId="1" xr:uid="{00000000-0005-0000-0000-00002D010000}"/>
    <cellStyle name="Normal 2 2" xfId="6" xr:uid="{00000000-0005-0000-0000-00002E010000}"/>
    <cellStyle name="Normal 2 2 2" xfId="79" xr:uid="{00000000-0005-0000-0000-00002F010000}"/>
    <cellStyle name="Normal 2 2 3" xfId="26" xr:uid="{00000000-0005-0000-0000-000030010000}"/>
    <cellStyle name="Normal 2 3" xfId="7" xr:uid="{00000000-0005-0000-0000-000031010000}"/>
    <cellStyle name="Normal 2 3 2" xfId="78" xr:uid="{00000000-0005-0000-0000-000032010000}"/>
    <cellStyle name="Normal 2 4" xfId="10" xr:uid="{00000000-0005-0000-0000-000033010000}"/>
    <cellStyle name="Normal 2 5" xfId="16" xr:uid="{00000000-0005-0000-0000-000034010000}"/>
    <cellStyle name="Normal 2 6" xfId="25" xr:uid="{00000000-0005-0000-0000-000035010000}"/>
    <cellStyle name="Normal 3" xfId="2" xr:uid="{00000000-0005-0000-0000-000036010000}"/>
    <cellStyle name="Normal 3 2" xfId="9" xr:uid="{00000000-0005-0000-0000-000037010000}"/>
    <cellStyle name="Normal 3 2 2" xfId="167" xr:uid="{00000000-0005-0000-0000-000038010000}"/>
    <cellStyle name="Normal 3 2 2 2" xfId="197" xr:uid="{00000000-0005-0000-0000-000039010000}"/>
    <cellStyle name="Normal 3 2 3" xfId="184" xr:uid="{00000000-0005-0000-0000-00003A010000}"/>
    <cellStyle name="Normal 3 2 4" xfId="80" xr:uid="{00000000-0005-0000-0000-00003B010000}"/>
    <cellStyle name="Normal 3 3" xfId="8" xr:uid="{00000000-0005-0000-0000-00003C010000}"/>
    <cellStyle name="Normal 3 3 2" xfId="187" xr:uid="{00000000-0005-0000-0000-00003D010000}"/>
    <cellStyle name="Normal 3 3 3" xfId="150" xr:uid="{00000000-0005-0000-0000-00003E010000}"/>
    <cellStyle name="Normal 3 4" xfId="178" xr:uid="{00000000-0005-0000-0000-00003F010000}"/>
    <cellStyle name="Normal 4" xfId="3" xr:uid="{00000000-0005-0000-0000-000040010000}"/>
    <cellStyle name="Normal 4 2" xfId="162" xr:uid="{00000000-0005-0000-0000-000041010000}"/>
    <cellStyle name="Normal 4 2 2" xfId="192" xr:uid="{00000000-0005-0000-0000-000042010000}"/>
    <cellStyle name="Normal 4 3" xfId="179" xr:uid="{00000000-0005-0000-0000-000043010000}"/>
    <cellStyle name="Normal 5" xfId="4" xr:uid="{00000000-0005-0000-0000-000044010000}"/>
    <cellStyle name="Normal 5 2" xfId="164" xr:uid="{00000000-0005-0000-0000-000045010000}"/>
    <cellStyle name="Normal 5 2 2" xfId="194" xr:uid="{00000000-0005-0000-0000-000046010000}"/>
    <cellStyle name="Normal 5 3" xfId="181" xr:uid="{00000000-0005-0000-0000-000047010000}"/>
    <cellStyle name="Normal 6" xfId="5" xr:uid="{00000000-0005-0000-0000-000048010000}"/>
    <cellStyle name="Normal 6 2" xfId="188" xr:uid="{00000000-0005-0000-0000-000049010000}"/>
    <cellStyle name="Normal 7" xfId="11" xr:uid="{00000000-0005-0000-0000-00004A010000}"/>
    <cellStyle name="Normal 8" xfId="12" xr:uid="{00000000-0005-0000-0000-00004B010000}"/>
    <cellStyle name="Normal 9" xfId="13" xr:uid="{00000000-0005-0000-0000-00004C010000}"/>
    <cellStyle name="Normal_DIFERIDAS PRODUCCION" xfId="21" xr:uid="{00000000-0005-0000-0000-00004D010000}"/>
    <cellStyle name="Normal_Hoja2" xfId="20" xr:uid="{00000000-0005-0000-0000-00004E010000}"/>
    <cellStyle name="Notas 2" xfId="151" xr:uid="{00000000-0005-0000-0000-00004F010000}"/>
    <cellStyle name="Porcentaje 2" xfId="28" xr:uid="{00000000-0005-0000-0000-000050010000}"/>
    <cellStyle name="Porcentaje 2 2" xfId="163" xr:uid="{00000000-0005-0000-0000-000051010000}"/>
    <cellStyle name="Porcentaje 2 2 2" xfId="193" xr:uid="{00000000-0005-0000-0000-000052010000}"/>
    <cellStyle name="Porcentaje 2 3" xfId="180" xr:uid="{00000000-0005-0000-0000-000053010000}"/>
    <cellStyle name="Porcentaje 3" xfId="32" xr:uid="{00000000-0005-0000-0000-000054010000}"/>
    <cellStyle name="Porcentaje 3 2" xfId="166" xr:uid="{00000000-0005-0000-0000-000055010000}"/>
    <cellStyle name="Porcentaje 3 2 2" xfId="196" xr:uid="{00000000-0005-0000-0000-000056010000}"/>
    <cellStyle name="Porcentaje 3 3" xfId="183" xr:uid="{00000000-0005-0000-0000-000057010000}"/>
    <cellStyle name="Porcentaje 4" xfId="152" xr:uid="{00000000-0005-0000-0000-000058010000}"/>
    <cellStyle name="Porcentaje 4 2" xfId="189" xr:uid="{00000000-0005-0000-0000-000059010000}"/>
    <cellStyle name="Porcentaje 5" xfId="30" xr:uid="{00000000-0005-0000-0000-00005A010000}"/>
    <cellStyle name="Porcentual 2" xfId="29" xr:uid="{00000000-0005-0000-0000-00005B010000}"/>
    <cellStyle name="PSChar" xfId="81" xr:uid="{00000000-0005-0000-0000-00005C010000}"/>
    <cellStyle name="Salida 2" xfId="153" xr:uid="{00000000-0005-0000-0000-00005D010000}"/>
    <cellStyle name="Stocks" xfId="82" xr:uid="{00000000-0005-0000-0000-00005E010000}"/>
    <cellStyle name="Style 1" xfId="83" xr:uid="{00000000-0005-0000-0000-00005F010000}"/>
    <cellStyle name="Style 1 2" xfId="168" xr:uid="{00000000-0005-0000-0000-000060010000}"/>
    <cellStyle name="Style 1 2 2" xfId="175" xr:uid="{00000000-0005-0000-0000-000061010000}"/>
    <cellStyle name="Style 1 2 2 2" xfId="205" xr:uid="{00000000-0005-0000-0000-000062010000}"/>
    <cellStyle name="Style 1 2 2 2 2" xfId="238" xr:uid="{00000000-0005-0000-0000-000063010000}"/>
    <cellStyle name="Style 1 2 2 2 2 2" xfId="305" xr:uid="{00000000-0005-0000-0000-000064010000}"/>
    <cellStyle name="Style 1 2 2 2 2 2 2" xfId="439" xr:uid="{00000000-0005-0000-0000-000065010000}"/>
    <cellStyle name="Style 1 2 2 2 2 3" xfId="372" xr:uid="{00000000-0005-0000-0000-000066010000}"/>
    <cellStyle name="Style 1 2 2 2 3" xfId="272" xr:uid="{00000000-0005-0000-0000-000067010000}"/>
    <cellStyle name="Style 1 2 2 2 3 2" xfId="406" xr:uid="{00000000-0005-0000-0000-000068010000}"/>
    <cellStyle name="Style 1 2 2 2 4" xfId="339" xr:uid="{00000000-0005-0000-0000-000069010000}"/>
    <cellStyle name="Style 1 2 2 3" xfId="222" xr:uid="{00000000-0005-0000-0000-00006A010000}"/>
    <cellStyle name="Style 1 2 2 3 2" xfId="289" xr:uid="{00000000-0005-0000-0000-00006B010000}"/>
    <cellStyle name="Style 1 2 2 3 2 2" xfId="423" xr:uid="{00000000-0005-0000-0000-00006C010000}"/>
    <cellStyle name="Style 1 2 2 3 3" xfId="356" xr:uid="{00000000-0005-0000-0000-00006D010000}"/>
    <cellStyle name="Style 1 2 2 4" xfId="256" xr:uid="{00000000-0005-0000-0000-00006E010000}"/>
    <cellStyle name="Style 1 2 2 4 2" xfId="390" xr:uid="{00000000-0005-0000-0000-00006F010000}"/>
    <cellStyle name="Style 1 2 2 5" xfId="323" xr:uid="{00000000-0005-0000-0000-000070010000}"/>
    <cellStyle name="Style 1 2 3" xfId="198" xr:uid="{00000000-0005-0000-0000-000071010000}"/>
    <cellStyle name="Style 1 2 3 2" xfId="231" xr:uid="{00000000-0005-0000-0000-000072010000}"/>
    <cellStyle name="Style 1 2 3 2 2" xfId="298" xr:uid="{00000000-0005-0000-0000-000073010000}"/>
    <cellStyle name="Style 1 2 3 2 2 2" xfId="432" xr:uid="{00000000-0005-0000-0000-000074010000}"/>
    <cellStyle name="Style 1 2 3 2 3" xfId="365" xr:uid="{00000000-0005-0000-0000-000075010000}"/>
    <cellStyle name="Style 1 2 3 3" xfId="265" xr:uid="{00000000-0005-0000-0000-000076010000}"/>
    <cellStyle name="Style 1 2 3 3 2" xfId="399" xr:uid="{00000000-0005-0000-0000-000077010000}"/>
    <cellStyle name="Style 1 2 3 4" xfId="332" xr:uid="{00000000-0005-0000-0000-000078010000}"/>
    <cellStyle name="Style 1 2 4" xfId="215" xr:uid="{00000000-0005-0000-0000-000079010000}"/>
    <cellStyle name="Style 1 2 4 2" xfId="282" xr:uid="{00000000-0005-0000-0000-00007A010000}"/>
    <cellStyle name="Style 1 2 4 2 2" xfId="416" xr:uid="{00000000-0005-0000-0000-00007B010000}"/>
    <cellStyle name="Style 1 2 4 3" xfId="349" xr:uid="{00000000-0005-0000-0000-00007C010000}"/>
    <cellStyle name="Style 1 2 5" xfId="249" xr:uid="{00000000-0005-0000-0000-00007D010000}"/>
    <cellStyle name="Style 1 2 5 2" xfId="383" xr:uid="{00000000-0005-0000-0000-00007E010000}"/>
    <cellStyle name="Style 1 2 6" xfId="316" xr:uid="{00000000-0005-0000-0000-00007F010000}"/>
    <cellStyle name="Style 1 3" xfId="171" xr:uid="{00000000-0005-0000-0000-000080010000}"/>
    <cellStyle name="Style 1 3 2" xfId="201" xr:uid="{00000000-0005-0000-0000-000081010000}"/>
    <cellStyle name="Style 1 3 2 2" xfId="234" xr:uid="{00000000-0005-0000-0000-000082010000}"/>
    <cellStyle name="Style 1 3 2 2 2" xfId="301" xr:uid="{00000000-0005-0000-0000-000083010000}"/>
    <cellStyle name="Style 1 3 2 2 2 2" xfId="435" xr:uid="{00000000-0005-0000-0000-000084010000}"/>
    <cellStyle name="Style 1 3 2 2 3" xfId="368" xr:uid="{00000000-0005-0000-0000-000085010000}"/>
    <cellStyle name="Style 1 3 2 3" xfId="268" xr:uid="{00000000-0005-0000-0000-000086010000}"/>
    <cellStyle name="Style 1 3 2 3 2" xfId="402" xr:uid="{00000000-0005-0000-0000-000087010000}"/>
    <cellStyle name="Style 1 3 2 4" xfId="335" xr:uid="{00000000-0005-0000-0000-000088010000}"/>
    <cellStyle name="Style 1 3 3" xfId="218" xr:uid="{00000000-0005-0000-0000-000089010000}"/>
    <cellStyle name="Style 1 3 3 2" xfId="285" xr:uid="{00000000-0005-0000-0000-00008A010000}"/>
    <cellStyle name="Style 1 3 3 2 2" xfId="419" xr:uid="{00000000-0005-0000-0000-00008B010000}"/>
    <cellStyle name="Style 1 3 3 3" xfId="352" xr:uid="{00000000-0005-0000-0000-00008C010000}"/>
    <cellStyle name="Style 1 3 4" xfId="252" xr:uid="{00000000-0005-0000-0000-00008D010000}"/>
    <cellStyle name="Style 1 3 4 2" xfId="386" xr:uid="{00000000-0005-0000-0000-00008E010000}"/>
    <cellStyle name="Style 1 3 5" xfId="319" xr:uid="{00000000-0005-0000-0000-00008F010000}"/>
    <cellStyle name="Style 1 4" xfId="185" xr:uid="{00000000-0005-0000-0000-000090010000}"/>
    <cellStyle name="Style 1 4 2" xfId="226" xr:uid="{00000000-0005-0000-0000-000091010000}"/>
    <cellStyle name="Style 1 4 2 2" xfId="293" xr:uid="{00000000-0005-0000-0000-000092010000}"/>
    <cellStyle name="Style 1 4 2 2 2" xfId="427" xr:uid="{00000000-0005-0000-0000-000093010000}"/>
    <cellStyle name="Style 1 4 2 3" xfId="360" xr:uid="{00000000-0005-0000-0000-000094010000}"/>
    <cellStyle name="Style 1 4 3" xfId="260" xr:uid="{00000000-0005-0000-0000-000095010000}"/>
    <cellStyle name="Style 1 4 3 2" xfId="394" xr:uid="{00000000-0005-0000-0000-000096010000}"/>
    <cellStyle name="Style 1 4 4" xfId="327" xr:uid="{00000000-0005-0000-0000-000097010000}"/>
    <cellStyle name="Style 1 5" xfId="210" xr:uid="{00000000-0005-0000-0000-000098010000}"/>
    <cellStyle name="Style 1 5 2" xfId="277" xr:uid="{00000000-0005-0000-0000-000099010000}"/>
    <cellStyle name="Style 1 5 2 2" xfId="411" xr:uid="{00000000-0005-0000-0000-00009A010000}"/>
    <cellStyle name="Style 1 5 3" xfId="344" xr:uid="{00000000-0005-0000-0000-00009B010000}"/>
    <cellStyle name="Style 1 6" xfId="244" xr:uid="{00000000-0005-0000-0000-00009C010000}"/>
    <cellStyle name="Style 1 6 2" xfId="378" xr:uid="{00000000-0005-0000-0000-00009D010000}"/>
    <cellStyle name="Style 1 7" xfId="311" xr:uid="{00000000-0005-0000-0000-00009E010000}"/>
    <cellStyle name="Text" xfId="84" xr:uid="{00000000-0005-0000-0000-00009F010000}"/>
    <cellStyle name="Texto de advertencia 2" xfId="154" xr:uid="{00000000-0005-0000-0000-0000A0010000}"/>
    <cellStyle name="Texto explicativo 2" xfId="155" xr:uid="{00000000-0005-0000-0000-0000A1010000}"/>
    <cellStyle name="Título 1" xfId="14" xr:uid="{00000000-0005-0000-0000-0000A2010000}"/>
    <cellStyle name="Título 2 2" xfId="156" xr:uid="{00000000-0005-0000-0000-0000A3010000}"/>
    <cellStyle name="Título 3 2" xfId="157" xr:uid="{00000000-0005-0000-0000-0000A4010000}"/>
    <cellStyle name="Título 4" xfId="158" xr:uid="{00000000-0005-0000-0000-0000A5010000}"/>
    <cellStyle name="Título de hoja" xfId="85" xr:uid="{00000000-0005-0000-0000-0000A6010000}"/>
    <cellStyle name="Total 2" xfId="159" xr:uid="{00000000-0005-0000-0000-0000A7010000}"/>
    <cellStyle name="Unp Comma [0]" xfId="86" xr:uid="{00000000-0005-0000-0000-0000A8010000}"/>
    <cellStyle name="Unp comment" xfId="87" xr:uid="{00000000-0005-0000-0000-0000A9010000}"/>
    <cellStyle name="Unp Name" xfId="88" xr:uid="{00000000-0005-0000-0000-0000AA010000}"/>
    <cellStyle name="Unp Percent" xfId="89" xr:uid="{00000000-0005-0000-0000-0000AB010000}"/>
    <cellStyle name="Unp PosComma [0]" xfId="90" xr:uid="{00000000-0005-0000-0000-0000AC010000}"/>
    <cellStyle name="Unp PosFixed [1]" xfId="91" xr:uid="{00000000-0005-0000-0000-0000AD010000}"/>
    <cellStyle name="Unp PosPercent" xfId="92" xr:uid="{00000000-0005-0000-0000-0000AE010000}"/>
    <cellStyle name="Unprotected" xfId="93" xr:uid="{00000000-0005-0000-0000-0000AF010000}"/>
    <cellStyle name="YorN" xfId="94" xr:uid="{00000000-0005-0000-0000-0000B0010000}"/>
    <cellStyle name="ДАТА" xfId="95" xr:uid="{00000000-0005-0000-0000-0000B1010000}"/>
    <cellStyle name="ДЕНЕЖНЫЙ_BOPENGC" xfId="96" xr:uid="{00000000-0005-0000-0000-0000B2010000}"/>
    <cellStyle name="ЗАГОЛОВОК1" xfId="97" xr:uid="{00000000-0005-0000-0000-0000B3010000}"/>
    <cellStyle name="ЗАГОЛОВОК2" xfId="98" xr:uid="{00000000-0005-0000-0000-0000B4010000}"/>
    <cellStyle name="ИТОГОВЫЙ" xfId="99" xr:uid="{00000000-0005-0000-0000-0000B5010000}"/>
    <cellStyle name="Обычный_BOPENGC" xfId="100" xr:uid="{00000000-0005-0000-0000-0000B6010000}"/>
    <cellStyle name="ПРОЦЕНТНЫЙ_BOPENGC" xfId="101" xr:uid="{00000000-0005-0000-0000-0000B7010000}"/>
    <cellStyle name="ТЕКСТ" xfId="102" xr:uid="{00000000-0005-0000-0000-0000B8010000}"/>
    <cellStyle name="ФИКСИРОВАННЫЙ" xfId="103" xr:uid="{00000000-0005-0000-0000-0000B9010000}"/>
    <cellStyle name="ФИНАНСОВЫЙ_BOPENGC" xfId="104" xr:uid="{00000000-0005-0000-0000-0000BA010000}"/>
  </cellStyles>
  <dxfs count="1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8FB89"/>
      <color rgb="FFFF9900"/>
      <color rgb="FFB03636"/>
      <color rgb="FFA50021"/>
      <color rgb="FFCC0000"/>
      <color rgb="FFCC3300"/>
      <color rgb="FFCCEC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opetrol-my.sharepoint.com/Users/e0279970/AppData/Local/Microsoft/Windows/INetCache/Content.Outlook/9ZXDJ1PA/Prueba%20de%20cargador%20Diferida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copetrol-my.sharepoint.com/Users/E0281777/AppData/Local/Microsoft/Windows/INetCache/Content.Outlook/V3NZC9VN/FORMATO%20CARGUE%20DE%20DIFERID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ferida%20Diaria_TIB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FERIDAS (2)"/>
      <sheetName val="DIFERIDAS"/>
      <sheetName val="GENERAL"/>
      <sheetName val="Hoja1"/>
      <sheetName val="DIFERIDAS PRODUCCION"/>
      <sheetName val="DIFERIDAS INYECCION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FERIDAS"/>
      <sheetName val="GENERAL"/>
      <sheetName val="Hoja1"/>
      <sheetName val="DIFERIDAS PRODUCCION"/>
      <sheetName val="DIFERIDAS INYECCION"/>
    </sheetNames>
    <sheetDataSet>
      <sheetData sheetId="0"/>
      <sheetData sheetId="1">
        <row r="1">
          <cell r="A1" t="str">
            <v>ALS</v>
          </cell>
        </row>
        <row r="2">
          <cell r="A2" t="str">
            <v>ATENTADO</v>
          </cell>
        </row>
        <row r="3">
          <cell r="A3" t="str">
            <v>BLOQUEO COMUNIDAD</v>
          </cell>
        </row>
        <row r="4">
          <cell r="A4" t="str">
            <v>BLOQUEO COMUNIDAD</v>
          </cell>
        </row>
        <row r="5">
          <cell r="A5" t="str">
            <v>CAMBIO SLA</v>
          </cell>
        </row>
        <row r="6">
          <cell r="A6" t="str">
            <v>CAPACIDAD VERTIMIENTO</v>
          </cell>
        </row>
        <row r="7">
          <cell r="A7" t="str">
            <v>COMBUSTIBLE CONTAMINADO</v>
          </cell>
        </row>
        <row r="8">
          <cell r="A8" t="str">
            <v>CONTROL</v>
          </cell>
        </row>
        <row r="9">
          <cell r="A9" t="str">
            <v>CUMPLIMIENTO ORDEN JUDICIAL</v>
          </cell>
        </row>
        <row r="10">
          <cell r="A10" t="str">
            <v>DHS</v>
          </cell>
        </row>
        <row r="11">
          <cell r="A11" t="str">
            <v>EMERGENCIA SANITARIA</v>
          </cell>
        </row>
        <row r="12">
          <cell r="A12" t="str">
            <v>EN W.O.</v>
          </cell>
        </row>
        <row r="13">
          <cell r="A13" t="str">
            <v>EN W.S.</v>
          </cell>
        </row>
        <row r="14">
          <cell r="A14" t="str">
            <v>ESPERANDO W.O.</v>
          </cell>
        </row>
        <row r="15">
          <cell r="A15" t="str">
            <v>ESPERANDO W.S.</v>
          </cell>
        </row>
        <row r="16">
          <cell r="A16" t="str">
            <v>FACILIDADES</v>
          </cell>
        </row>
        <row r="17">
          <cell r="A17" t="str">
            <v>FALLA SLA</v>
          </cell>
        </row>
        <row r="18">
          <cell r="A18" t="str">
            <v>FILTRO COMB. SATURADO</v>
          </cell>
        </row>
        <row r="19">
          <cell r="A19" t="str">
            <v>HURTO CABLE</v>
          </cell>
        </row>
        <row r="20">
          <cell r="A20" t="str">
            <v>HURTO COMBUSTIBLE</v>
          </cell>
        </row>
        <row r="21">
          <cell r="A21" t="str">
            <v>INGENIERIA</v>
          </cell>
        </row>
        <row r="22">
          <cell r="A22" t="str">
            <v>LINEA DE FLUJO</v>
          </cell>
        </row>
        <row r="23">
          <cell r="A23" t="str">
            <v>MANTENIMIENTO</v>
          </cell>
        </row>
        <row r="24">
          <cell r="A24" t="str">
            <v>MANTENIMIENTO SLA</v>
          </cell>
        </row>
        <row r="25">
          <cell r="A25" t="str">
            <v>OPERACIONES</v>
          </cell>
        </row>
        <row r="26">
          <cell r="A26" t="str">
            <v>OPERACIONES INYECCION</v>
          </cell>
        </row>
        <row r="27">
          <cell r="A27" t="str">
            <v>OTROS</v>
          </cell>
        </row>
        <row r="28">
          <cell r="A28" t="str">
            <v>PRECIO DEL CRUDO</v>
          </cell>
        </row>
        <row r="29">
          <cell r="A29" t="str">
            <v>PRODUCCION</v>
          </cell>
        </row>
        <row r="30">
          <cell r="A30" t="str">
            <v>PROYECTOS</v>
          </cell>
        </row>
        <row r="31">
          <cell r="A31" t="str">
            <v>SABOTAJE</v>
          </cell>
        </row>
        <row r="32">
          <cell r="A32" t="str">
            <v>SLA</v>
          </cell>
        </row>
        <row r="33">
          <cell r="A33" t="str">
            <v>SLICK LINE</v>
          </cell>
        </row>
        <row r="34">
          <cell r="A34" t="str">
            <v>YACIMIENTOS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NQUE"/>
      <sheetName val="tanques yarigui"/>
      <sheetName val="Previo"/>
      <sheetName val="DIFERIDAS"/>
      <sheetName val="GENERAL"/>
      <sheetName val="DIFERIDAS PRODUCCION"/>
      <sheetName val="Codigos"/>
      <sheetName val="API"/>
      <sheetName val="Pozos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ernán Darío Alzate Vanegas" id="{C7E2DB0D-1A8C-49A4-9F7E-ADE45F1513AF}" userId="S::hernan.alzate@ecopetrol.com.co::d0025591-e1f5-4449-b7b8-fa8116ee2a29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7T14:57:34.15" personId="{C7E2DB0D-1A8C-49A4-9F7E-ADE45F1513AF}" id="{66D1BC53-2552-447D-BA7A-327DEE74A9A5}">
    <text>Entre 00:00 y no pasar de 23:00 a menos que diferida sea menor igual de 1 hora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4">
    <tabColor rgb="FF92D050"/>
  </sheetPr>
  <dimension ref="A1:K41"/>
  <sheetViews>
    <sheetView zoomScale="55" zoomScaleNormal="55" workbookViewId="0">
      <selection activeCell="A2" sqref="A2:A41"/>
    </sheetView>
  </sheetViews>
  <sheetFormatPr baseColWidth="10" defaultColWidth="11.42578125" defaultRowHeight="15" x14ac:dyDescent="0.25"/>
  <cols>
    <col min="1" max="1" width="23.28515625" bestFit="1" customWidth="1"/>
    <col min="2" max="2" width="35.7109375" style="2" bestFit="1" customWidth="1"/>
    <col min="3" max="3" width="33.7109375" style="2" bestFit="1" customWidth="1"/>
    <col min="4" max="4" width="20.7109375" style="8" bestFit="1" customWidth="1"/>
    <col min="5" max="5" width="22.42578125" style="4" bestFit="1" customWidth="1"/>
    <col min="6" max="6" width="27.7109375" style="5" customWidth="1"/>
    <col min="7" max="7" width="30.7109375" bestFit="1" customWidth="1"/>
    <col min="8" max="8" width="29.7109375" style="9" bestFit="1" customWidth="1"/>
    <col min="9" max="9" width="30.7109375" customWidth="1"/>
    <col min="10" max="10" width="61.5703125" customWidth="1"/>
    <col min="11" max="11" width="17.28515625" style="7" customWidth="1"/>
  </cols>
  <sheetData>
    <row r="1" spans="1:11" s="3" customFormat="1" ht="16.5" customHeight="1" x14ac:dyDescent="0.25">
      <c r="A1" s="6" t="s">
        <v>0</v>
      </c>
      <c r="B1" s="10" t="s">
        <v>1</v>
      </c>
      <c r="C1" s="10" t="s">
        <v>2</v>
      </c>
      <c r="D1" s="10" t="s">
        <v>3</v>
      </c>
      <c r="E1" s="28" t="s">
        <v>4</v>
      </c>
      <c r="F1" s="29" t="s">
        <v>5</v>
      </c>
      <c r="G1" s="6" t="s">
        <v>6</v>
      </c>
      <c r="H1" s="30" t="s">
        <v>7</v>
      </c>
      <c r="I1" s="6" t="s">
        <v>8</v>
      </c>
      <c r="J1" s="6" t="s">
        <v>9</v>
      </c>
      <c r="K1" s="6" t="s">
        <v>10</v>
      </c>
    </row>
    <row r="2" spans="1:11" x14ac:dyDescent="0.25">
      <c r="A2" s="33" t="s">
        <v>870</v>
      </c>
      <c r="B2" s="18">
        <v>45705</v>
      </c>
      <c r="C2" s="18">
        <v>45706</v>
      </c>
      <c r="D2" s="20" t="s">
        <v>18</v>
      </c>
      <c r="E2" s="19">
        <v>86400</v>
      </c>
      <c r="F2" s="15" t="s">
        <v>261</v>
      </c>
      <c r="G2" s="15" t="s">
        <v>22</v>
      </c>
      <c r="H2" s="19">
        <v>6</v>
      </c>
      <c r="I2" s="21" t="s">
        <v>87</v>
      </c>
      <c r="J2" s="15" t="s">
        <v>1411</v>
      </c>
      <c r="K2" s="22" t="s">
        <v>21</v>
      </c>
    </row>
    <row r="3" spans="1:11" x14ac:dyDescent="0.25">
      <c r="A3" s="33" t="s">
        <v>783</v>
      </c>
      <c r="B3" s="18">
        <v>45705</v>
      </c>
      <c r="C3" s="18">
        <v>45706</v>
      </c>
      <c r="D3" s="20" t="s">
        <v>18</v>
      </c>
      <c r="E3" s="19">
        <v>86400</v>
      </c>
      <c r="F3" s="15" t="s">
        <v>261</v>
      </c>
      <c r="G3" s="15" t="s">
        <v>22</v>
      </c>
      <c r="H3" s="19">
        <v>6</v>
      </c>
      <c r="I3" s="21" t="s">
        <v>87</v>
      </c>
      <c r="J3" s="15" t="s">
        <v>1414</v>
      </c>
      <c r="K3" s="22" t="s">
        <v>21</v>
      </c>
    </row>
    <row r="4" spans="1:11" x14ac:dyDescent="0.25">
      <c r="A4" s="33" t="s">
        <v>659</v>
      </c>
      <c r="B4" s="18">
        <v>45705</v>
      </c>
      <c r="C4" s="18">
        <v>45706</v>
      </c>
      <c r="D4" s="20" t="s">
        <v>18</v>
      </c>
      <c r="E4" s="19">
        <v>86400</v>
      </c>
      <c r="F4" s="15" t="s">
        <v>261</v>
      </c>
      <c r="G4" s="15" t="s">
        <v>22</v>
      </c>
      <c r="H4" s="19">
        <v>6</v>
      </c>
      <c r="I4" s="21" t="s">
        <v>87</v>
      </c>
      <c r="J4" s="15" t="s">
        <v>1415</v>
      </c>
      <c r="K4" s="22" t="s">
        <v>21</v>
      </c>
    </row>
    <row r="5" spans="1:11" x14ac:dyDescent="0.25">
      <c r="A5" s="33" t="s">
        <v>996</v>
      </c>
      <c r="B5" s="18">
        <v>45705</v>
      </c>
      <c r="C5" s="18">
        <v>45706</v>
      </c>
      <c r="D5" s="20" t="s">
        <v>18</v>
      </c>
      <c r="E5" s="19">
        <v>86400</v>
      </c>
      <c r="F5" s="15" t="s">
        <v>261</v>
      </c>
      <c r="G5" s="15" t="s">
        <v>22</v>
      </c>
      <c r="H5" s="19">
        <v>6</v>
      </c>
      <c r="I5" s="21" t="s">
        <v>87</v>
      </c>
      <c r="J5" s="15" t="s">
        <v>1414</v>
      </c>
      <c r="K5" s="22" t="s">
        <v>21</v>
      </c>
    </row>
    <row r="6" spans="1:11" x14ac:dyDescent="0.25">
      <c r="A6" s="33" t="s">
        <v>820</v>
      </c>
      <c r="B6" s="18">
        <v>45705</v>
      </c>
      <c r="C6" s="18">
        <v>45706</v>
      </c>
      <c r="D6" s="20" t="s">
        <v>18</v>
      </c>
      <c r="E6" s="19">
        <v>86400</v>
      </c>
      <c r="F6" s="15" t="s">
        <v>261</v>
      </c>
      <c r="G6" s="15" t="s">
        <v>22</v>
      </c>
      <c r="H6" s="19">
        <v>6</v>
      </c>
      <c r="I6" s="21" t="s">
        <v>87</v>
      </c>
      <c r="J6" s="15" t="s">
        <v>1414</v>
      </c>
      <c r="K6" s="22" t="s">
        <v>21</v>
      </c>
    </row>
    <row r="7" spans="1:11" x14ac:dyDescent="0.25">
      <c r="A7" s="33" t="s">
        <v>910</v>
      </c>
      <c r="B7" s="18">
        <v>45705</v>
      </c>
      <c r="C7" s="18">
        <v>45706</v>
      </c>
      <c r="D7" s="20" t="s">
        <v>18</v>
      </c>
      <c r="E7" s="19">
        <v>86400</v>
      </c>
      <c r="F7" s="15" t="s">
        <v>261</v>
      </c>
      <c r="G7" s="15" t="s">
        <v>22</v>
      </c>
      <c r="H7" s="19">
        <v>6</v>
      </c>
      <c r="I7" s="21" t="s">
        <v>87</v>
      </c>
      <c r="J7" s="15" t="s">
        <v>1415</v>
      </c>
      <c r="K7" s="22" t="s">
        <v>21</v>
      </c>
    </row>
    <row r="8" spans="1:11" x14ac:dyDescent="0.25">
      <c r="A8" s="33" t="s">
        <v>874</v>
      </c>
      <c r="B8" s="18">
        <v>45705</v>
      </c>
      <c r="C8" s="18">
        <v>45706</v>
      </c>
      <c r="D8" s="20" t="s">
        <v>18</v>
      </c>
      <c r="E8" s="19">
        <v>86400</v>
      </c>
      <c r="F8" s="15" t="s">
        <v>258</v>
      </c>
      <c r="G8" s="15" t="s">
        <v>257</v>
      </c>
      <c r="H8" s="19">
        <v>15</v>
      </c>
      <c r="I8" s="21" t="s">
        <v>23</v>
      </c>
      <c r="J8" s="15" t="s">
        <v>1412</v>
      </c>
      <c r="K8" s="22" t="s">
        <v>21</v>
      </c>
    </row>
    <row r="9" spans="1:11" x14ac:dyDescent="0.25">
      <c r="A9" s="33" t="s">
        <v>723</v>
      </c>
      <c r="B9" s="18">
        <v>45705</v>
      </c>
      <c r="C9" s="18">
        <v>45706</v>
      </c>
      <c r="D9" s="20" t="s">
        <v>18</v>
      </c>
      <c r="E9" s="19">
        <v>86400</v>
      </c>
      <c r="F9" s="15" t="s">
        <v>261</v>
      </c>
      <c r="G9" s="15" t="s">
        <v>22</v>
      </c>
      <c r="H9" s="19">
        <v>15</v>
      </c>
      <c r="I9" s="21" t="s">
        <v>23</v>
      </c>
      <c r="J9" s="15" t="s">
        <v>1413</v>
      </c>
      <c r="K9" s="22" t="s">
        <v>21</v>
      </c>
    </row>
    <row r="10" spans="1:11" x14ac:dyDescent="0.25">
      <c r="A10" s="33" t="s">
        <v>1124</v>
      </c>
      <c r="B10" s="18">
        <v>45705</v>
      </c>
      <c r="C10" s="18">
        <v>45706</v>
      </c>
      <c r="D10" s="20" t="s">
        <v>18</v>
      </c>
      <c r="E10" s="19">
        <v>86400</v>
      </c>
      <c r="F10" s="15" t="s">
        <v>244</v>
      </c>
      <c r="G10" s="15" t="s">
        <v>25</v>
      </c>
      <c r="H10" s="19">
        <v>6</v>
      </c>
      <c r="I10" s="21" t="s">
        <v>87</v>
      </c>
      <c r="J10" s="15" t="s">
        <v>1416</v>
      </c>
      <c r="K10" s="22" t="s">
        <v>21</v>
      </c>
    </row>
    <row r="11" spans="1:11" x14ac:dyDescent="0.25">
      <c r="A11" s="33" t="s">
        <v>717</v>
      </c>
      <c r="B11" s="18">
        <v>45705</v>
      </c>
      <c r="C11" s="18">
        <v>45706</v>
      </c>
      <c r="D11" s="20" t="s">
        <v>18</v>
      </c>
      <c r="E11" s="19">
        <v>86400</v>
      </c>
      <c r="F11" s="15" t="s">
        <v>168</v>
      </c>
      <c r="G11" s="15" t="s">
        <v>19</v>
      </c>
      <c r="H11" s="19">
        <v>1</v>
      </c>
      <c r="I11" s="21" t="s">
        <v>20</v>
      </c>
      <c r="J11" s="15" t="s">
        <v>1425</v>
      </c>
      <c r="K11" s="22" t="s">
        <v>21</v>
      </c>
    </row>
    <row r="12" spans="1:11" x14ac:dyDescent="0.25">
      <c r="A12" s="33" t="s">
        <v>699</v>
      </c>
      <c r="B12" s="18">
        <v>45705</v>
      </c>
      <c r="C12" s="18">
        <v>45706</v>
      </c>
      <c r="D12" s="20" t="s">
        <v>18</v>
      </c>
      <c r="E12" s="19">
        <v>86400</v>
      </c>
      <c r="F12" s="15" t="s">
        <v>168</v>
      </c>
      <c r="G12" s="15" t="s">
        <v>19</v>
      </c>
      <c r="H12" s="19">
        <v>1</v>
      </c>
      <c r="I12" s="21" t="s">
        <v>20</v>
      </c>
      <c r="J12" s="15" t="s">
        <v>1430</v>
      </c>
      <c r="K12" s="22" t="s">
        <v>21</v>
      </c>
    </row>
    <row r="13" spans="1:11" x14ac:dyDescent="0.25">
      <c r="A13" s="33" t="s">
        <v>1259</v>
      </c>
      <c r="B13" s="18">
        <v>45705</v>
      </c>
      <c r="C13" s="18">
        <v>45706</v>
      </c>
      <c r="D13" s="20" t="s">
        <v>18</v>
      </c>
      <c r="E13" s="19">
        <v>86400</v>
      </c>
      <c r="F13" s="15" t="s">
        <v>261</v>
      </c>
      <c r="G13" s="15" t="s">
        <v>22</v>
      </c>
      <c r="H13" s="19">
        <v>15</v>
      </c>
      <c r="I13" s="21" t="s">
        <v>23</v>
      </c>
      <c r="J13" s="15" t="s">
        <v>1424</v>
      </c>
      <c r="K13" s="22" t="s">
        <v>21</v>
      </c>
    </row>
    <row r="14" spans="1:11" x14ac:dyDescent="0.25">
      <c r="A14" s="33" t="s">
        <v>1002</v>
      </c>
      <c r="B14" s="18">
        <v>45705</v>
      </c>
      <c r="C14" s="18">
        <v>45706</v>
      </c>
      <c r="D14" s="20" t="s">
        <v>18</v>
      </c>
      <c r="E14" s="19">
        <v>86400</v>
      </c>
      <c r="F14" s="15" t="s">
        <v>168</v>
      </c>
      <c r="G14" s="15" t="s">
        <v>19</v>
      </c>
      <c r="H14" s="19">
        <v>1</v>
      </c>
      <c r="I14" s="21" t="s">
        <v>20</v>
      </c>
      <c r="J14" s="15" t="s">
        <v>1420</v>
      </c>
      <c r="K14" s="22" t="s">
        <v>21</v>
      </c>
    </row>
    <row r="15" spans="1:11" x14ac:dyDescent="0.25">
      <c r="A15" s="33" t="s">
        <v>824</v>
      </c>
      <c r="B15" s="18">
        <v>45705</v>
      </c>
      <c r="C15" s="18">
        <v>45706</v>
      </c>
      <c r="D15" s="20" t="s">
        <v>18</v>
      </c>
      <c r="E15" s="19">
        <v>86400</v>
      </c>
      <c r="F15" s="15" t="s">
        <v>261</v>
      </c>
      <c r="G15" s="15" t="s">
        <v>22</v>
      </c>
      <c r="H15" s="19">
        <v>1</v>
      </c>
      <c r="I15" s="21" t="s">
        <v>20</v>
      </c>
      <c r="J15" s="15" t="s">
        <v>1421</v>
      </c>
      <c r="K15" s="22" t="s">
        <v>21</v>
      </c>
    </row>
    <row r="16" spans="1:11" x14ac:dyDescent="0.25">
      <c r="A16" s="33" t="s">
        <v>1257</v>
      </c>
      <c r="B16" s="18">
        <v>45705</v>
      </c>
      <c r="C16" s="18">
        <v>45706</v>
      </c>
      <c r="D16" s="20" t="s">
        <v>18</v>
      </c>
      <c r="E16" s="19">
        <v>86400</v>
      </c>
      <c r="F16" s="15" t="s">
        <v>168</v>
      </c>
      <c r="G16" s="15" t="s">
        <v>19</v>
      </c>
      <c r="H16" s="19">
        <v>1</v>
      </c>
      <c r="I16" s="21" t="s">
        <v>20</v>
      </c>
      <c r="J16" s="15" t="s">
        <v>1430</v>
      </c>
      <c r="K16" s="22" t="s">
        <v>21</v>
      </c>
    </row>
    <row r="17" spans="1:11" x14ac:dyDescent="0.25">
      <c r="A17" s="33" t="s">
        <v>978</v>
      </c>
      <c r="B17" s="18">
        <v>45705</v>
      </c>
      <c r="C17" s="18">
        <v>45706</v>
      </c>
      <c r="D17" s="20" t="s">
        <v>18</v>
      </c>
      <c r="E17" s="19">
        <v>86400</v>
      </c>
      <c r="F17" s="15" t="s">
        <v>168</v>
      </c>
      <c r="G17" s="15" t="s">
        <v>19</v>
      </c>
      <c r="H17" s="19">
        <v>1</v>
      </c>
      <c r="I17" s="21" t="s">
        <v>20</v>
      </c>
      <c r="J17" s="15" t="s">
        <v>1422</v>
      </c>
      <c r="K17" s="22" t="s">
        <v>21</v>
      </c>
    </row>
    <row r="18" spans="1:11" x14ac:dyDescent="0.25">
      <c r="A18" s="33" t="s">
        <v>460</v>
      </c>
      <c r="B18" s="18">
        <v>45705</v>
      </c>
      <c r="C18" s="18">
        <v>45706</v>
      </c>
      <c r="D18" s="20" t="s">
        <v>18</v>
      </c>
      <c r="E18" s="19">
        <v>86400</v>
      </c>
      <c r="F18" s="15" t="s">
        <v>168</v>
      </c>
      <c r="G18" s="15" t="s">
        <v>19</v>
      </c>
      <c r="H18" s="19">
        <v>1</v>
      </c>
      <c r="I18" s="21" t="s">
        <v>20</v>
      </c>
      <c r="J18" s="15" t="s">
        <v>1430</v>
      </c>
      <c r="K18" s="22" t="s">
        <v>21</v>
      </c>
    </row>
    <row r="19" spans="1:11" x14ac:dyDescent="0.25">
      <c r="A19" s="33" t="s">
        <v>527</v>
      </c>
      <c r="B19" s="18">
        <v>45705</v>
      </c>
      <c r="C19" s="18">
        <v>45706</v>
      </c>
      <c r="D19" s="20" t="s">
        <v>18</v>
      </c>
      <c r="E19" s="19">
        <v>86400</v>
      </c>
      <c r="F19" s="15" t="s">
        <v>168</v>
      </c>
      <c r="G19" s="15" t="s">
        <v>19</v>
      </c>
      <c r="H19" s="19">
        <v>1</v>
      </c>
      <c r="I19" s="21" t="s">
        <v>20</v>
      </c>
      <c r="J19" s="15" t="s">
        <v>1418</v>
      </c>
      <c r="K19" s="22" t="s">
        <v>21</v>
      </c>
    </row>
    <row r="20" spans="1:11" x14ac:dyDescent="0.25">
      <c r="A20" s="33" t="s">
        <v>920</v>
      </c>
      <c r="B20" s="18">
        <v>45705</v>
      </c>
      <c r="C20" s="18">
        <v>45706</v>
      </c>
      <c r="D20" s="20" t="s">
        <v>18</v>
      </c>
      <c r="E20" s="19">
        <v>86400</v>
      </c>
      <c r="F20" s="15" t="s">
        <v>168</v>
      </c>
      <c r="G20" s="15" t="s">
        <v>19</v>
      </c>
      <c r="H20" s="19">
        <v>1</v>
      </c>
      <c r="I20" s="21" t="s">
        <v>20</v>
      </c>
      <c r="J20" s="15" t="s">
        <v>1418</v>
      </c>
      <c r="K20" s="22" t="s">
        <v>21</v>
      </c>
    </row>
    <row r="21" spans="1:11" x14ac:dyDescent="0.25">
      <c r="A21" s="33" t="s">
        <v>474</v>
      </c>
      <c r="B21" s="18">
        <v>45705</v>
      </c>
      <c r="C21" s="18">
        <v>45706</v>
      </c>
      <c r="D21" s="20" t="s">
        <v>18</v>
      </c>
      <c r="E21" s="19">
        <v>86400</v>
      </c>
      <c r="F21" s="15" t="s">
        <v>168</v>
      </c>
      <c r="G21" s="15" t="s">
        <v>19</v>
      </c>
      <c r="H21" s="19">
        <v>1</v>
      </c>
      <c r="I21" s="21" t="s">
        <v>20</v>
      </c>
      <c r="J21" s="15" t="s">
        <v>1422</v>
      </c>
      <c r="K21" s="22" t="s">
        <v>21</v>
      </c>
    </row>
    <row r="22" spans="1:11" x14ac:dyDescent="0.25">
      <c r="A22" s="33" t="s">
        <v>729</v>
      </c>
      <c r="B22" s="18">
        <v>45705</v>
      </c>
      <c r="C22" s="18">
        <v>45706</v>
      </c>
      <c r="D22" s="20" t="s">
        <v>18</v>
      </c>
      <c r="E22" s="19">
        <v>86400</v>
      </c>
      <c r="F22" s="15" t="s">
        <v>261</v>
      </c>
      <c r="G22" s="15" t="s">
        <v>22</v>
      </c>
      <c r="H22" s="19">
        <v>1</v>
      </c>
      <c r="I22" s="21" t="s">
        <v>20</v>
      </c>
      <c r="J22" s="15" t="s">
        <v>1423</v>
      </c>
      <c r="K22" s="22" t="s">
        <v>21</v>
      </c>
    </row>
    <row r="23" spans="1:11" x14ac:dyDescent="0.25">
      <c r="A23" s="33" t="s">
        <v>858</v>
      </c>
      <c r="B23" s="18">
        <v>45705</v>
      </c>
      <c r="C23" s="18">
        <v>45706</v>
      </c>
      <c r="D23" s="20" t="s">
        <v>18</v>
      </c>
      <c r="E23" s="19">
        <v>86400</v>
      </c>
      <c r="F23" s="15" t="s">
        <v>168</v>
      </c>
      <c r="G23" s="15" t="s">
        <v>19</v>
      </c>
      <c r="H23" s="19">
        <v>1</v>
      </c>
      <c r="I23" s="21" t="s">
        <v>20</v>
      </c>
      <c r="J23" s="15" t="s">
        <v>1418</v>
      </c>
      <c r="K23" s="22" t="s">
        <v>21</v>
      </c>
    </row>
    <row r="24" spans="1:11" x14ac:dyDescent="0.25">
      <c r="A24" s="33" t="s">
        <v>731</v>
      </c>
      <c r="B24" s="18">
        <v>45705</v>
      </c>
      <c r="C24" s="18">
        <v>45706</v>
      </c>
      <c r="D24" s="20" t="s">
        <v>18</v>
      </c>
      <c r="E24" s="19">
        <v>86400</v>
      </c>
      <c r="F24" s="15" t="s">
        <v>261</v>
      </c>
      <c r="G24" s="15" t="s">
        <v>22</v>
      </c>
      <c r="H24" s="19">
        <v>1</v>
      </c>
      <c r="I24" s="21" t="s">
        <v>20</v>
      </c>
      <c r="J24" s="15" t="s">
        <v>1426</v>
      </c>
      <c r="K24" s="22" t="s">
        <v>21</v>
      </c>
    </row>
    <row r="25" spans="1:11" x14ac:dyDescent="0.25">
      <c r="A25" s="33" t="s">
        <v>852</v>
      </c>
      <c r="B25" s="18">
        <v>45705</v>
      </c>
      <c r="C25" s="18">
        <v>45706</v>
      </c>
      <c r="D25" s="20" t="s">
        <v>18</v>
      </c>
      <c r="E25" s="19">
        <v>86400</v>
      </c>
      <c r="F25" s="15" t="s">
        <v>168</v>
      </c>
      <c r="G25" s="15" t="s">
        <v>19</v>
      </c>
      <c r="H25" s="19">
        <v>1</v>
      </c>
      <c r="I25" s="21" t="s">
        <v>20</v>
      </c>
      <c r="J25" s="15" t="s">
        <v>1437</v>
      </c>
      <c r="K25" s="22" t="s">
        <v>21</v>
      </c>
    </row>
    <row r="26" spans="1:11" x14ac:dyDescent="0.25">
      <c r="A26" s="33" t="s">
        <v>486</v>
      </c>
      <c r="B26" s="18">
        <v>45705</v>
      </c>
      <c r="C26" s="18">
        <v>45706</v>
      </c>
      <c r="D26" s="20" t="s">
        <v>18</v>
      </c>
      <c r="E26" s="19">
        <v>86400</v>
      </c>
      <c r="F26" s="15" t="s">
        <v>261</v>
      </c>
      <c r="G26" s="15" t="s">
        <v>22</v>
      </c>
      <c r="H26" s="19">
        <v>17</v>
      </c>
      <c r="I26" s="21" t="s">
        <v>24</v>
      </c>
      <c r="J26" s="15" t="s">
        <v>1432</v>
      </c>
      <c r="K26" s="22" t="s">
        <v>21</v>
      </c>
    </row>
    <row r="27" spans="1:11" x14ac:dyDescent="0.25">
      <c r="A27" s="33" t="s">
        <v>1211</v>
      </c>
      <c r="B27" s="18">
        <v>45705</v>
      </c>
      <c r="C27" s="18">
        <v>45706</v>
      </c>
      <c r="D27" s="20" t="s">
        <v>18</v>
      </c>
      <c r="E27" s="19">
        <v>86400</v>
      </c>
      <c r="F27" s="15" t="s">
        <v>168</v>
      </c>
      <c r="G27" s="15" t="s">
        <v>19</v>
      </c>
      <c r="H27" s="19">
        <v>1</v>
      </c>
      <c r="I27" s="21" t="s">
        <v>20</v>
      </c>
      <c r="J27" s="15" t="s">
        <v>1422</v>
      </c>
      <c r="K27" s="22" t="s">
        <v>21</v>
      </c>
    </row>
    <row r="28" spans="1:11" x14ac:dyDescent="0.25">
      <c r="A28" s="33" t="s">
        <v>519</v>
      </c>
      <c r="B28" s="18">
        <v>45705</v>
      </c>
      <c r="C28" s="18">
        <v>45706</v>
      </c>
      <c r="D28" s="20" t="s">
        <v>18</v>
      </c>
      <c r="E28" s="19">
        <v>86400</v>
      </c>
      <c r="F28" s="15" t="s">
        <v>258</v>
      </c>
      <c r="G28" s="15" t="s">
        <v>257</v>
      </c>
      <c r="H28" s="19">
        <v>15</v>
      </c>
      <c r="I28" s="21" t="s">
        <v>23</v>
      </c>
      <c r="J28" s="15" t="s">
        <v>1431</v>
      </c>
      <c r="K28" s="22" t="s">
        <v>21</v>
      </c>
    </row>
    <row r="29" spans="1:11" x14ac:dyDescent="0.25">
      <c r="A29" s="33" t="s">
        <v>575</v>
      </c>
      <c r="B29" s="18">
        <v>45705</v>
      </c>
      <c r="C29" s="18">
        <v>45706</v>
      </c>
      <c r="D29" s="20" t="s">
        <v>18</v>
      </c>
      <c r="E29" s="19">
        <v>86400</v>
      </c>
      <c r="F29" s="15" t="s">
        <v>168</v>
      </c>
      <c r="G29" s="15" t="s">
        <v>19</v>
      </c>
      <c r="H29" s="19">
        <v>1</v>
      </c>
      <c r="I29" s="21" t="s">
        <v>20</v>
      </c>
      <c r="J29" s="15" t="s">
        <v>1422</v>
      </c>
      <c r="K29" s="22" t="s">
        <v>21</v>
      </c>
    </row>
    <row r="30" spans="1:11" x14ac:dyDescent="0.25">
      <c r="A30" s="33" t="s">
        <v>545</v>
      </c>
      <c r="B30" s="18">
        <v>45705</v>
      </c>
      <c r="C30" s="18">
        <v>45706</v>
      </c>
      <c r="D30" s="20" t="s">
        <v>18</v>
      </c>
      <c r="E30" s="19">
        <v>86400</v>
      </c>
      <c r="F30" s="15" t="s">
        <v>168</v>
      </c>
      <c r="G30" s="15" t="s">
        <v>19</v>
      </c>
      <c r="H30" s="19">
        <v>1</v>
      </c>
      <c r="I30" s="21" t="s">
        <v>20</v>
      </c>
      <c r="J30" s="15" t="s">
        <v>1427</v>
      </c>
      <c r="K30" s="22" t="s">
        <v>21</v>
      </c>
    </row>
    <row r="31" spans="1:11" x14ac:dyDescent="0.25">
      <c r="A31" s="33" t="s">
        <v>781</v>
      </c>
      <c r="B31" s="18">
        <v>45705</v>
      </c>
      <c r="C31" s="18">
        <v>45706</v>
      </c>
      <c r="D31" s="20" t="s">
        <v>18</v>
      </c>
      <c r="E31" s="19">
        <v>86400</v>
      </c>
      <c r="F31" s="15" t="s">
        <v>261</v>
      </c>
      <c r="G31" s="15" t="s">
        <v>22</v>
      </c>
      <c r="H31" s="19">
        <v>4</v>
      </c>
      <c r="I31" s="21" t="s">
        <v>50</v>
      </c>
      <c r="J31" s="15" t="s">
        <v>1429</v>
      </c>
      <c r="K31" s="22" t="s">
        <v>21</v>
      </c>
    </row>
    <row r="32" spans="1:11" x14ac:dyDescent="0.25">
      <c r="A32" s="33" t="s">
        <v>826</v>
      </c>
      <c r="B32" s="18">
        <v>45705</v>
      </c>
      <c r="C32" s="18">
        <v>45706</v>
      </c>
      <c r="D32" s="20" t="s">
        <v>18</v>
      </c>
      <c r="E32" s="19">
        <v>86400</v>
      </c>
      <c r="F32" s="15" t="s">
        <v>168</v>
      </c>
      <c r="G32" s="15" t="s">
        <v>19</v>
      </c>
      <c r="H32" s="19">
        <v>1</v>
      </c>
      <c r="I32" s="21" t="s">
        <v>20</v>
      </c>
      <c r="J32" s="15" t="s">
        <v>1422</v>
      </c>
      <c r="K32" s="22" t="s">
        <v>21</v>
      </c>
    </row>
    <row r="33" spans="1:11" x14ac:dyDescent="0.25">
      <c r="A33" s="33" t="s">
        <v>669</v>
      </c>
      <c r="B33" s="18">
        <v>45705</v>
      </c>
      <c r="C33" s="18">
        <v>45706</v>
      </c>
      <c r="D33" s="20" t="s">
        <v>18</v>
      </c>
      <c r="E33" s="19">
        <v>86400</v>
      </c>
      <c r="F33" s="15" t="s">
        <v>261</v>
      </c>
      <c r="G33" s="15" t="s">
        <v>22</v>
      </c>
      <c r="H33" s="19">
        <v>4</v>
      </c>
      <c r="I33" s="21" t="s">
        <v>50</v>
      </c>
      <c r="J33" s="15" t="s">
        <v>1429</v>
      </c>
      <c r="K33" s="22" t="s">
        <v>21</v>
      </c>
    </row>
    <row r="34" spans="1:11" x14ac:dyDescent="0.25">
      <c r="A34" s="33" t="s">
        <v>468</v>
      </c>
      <c r="B34" s="18">
        <v>45705</v>
      </c>
      <c r="C34" s="18">
        <v>45705.5</v>
      </c>
      <c r="D34" s="20" t="s">
        <v>18</v>
      </c>
      <c r="E34" s="19">
        <v>43200</v>
      </c>
      <c r="F34" s="15" t="s">
        <v>261</v>
      </c>
      <c r="G34" s="15" t="s">
        <v>22</v>
      </c>
      <c r="H34" s="19">
        <v>4</v>
      </c>
      <c r="I34" s="21" t="s">
        <v>50</v>
      </c>
      <c r="J34" s="15" t="s">
        <v>1429</v>
      </c>
      <c r="K34" s="22" t="s">
        <v>21</v>
      </c>
    </row>
    <row r="35" spans="1:11" x14ac:dyDescent="0.25">
      <c r="A35" s="33" t="s">
        <v>892</v>
      </c>
      <c r="B35" s="18">
        <v>45705</v>
      </c>
      <c r="C35" s="18">
        <v>45706</v>
      </c>
      <c r="D35" s="20" t="s">
        <v>18</v>
      </c>
      <c r="E35" s="19">
        <v>86400</v>
      </c>
      <c r="F35" s="15" t="s">
        <v>168</v>
      </c>
      <c r="G35" s="15" t="s">
        <v>19</v>
      </c>
      <c r="H35" s="19">
        <v>1</v>
      </c>
      <c r="I35" s="21" t="s">
        <v>20</v>
      </c>
      <c r="J35" s="15" t="s">
        <v>1433</v>
      </c>
      <c r="K35" s="22" t="s">
        <v>21</v>
      </c>
    </row>
    <row r="36" spans="1:11" x14ac:dyDescent="0.25">
      <c r="A36" s="33" t="s">
        <v>757</v>
      </c>
      <c r="B36" s="18">
        <v>45705</v>
      </c>
      <c r="C36" s="18">
        <v>45705.541666666664</v>
      </c>
      <c r="D36" s="20" t="s">
        <v>18</v>
      </c>
      <c r="E36" s="19">
        <v>46799.999999790452</v>
      </c>
      <c r="F36" s="15" t="s">
        <v>168</v>
      </c>
      <c r="G36" s="15" t="s">
        <v>19</v>
      </c>
      <c r="H36" s="19">
        <v>15</v>
      </c>
      <c r="I36" s="21" t="s">
        <v>23</v>
      </c>
      <c r="J36" s="15" t="s">
        <v>1434</v>
      </c>
      <c r="K36" s="22" t="s">
        <v>21</v>
      </c>
    </row>
    <row r="37" spans="1:11" x14ac:dyDescent="0.25">
      <c r="A37" s="33" t="s">
        <v>695</v>
      </c>
      <c r="B37" s="18">
        <v>45705</v>
      </c>
      <c r="C37" s="18">
        <v>45705.125</v>
      </c>
      <c r="D37" s="20" t="s">
        <v>18</v>
      </c>
      <c r="E37" s="19">
        <v>10800</v>
      </c>
      <c r="F37" s="15" t="s">
        <v>96</v>
      </c>
      <c r="G37" s="15" t="s">
        <v>26</v>
      </c>
      <c r="H37" s="19">
        <v>3</v>
      </c>
      <c r="I37" s="21" t="s">
        <v>27</v>
      </c>
      <c r="J37" s="15" t="s">
        <v>1435</v>
      </c>
      <c r="K37" s="22" t="s">
        <v>21</v>
      </c>
    </row>
    <row r="38" spans="1:11" x14ac:dyDescent="0.25">
      <c r="A38" s="33" t="s">
        <v>1118</v>
      </c>
      <c r="B38" s="18">
        <v>45705</v>
      </c>
      <c r="C38" s="18">
        <v>45705.125</v>
      </c>
      <c r="D38" s="20" t="s">
        <v>18</v>
      </c>
      <c r="E38" s="19">
        <v>10800</v>
      </c>
      <c r="F38" s="15" t="s">
        <v>96</v>
      </c>
      <c r="G38" s="15" t="s">
        <v>26</v>
      </c>
      <c r="H38" s="19">
        <v>3</v>
      </c>
      <c r="I38" s="21" t="s">
        <v>27</v>
      </c>
      <c r="J38" s="15" t="s">
        <v>1435</v>
      </c>
      <c r="K38" s="22" t="s">
        <v>21</v>
      </c>
    </row>
    <row r="39" spans="1:11" x14ac:dyDescent="0.25">
      <c r="A39" s="33" t="s">
        <v>531</v>
      </c>
      <c r="B39" s="18">
        <v>45705</v>
      </c>
      <c r="C39" s="18">
        <v>45705.25</v>
      </c>
      <c r="D39" s="20" t="s">
        <v>18</v>
      </c>
      <c r="E39" s="19">
        <v>21600</v>
      </c>
      <c r="F39" s="15" t="s">
        <v>223</v>
      </c>
      <c r="G39" s="15" t="s">
        <v>222</v>
      </c>
      <c r="H39" s="19">
        <v>3</v>
      </c>
      <c r="I39" s="21" t="s">
        <v>27</v>
      </c>
      <c r="J39" s="15" t="s">
        <v>1436</v>
      </c>
      <c r="K39" s="22" t="s">
        <v>21</v>
      </c>
    </row>
    <row r="40" spans="1:11" x14ac:dyDescent="0.25">
      <c r="A40" s="33" t="s">
        <v>976</v>
      </c>
      <c r="B40" s="18">
        <v>45705</v>
      </c>
      <c r="C40" s="18">
        <v>45705.25</v>
      </c>
      <c r="D40" s="20" t="s">
        <v>18</v>
      </c>
      <c r="E40" s="19">
        <v>21600</v>
      </c>
      <c r="F40" s="15" t="s">
        <v>96</v>
      </c>
      <c r="G40" s="15" t="s">
        <v>26</v>
      </c>
      <c r="H40" s="19">
        <v>3</v>
      </c>
      <c r="I40" s="21" t="s">
        <v>27</v>
      </c>
      <c r="J40" s="15" t="s">
        <v>1435</v>
      </c>
      <c r="K40" s="22" t="s">
        <v>21</v>
      </c>
    </row>
    <row r="41" spans="1:11" x14ac:dyDescent="0.25">
      <c r="A41" s="33" t="s">
        <v>462</v>
      </c>
      <c r="B41" s="18">
        <v>45705</v>
      </c>
      <c r="C41" s="18">
        <v>45705.791666666664</v>
      </c>
      <c r="D41" s="20" t="s">
        <v>18</v>
      </c>
      <c r="E41" s="19">
        <v>68399.999999790452</v>
      </c>
      <c r="F41" s="15" t="s">
        <v>96</v>
      </c>
      <c r="G41" s="15" t="s">
        <v>26</v>
      </c>
      <c r="H41" s="19">
        <v>3</v>
      </c>
      <c r="I41" s="21" t="s">
        <v>27</v>
      </c>
      <c r="J41" s="15" t="s">
        <v>1438</v>
      </c>
      <c r="K41" s="22" t="s">
        <v>21</v>
      </c>
    </row>
  </sheetData>
  <autoFilter ref="A1:K1" xr:uid="{00000000-0009-0000-0000-000000000000}"/>
  <conditionalFormatting sqref="A1">
    <cfRule type="duplicateValues" dxfId="139" priority="11"/>
    <cfRule type="duplicateValues" dxfId="138" priority="13"/>
    <cfRule type="duplicateValues" dxfId="137" priority="14"/>
    <cfRule type="duplicateValues" dxfId="136" priority="15"/>
    <cfRule type="duplicateValues" dxfId="135" priority="16"/>
  </conditionalFormatting>
  <conditionalFormatting sqref="E1">
    <cfRule type="duplicateValues" dxfId="134" priority="8"/>
  </conditionalFormatting>
  <conditionalFormatting sqref="F1">
    <cfRule type="duplicateValues" dxfId="133" priority="7"/>
    <cfRule type="duplicateValues" dxfId="132" priority="9"/>
    <cfRule type="duplicateValues" dxfId="131" priority="10"/>
  </conditionalFormatting>
  <conditionalFormatting sqref="G1">
    <cfRule type="duplicateValues" dxfId="130" priority="6"/>
  </conditionalFormatting>
  <pageMargins left="0.7" right="0.7" top="0.75" bottom="0.75" header="0.3" footer="0.3"/>
  <pageSetup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AA114"/>
  <sheetViews>
    <sheetView tabSelected="1" zoomScale="70" zoomScaleNormal="70" workbookViewId="0">
      <pane ySplit="2" topLeftCell="A52" activePane="bottomLeft" state="frozen"/>
      <selection pane="bottomLeft" activeCell="H81" sqref="H81"/>
    </sheetView>
  </sheetViews>
  <sheetFormatPr baseColWidth="10" defaultColWidth="11.42578125" defaultRowHeight="15" x14ac:dyDescent="0.25"/>
  <cols>
    <col min="1" max="1" width="23.5703125" style="14" customWidth="1"/>
    <col min="2" max="2" width="14.7109375" style="14" bestFit="1" customWidth="1"/>
    <col min="3" max="3" width="14.7109375" style="14" customWidth="1"/>
    <col min="4" max="5" width="8.42578125" style="14" customWidth="1"/>
    <col min="6" max="7" width="15" style="14" customWidth="1"/>
    <col min="8" max="8" width="27.5703125" style="14" bestFit="1" customWidth="1"/>
    <col min="9" max="9" width="18.5703125" style="14" customWidth="1"/>
    <col min="10" max="10" width="89.7109375" style="14" customWidth="1"/>
    <col min="11" max="11" width="21.42578125" style="38" customWidth="1"/>
    <col min="12" max="12" width="14.5703125" style="14" customWidth="1"/>
    <col min="13" max="13" width="21" style="14" customWidth="1"/>
    <col min="14" max="14" width="18.42578125" style="57" customWidth="1"/>
    <col min="15" max="15" width="18.7109375" style="58" customWidth="1"/>
    <col min="16" max="16" width="18.7109375" style="15" customWidth="1"/>
    <col min="17" max="17" width="17" style="58" customWidth="1"/>
    <col min="18" max="18" width="18.7109375" style="58" customWidth="1"/>
    <col min="19" max="19" width="27.42578125" style="58" customWidth="1"/>
    <col min="20" max="20" width="18.7109375" style="59" customWidth="1"/>
    <col min="21" max="21" width="25.28515625" style="14" customWidth="1"/>
    <col min="22" max="22" width="29.85546875" style="14" bestFit="1" customWidth="1"/>
    <col min="23" max="23" width="13.7109375" style="14" customWidth="1"/>
    <col min="24" max="24" width="11.42578125" style="14" customWidth="1"/>
    <col min="25" max="16384" width="11.42578125" style="14"/>
  </cols>
  <sheetData>
    <row r="1" spans="1:27" ht="15" customHeight="1" thickBot="1" x14ac:dyDescent="0.3">
      <c r="A1" s="23" t="s">
        <v>11</v>
      </c>
      <c r="B1" s="27">
        <v>45706</v>
      </c>
      <c r="C1" s="80" t="s">
        <v>1269</v>
      </c>
      <c r="D1" s="80"/>
      <c r="E1" s="80"/>
      <c r="F1" s="80"/>
      <c r="G1" s="80"/>
      <c r="H1" s="80"/>
      <c r="I1" s="80"/>
      <c r="J1" s="81"/>
      <c r="K1" s="37"/>
      <c r="L1" s="37"/>
      <c r="M1" s="43"/>
      <c r="N1" s="44"/>
      <c r="O1" s="45"/>
      <c r="P1" s="46"/>
      <c r="Q1" s="45"/>
      <c r="R1" s="45"/>
      <c r="S1" s="45"/>
      <c r="T1" s="47"/>
      <c r="U1" s="48"/>
      <c r="V1" s="48"/>
      <c r="W1" s="49"/>
    </row>
    <row r="2" spans="1:27" ht="45" x14ac:dyDescent="0.25">
      <c r="A2" s="23" t="s">
        <v>12</v>
      </c>
      <c r="B2" s="24" t="s">
        <v>1266</v>
      </c>
      <c r="C2" s="25" t="s">
        <v>13</v>
      </c>
      <c r="D2" s="25" t="s">
        <v>14</v>
      </c>
      <c r="E2" s="25" t="s">
        <v>10</v>
      </c>
      <c r="F2" s="26" t="s">
        <v>15</v>
      </c>
      <c r="G2" s="26" t="s">
        <v>16</v>
      </c>
      <c r="H2" s="26" t="s">
        <v>6</v>
      </c>
      <c r="I2" s="26" t="s">
        <v>17</v>
      </c>
      <c r="J2" s="26" t="s">
        <v>9</v>
      </c>
      <c r="K2" s="26" t="s">
        <v>1267</v>
      </c>
      <c r="L2" s="26" t="s">
        <v>1268</v>
      </c>
      <c r="M2" s="50" t="s">
        <v>0</v>
      </c>
      <c r="N2" s="51" t="s">
        <v>1</v>
      </c>
      <c r="O2" s="52" t="s">
        <v>2</v>
      </c>
      <c r="P2" s="52" t="s">
        <v>3</v>
      </c>
      <c r="Q2" s="52" t="s">
        <v>4</v>
      </c>
      <c r="R2" s="52" t="s">
        <v>5</v>
      </c>
      <c r="S2" s="52" t="s">
        <v>6</v>
      </c>
      <c r="T2" s="53" t="s">
        <v>7</v>
      </c>
      <c r="U2" s="52" t="s">
        <v>8</v>
      </c>
      <c r="V2" s="52" t="s">
        <v>9</v>
      </c>
      <c r="W2" s="54" t="s">
        <v>10</v>
      </c>
      <c r="Z2" s="55" t="s">
        <v>428</v>
      </c>
      <c r="AA2" s="55" t="s">
        <v>429</v>
      </c>
    </row>
    <row r="3" spans="1:27" ht="14.1" customHeight="1" x14ac:dyDescent="0.25">
      <c r="A3" s="60" t="s">
        <v>869</v>
      </c>
      <c r="B3" s="16" t="str">
        <f>VLOOKUP(A3,Pozos!$A$1:$F$411,6,0)</f>
        <v>Suspendido</v>
      </c>
      <c r="C3" s="64">
        <v>0</v>
      </c>
      <c r="D3" s="31">
        <v>24</v>
      </c>
      <c r="E3" s="31" t="s">
        <v>21</v>
      </c>
      <c r="F3" s="16" t="e">
        <f>ROUND(VLOOKUP(M3,'Ultima Prueba Valida'!C:M,8,FALSE)/24*D3,2)</f>
        <v>#N/A</v>
      </c>
      <c r="G3" s="17" t="e">
        <f>VLOOKUP(M3,'Ultima Prueba Valida'!C:M,3,FALSE)</f>
        <v>#N/A</v>
      </c>
      <c r="H3" s="32" t="s">
        <v>22</v>
      </c>
      <c r="I3" s="32" t="s">
        <v>87</v>
      </c>
      <c r="J3" s="34" t="s">
        <v>1411</v>
      </c>
      <c r="K3" s="65">
        <v>45003</v>
      </c>
      <c r="L3" s="39">
        <f t="shared" ref="L3:L36" si="0">IF(K3="","",+$B$1-K3+1)</f>
        <v>704</v>
      </c>
      <c r="M3" s="33" t="str">
        <f>VLOOKUP(A3,Pozos!$A$1:$B$411,2,FALSE)</f>
        <v>JAZMIN-CH-1:1</v>
      </c>
      <c r="N3" s="18">
        <f t="shared" ref="N3:N4" si="1">+$B$1+C3</f>
        <v>45706</v>
      </c>
      <c r="O3" s="18">
        <f t="shared" ref="O3:O4" si="2">N3+(D3/24)</f>
        <v>45707</v>
      </c>
      <c r="P3" s="20" t="s">
        <v>18</v>
      </c>
      <c r="Q3" s="19">
        <f t="shared" ref="Q3:Q4" si="3">(O3-N3)*86400</f>
        <v>86400</v>
      </c>
      <c r="R3" s="15" t="str">
        <f>VLOOKUP(H3,'DIFERIDAS PRODUCCION'!$A$2:$B$212,2,FALSE)</f>
        <v>20200400040002</v>
      </c>
      <c r="S3" s="15" t="str">
        <f t="shared" ref="S3:S4" si="4">+H3</f>
        <v>Pozo no fluye</v>
      </c>
      <c r="T3" s="19">
        <f>VLOOKUP(I3,'DIFERIDAS PRODUCCION'!$D$1:$E$34,2,FALSE)</f>
        <v>6</v>
      </c>
      <c r="U3" s="21" t="str">
        <f t="shared" ref="U3:U4" si="5">+I3</f>
        <v>INGENIERIA</v>
      </c>
      <c r="V3" s="15" t="str">
        <f t="shared" ref="V3:V4" si="6">TEXT(J3,"")</f>
        <v>Pozo arenado.</v>
      </c>
      <c r="W3" s="22" t="str">
        <f t="shared" ref="W3:W4" si="7">+E3</f>
        <v>True</v>
      </c>
      <c r="Z3" s="56" t="str">
        <f>IFERROR(ROUND(VLOOKUP(M3,'Ultima Prueba Valida'!C:M,7,FALSE)/24*D3,2),"")</f>
        <v/>
      </c>
      <c r="AA3" s="56" t="e">
        <f>ROUND(VLOOKUP(M3,'Ultima Prueba Valida'!C:M,9,FALSE)/24*D3,2)</f>
        <v>#N/A</v>
      </c>
    </row>
    <row r="4" spans="1:27" ht="14.25" customHeight="1" x14ac:dyDescent="0.25">
      <c r="A4" s="60" t="s">
        <v>782</v>
      </c>
      <c r="B4" s="16" t="str">
        <f>VLOOKUP(A4,Pozos!$A$1:$F$411,6,0)</f>
        <v>Suspendido</v>
      </c>
      <c r="C4" s="64">
        <v>0</v>
      </c>
      <c r="D4" s="31">
        <v>24</v>
      </c>
      <c r="E4" s="31" t="s">
        <v>21</v>
      </c>
      <c r="F4" s="16" t="e">
        <f>ROUND(VLOOKUP(M4,'Ultima Prueba Valida'!C:M,8,FALSE)/24*D4,2)</f>
        <v>#N/A</v>
      </c>
      <c r="G4" s="17" t="e">
        <f>VLOOKUP(M4,'Ultima Prueba Valida'!C:M,3,FALSE)</f>
        <v>#N/A</v>
      </c>
      <c r="H4" s="32" t="s">
        <v>22</v>
      </c>
      <c r="I4" s="32" t="s">
        <v>87</v>
      </c>
      <c r="J4" s="34" t="s">
        <v>1414</v>
      </c>
      <c r="K4" s="65">
        <v>45363</v>
      </c>
      <c r="L4" s="39">
        <f t="shared" si="0"/>
        <v>344</v>
      </c>
      <c r="M4" s="33" t="str">
        <f>VLOOKUP(A4,Pozos!$A$1:$B$411,2,FALSE)</f>
        <v>JAZMIN-BC-1:1</v>
      </c>
      <c r="N4" s="18">
        <f t="shared" si="1"/>
        <v>45706</v>
      </c>
      <c r="O4" s="18">
        <f t="shared" si="2"/>
        <v>45707</v>
      </c>
      <c r="P4" s="20" t="s">
        <v>18</v>
      </c>
      <c r="Q4" s="19">
        <f t="shared" si="3"/>
        <v>86400</v>
      </c>
      <c r="R4" s="15" t="str">
        <f>VLOOKUP(H4,'DIFERIDAS PRODUCCION'!$A$2:$B$212,2,FALSE)</f>
        <v>20200400040002</v>
      </c>
      <c r="S4" s="15" t="str">
        <f t="shared" si="4"/>
        <v>Pozo no fluye</v>
      </c>
      <c r="T4" s="19">
        <f>VLOOKUP(I4,'DIFERIDAS PRODUCCION'!$D$1:$E$34,2,FALSE)</f>
        <v>6</v>
      </c>
      <c r="U4" s="21" t="str">
        <f t="shared" si="5"/>
        <v>INGENIERIA</v>
      </c>
      <c r="V4" s="15" t="str">
        <f t="shared" si="6"/>
        <v>Pozo no bombea, bajo nivel por arenamiento.</v>
      </c>
      <c r="W4" s="22" t="str">
        <f t="shared" si="7"/>
        <v>True</v>
      </c>
      <c r="Z4" s="56" t="str">
        <f>IFERROR(ROUND(VLOOKUP(M4,'Ultima Prueba Valida'!C:M,7,FALSE)/24*D4,2),"")</f>
        <v/>
      </c>
      <c r="AA4" s="56" t="e">
        <f>ROUND(VLOOKUP(M4,'Ultima Prueba Valida'!C:M,9,FALSE)/24*D4,2)</f>
        <v>#N/A</v>
      </c>
    </row>
    <row r="5" spans="1:27" ht="14.25" customHeight="1" x14ac:dyDescent="0.25">
      <c r="A5" s="60" t="s">
        <v>658</v>
      </c>
      <c r="B5" s="16" t="str">
        <f>VLOOKUP(A5,Pozos!$A$1:$F$411,6,0)</f>
        <v>Suspendido</v>
      </c>
      <c r="C5" s="64">
        <v>0</v>
      </c>
      <c r="D5" s="31">
        <v>24</v>
      </c>
      <c r="E5" s="31" t="s">
        <v>21</v>
      </c>
      <c r="F5" s="16" t="e">
        <f>ROUND(VLOOKUP(M5,'Ultima Prueba Valida'!C:M,8,FALSE)/24*D5,2)</f>
        <v>#N/A</v>
      </c>
      <c r="G5" s="17" t="e">
        <f>VLOOKUP(M5,'Ultima Prueba Valida'!C:M,3,FALSE)</f>
        <v>#N/A</v>
      </c>
      <c r="H5" s="32" t="s">
        <v>22</v>
      </c>
      <c r="I5" s="32" t="s">
        <v>87</v>
      </c>
      <c r="J5" s="34" t="s">
        <v>1415</v>
      </c>
      <c r="K5" s="65">
        <v>45409</v>
      </c>
      <c r="L5" s="39">
        <f t="shared" si="0"/>
        <v>298</v>
      </c>
      <c r="M5" s="33" t="str">
        <f>VLOOKUP(A5,Pozos!$A$1:$B$411,2,FALSE)</f>
        <v>JAZMIN-AQ-1:1</v>
      </c>
      <c r="N5" s="18">
        <f t="shared" ref="N5:N36" si="8">+$B$1+C5</f>
        <v>45706</v>
      </c>
      <c r="O5" s="18">
        <f t="shared" ref="O5:O36" si="9">N5+(D5/24)</f>
        <v>45707</v>
      </c>
      <c r="P5" s="20" t="s">
        <v>18</v>
      </c>
      <c r="Q5" s="19">
        <f t="shared" ref="Q5:Q36" si="10">(O5-N5)*86400</f>
        <v>86400</v>
      </c>
      <c r="R5" s="15" t="str">
        <f>VLOOKUP(H5,'DIFERIDAS PRODUCCION'!$A$2:$B$212,2,FALSE)</f>
        <v>20200400040002</v>
      </c>
      <c r="S5" s="15" t="str">
        <f t="shared" ref="S5:S36" si="11">+H5</f>
        <v>Pozo no fluye</v>
      </c>
      <c r="T5" s="19">
        <f>VLOOKUP(I5,'DIFERIDAS PRODUCCION'!$D$1:$E$34,2,FALSE)</f>
        <v>6</v>
      </c>
      <c r="U5" s="21" t="str">
        <f t="shared" ref="U5:U36" si="12">+I5</f>
        <v>INGENIERIA</v>
      </c>
      <c r="V5" s="15" t="str">
        <f t="shared" ref="V5:V36" si="13">TEXT(J5,"")</f>
        <v>Pozo candidato para abandono.</v>
      </c>
      <c r="W5" s="22" t="str">
        <f t="shared" ref="W5:W36" si="14">+E5</f>
        <v>True</v>
      </c>
      <c r="Z5" s="56" t="str">
        <f>IFERROR(ROUND(VLOOKUP(M5,'Ultima Prueba Valida'!C:M,7,FALSE)/24*D5,2),"")</f>
        <v/>
      </c>
      <c r="AA5" s="56" t="e">
        <f>ROUND(VLOOKUP(M5,'Ultima Prueba Valida'!C:M,9,FALSE)/24*D5,2)</f>
        <v>#N/A</v>
      </c>
    </row>
    <row r="6" spans="1:27" ht="14.25" customHeight="1" x14ac:dyDescent="0.25">
      <c r="A6" s="60" t="s">
        <v>995</v>
      </c>
      <c r="B6" s="16" t="str">
        <f>VLOOKUP(A6,Pozos!$A$1:$F$411,6,0)</f>
        <v>Suspendido</v>
      </c>
      <c r="C6" s="64">
        <v>0</v>
      </c>
      <c r="D6" s="31">
        <v>24</v>
      </c>
      <c r="E6" s="31" t="s">
        <v>21</v>
      </c>
      <c r="F6" s="16" t="e">
        <f>ROUND(VLOOKUP(M6,'Ultima Prueba Valida'!C:M,8,FALSE)/24*D6,2)</f>
        <v>#N/A</v>
      </c>
      <c r="G6" s="17" t="e">
        <f>VLOOKUP(M6,'Ultima Prueba Valida'!C:M,3,FALSE)</f>
        <v>#N/A</v>
      </c>
      <c r="H6" s="32" t="s">
        <v>22</v>
      </c>
      <c r="I6" s="32" t="s">
        <v>87</v>
      </c>
      <c r="J6" s="34" t="s">
        <v>1414</v>
      </c>
      <c r="K6" s="65">
        <v>45422</v>
      </c>
      <c r="L6" s="39">
        <f t="shared" si="0"/>
        <v>285</v>
      </c>
      <c r="M6" s="33" t="str">
        <f>VLOOKUP(A6,Pozos!$A$1:$B$411,2,FALSE)</f>
        <v>JAZMIN-H-3:1</v>
      </c>
      <c r="N6" s="18">
        <f t="shared" si="8"/>
        <v>45706</v>
      </c>
      <c r="O6" s="18">
        <f t="shared" si="9"/>
        <v>45707</v>
      </c>
      <c r="P6" s="20" t="s">
        <v>18</v>
      </c>
      <c r="Q6" s="19">
        <f t="shared" si="10"/>
        <v>86400</v>
      </c>
      <c r="R6" s="15" t="str">
        <f>VLOOKUP(H6,'DIFERIDAS PRODUCCION'!$A$2:$B$212,2,FALSE)</f>
        <v>20200400040002</v>
      </c>
      <c r="S6" s="15" t="str">
        <f t="shared" si="11"/>
        <v>Pozo no fluye</v>
      </c>
      <c r="T6" s="19">
        <f>VLOOKUP(I6,'DIFERIDAS PRODUCCION'!$D$1:$E$34,2,FALSE)</f>
        <v>6</v>
      </c>
      <c r="U6" s="21" t="str">
        <f t="shared" si="12"/>
        <v>INGENIERIA</v>
      </c>
      <c r="V6" s="15" t="str">
        <f t="shared" si="13"/>
        <v>Pozo no bombea, bajo nivel por arenamiento.</v>
      </c>
      <c r="W6" s="22" t="str">
        <f t="shared" si="14"/>
        <v>True</v>
      </c>
      <c r="Z6" s="56" t="str">
        <f>IFERROR(ROUND(VLOOKUP(M6,'Ultima Prueba Valida'!C:M,7,FALSE)/24*D6,2),"")</f>
        <v/>
      </c>
      <c r="AA6" s="56" t="e">
        <f>ROUND(VLOOKUP(M6,'Ultima Prueba Valida'!C:M,9,FALSE)/24*D6,2)</f>
        <v>#N/A</v>
      </c>
    </row>
    <row r="7" spans="1:27" ht="14.25" customHeight="1" x14ac:dyDescent="0.25">
      <c r="A7" s="60" t="s">
        <v>819</v>
      </c>
      <c r="B7" s="16" t="str">
        <f>VLOOKUP(A7,Pozos!$A$1:$F$411,6,0)</f>
        <v>Suspendido</v>
      </c>
      <c r="C7" s="64">
        <v>0</v>
      </c>
      <c r="D7" s="31">
        <v>24</v>
      </c>
      <c r="E7" s="31" t="s">
        <v>21</v>
      </c>
      <c r="F7" s="16" t="e">
        <f>ROUND(VLOOKUP(M7,'Ultima Prueba Valida'!C:M,8,FALSE)/24*D7,2)</f>
        <v>#N/A</v>
      </c>
      <c r="G7" s="17" t="e">
        <f>VLOOKUP(M7,'Ultima Prueba Valida'!C:M,3,FALSE)</f>
        <v>#N/A</v>
      </c>
      <c r="H7" s="32" t="s">
        <v>22</v>
      </c>
      <c r="I7" s="32" t="s">
        <v>87</v>
      </c>
      <c r="J7" s="34" t="s">
        <v>1414</v>
      </c>
      <c r="K7" s="65">
        <v>45434</v>
      </c>
      <c r="L7" s="39">
        <f t="shared" si="0"/>
        <v>273</v>
      </c>
      <c r="M7" s="33" t="str">
        <f>VLOOKUP(A7,Pozos!$A$1:$B$411,2,FALSE)</f>
        <v>JAZMIN-BG-3:1</v>
      </c>
      <c r="N7" s="18">
        <f t="shared" si="8"/>
        <v>45706</v>
      </c>
      <c r="O7" s="18">
        <f t="shared" si="9"/>
        <v>45707</v>
      </c>
      <c r="P7" s="20" t="s">
        <v>18</v>
      </c>
      <c r="Q7" s="19">
        <f t="shared" si="10"/>
        <v>86400</v>
      </c>
      <c r="R7" s="15" t="str">
        <f>VLOOKUP(H7,'DIFERIDAS PRODUCCION'!$A$2:$B$212,2,FALSE)</f>
        <v>20200400040002</v>
      </c>
      <c r="S7" s="15" t="str">
        <f t="shared" si="11"/>
        <v>Pozo no fluye</v>
      </c>
      <c r="T7" s="19">
        <f>VLOOKUP(I7,'DIFERIDAS PRODUCCION'!$D$1:$E$34,2,FALSE)</f>
        <v>6</v>
      </c>
      <c r="U7" s="21" t="str">
        <f t="shared" si="12"/>
        <v>INGENIERIA</v>
      </c>
      <c r="V7" s="15" t="str">
        <f t="shared" si="13"/>
        <v>Pozo no bombea, bajo nivel por arenamiento.</v>
      </c>
      <c r="W7" s="22" t="str">
        <f t="shared" si="14"/>
        <v>True</v>
      </c>
      <c r="Z7" s="56" t="str">
        <f>IFERROR(ROUND(VLOOKUP(M7,'Ultima Prueba Valida'!C:M,7,FALSE)/24*D7,2),"")</f>
        <v/>
      </c>
      <c r="AA7" s="56" t="e">
        <f>ROUND(VLOOKUP(M7,'Ultima Prueba Valida'!C:M,9,FALSE)/24*D7,2)</f>
        <v>#N/A</v>
      </c>
    </row>
    <row r="8" spans="1:27" ht="14.25" customHeight="1" x14ac:dyDescent="0.25">
      <c r="A8" s="60" t="s">
        <v>909</v>
      </c>
      <c r="B8" s="16" t="str">
        <f>VLOOKUP(A8,Pozos!$A$1:$F$411,6,0)</f>
        <v>Suspendido</v>
      </c>
      <c r="C8" s="64">
        <v>0</v>
      </c>
      <c r="D8" s="31">
        <v>24</v>
      </c>
      <c r="E8" s="31" t="s">
        <v>21</v>
      </c>
      <c r="F8" s="16" t="e">
        <f>ROUND(VLOOKUP(M8,'Ultima Prueba Valida'!C:M,8,FALSE)/24*D8,2)</f>
        <v>#N/A</v>
      </c>
      <c r="G8" s="17" t="e">
        <f>VLOOKUP(M8,'Ultima Prueba Valida'!C:M,3,FALSE)</f>
        <v>#N/A</v>
      </c>
      <c r="H8" s="32" t="s">
        <v>22</v>
      </c>
      <c r="I8" s="32" t="s">
        <v>87</v>
      </c>
      <c r="J8" s="34" t="s">
        <v>1415</v>
      </c>
      <c r="K8" s="65">
        <v>45516</v>
      </c>
      <c r="L8" s="39">
        <f t="shared" si="0"/>
        <v>191</v>
      </c>
      <c r="M8" s="33" t="str">
        <f>VLOOKUP(A8,Pozos!$A$1:$B$411,2,FALSE)</f>
        <v>JAZMIN-CQ-1:1</v>
      </c>
      <c r="N8" s="18">
        <f t="shared" si="8"/>
        <v>45706</v>
      </c>
      <c r="O8" s="18">
        <f t="shared" si="9"/>
        <v>45707</v>
      </c>
      <c r="P8" s="20" t="s">
        <v>18</v>
      </c>
      <c r="Q8" s="19">
        <f t="shared" si="10"/>
        <v>86400</v>
      </c>
      <c r="R8" s="15" t="str">
        <f>VLOOKUP(H8,'DIFERIDAS PRODUCCION'!$A$2:$B$212,2,FALSE)</f>
        <v>20200400040002</v>
      </c>
      <c r="S8" s="15" t="str">
        <f t="shared" si="11"/>
        <v>Pozo no fluye</v>
      </c>
      <c r="T8" s="19">
        <f>VLOOKUP(I8,'DIFERIDAS PRODUCCION'!$D$1:$E$34,2,FALSE)</f>
        <v>6</v>
      </c>
      <c r="U8" s="21" t="str">
        <f t="shared" si="12"/>
        <v>INGENIERIA</v>
      </c>
      <c r="V8" s="15" t="str">
        <f t="shared" si="13"/>
        <v>Pozo candidato para abandono.</v>
      </c>
      <c r="W8" s="22" t="str">
        <f t="shared" si="14"/>
        <v>True</v>
      </c>
      <c r="Z8" s="56" t="str">
        <f>IFERROR(ROUND(VLOOKUP(M8,'Ultima Prueba Valida'!C:M,7,FALSE)/24*D8,2),"")</f>
        <v/>
      </c>
      <c r="AA8" s="56" t="e">
        <f>ROUND(VLOOKUP(M8,'Ultima Prueba Valida'!C:M,9,FALSE)/24*D8,2)</f>
        <v>#N/A</v>
      </c>
    </row>
    <row r="9" spans="1:27" ht="14.25" customHeight="1" x14ac:dyDescent="0.25">
      <c r="A9" s="70" t="s">
        <v>873</v>
      </c>
      <c r="B9" s="16" t="str">
        <f>VLOOKUP(A9,Pozos!$A$1:$F$411,6,0)</f>
        <v>Inactivo</v>
      </c>
      <c r="C9" s="64">
        <v>0</v>
      </c>
      <c r="D9" s="31">
        <v>24</v>
      </c>
      <c r="E9" s="31" t="s">
        <v>21</v>
      </c>
      <c r="F9" s="16" t="e">
        <f>ROUND(VLOOKUP(M9,'Ultima Prueba Valida'!C:M,8,FALSE)/24*D9,2)</f>
        <v>#N/A</v>
      </c>
      <c r="G9" s="17" t="e">
        <f>VLOOKUP(M9,'Ultima Prueba Valida'!C:M,3,FALSE)</f>
        <v>#N/A</v>
      </c>
      <c r="H9" s="32" t="s">
        <v>257</v>
      </c>
      <c r="I9" s="32" t="s">
        <v>23</v>
      </c>
      <c r="J9" s="34" t="s">
        <v>1439</v>
      </c>
      <c r="K9" s="65">
        <v>45570</v>
      </c>
      <c r="L9" s="39">
        <f t="shared" si="0"/>
        <v>137</v>
      </c>
      <c r="M9" s="33" t="str">
        <f>VLOOKUP(A9,Pozos!$A$1:$B$411,2,FALSE)</f>
        <v>JAZMIN-CI-2:1</v>
      </c>
      <c r="N9" s="18">
        <f t="shared" si="8"/>
        <v>45706</v>
      </c>
      <c r="O9" s="18">
        <f t="shared" si="9"/>
        <v>45707</v>
      </c>
      <c r="P9" s="20" t="s">
        <v>18</v>
      </c>
      <c r="Q9" s="19">
        <f t="shared" si="10"/>
        <v>86400</v>
      </c>
      <c r="R9" s="15" t="str">
        <f>VLOOKUP(H9,'DIFERIDAS PRODUCCION'!$A$2:$B$212,2,FALSE)</f>
        <v>20200400030802</v>
      </c>
      <c r="S9" s="15" t="str">
        <f t="shared" si="11"/>
        <v>Tubería falla</v>
      </c>
      <c r="T9" s="19">
        <f>VLOOKUP(I9,'DIFERIDAS PRODUCCION'!$D$1:$E$34,2,FALSE)</f>
        <v>15</v>
      </c>
      <c r="U9" s="21" t="str">
        <f t="shared" si="12"/>
        <v>ESPERANDO W.S.</v>
      </c>
      <c r="V9" s="15" t="str">
        <f t="shared" si="13"/>
        <v>Pozo en ruta equipo WS, tuberia rota.Esta en servicio con el equipo ideco a corte del 1/03/2025</v>
      </c>
      <c r="W9" s="22" t="str">
        <f t="shared" si="14"/>
        <v>True</v>
      </c>
      <c r="Z9" s="56" t="str">
        <f>IFERROR(ROUND(VLOOKUP(M9,'Ultima Prueba Valida'!C:M,7,FALSE)/24*D9,2),"")</f>
        <v/>
      </c>
      <c r="AA9" s="56" t="e">
        <f>ROUND(VLOOKUP(M9,'Ultima Prueba Valida'!C:M,9,FALSE)/24*D9,2)</f>
        <v>#N/A</v>
      </c>
    </row>
    <row r="10" spans="1:27" ht="14.25" customHeight="1" x14ac:dyDescent="0.25">
      <c r="A10" s="70" t="s">
        <v>722</v>
      </c>
      <c r="B10" s="16" t="str">
        <f>VLOOKUP(A10,Pozos!$A$1:$F$411,6,0)</f>
        <v>Inactivo</v>
      </c>
      <c r="C10" s="64">
        <v>0</v>
      </c>
      <c r="D10" s="31">
        <v>24</v>
      </c>
      <c r="E10" s="31" t="s">
        <v>21</v>
      </c>
      <c r="F10" s="16" t="e">
        <f>ROUND(VLOOKUP(M10,'Ultima Prueba Valida'!C:M,8,FALSE)/24*D10,2)</f>
        <v>#N/A</v>
      </c>
      <c r="G10" s="17" t="e">
        <f>VLOOKUP(M10,'Ultima Prueba Valida'!C:M,3,FALSE)</f>
        <v>#N/A</v>
      </c>
      <c r="H10" s="32" t="s">
        <v>22</v>
      </c>
      <c r="I10" s="32" t="s">
        <v>23</v>
      </c>
      <c r="J10" s="34" t="s">
        <v>1440</v>
      </c>
      <c r="K10" s="65">
        <v>45586</v>
      </c>
      <c r="L10" s="39">
        <f t="shared" si="0"/>
        <v>121</v>
      </c>
      <c r="M10" s="33" t="str">
        <f>VLOOKUP(A10,Pozos!$A$1:$B$411,2,FALSE)</f>
        <v>JAZMIN-AV-2:1</v>
      </c>
      <c r="N10" s="18">
        <f t="shared" si="8"/>
        <v>45706</v>
      </c>
      <c r="O10" s="18">
        <f t="shared" si="9"/>
        <v>45707</v>
      </c>
      <c r="P10" s="20" t="s">
        <v>18</v>
      </c>
      <c r="Q10" s="19">
        <f t="shared" si="10"/>
        <v>86400</v>
      </c>
      <c r="R10" s="15" t="str">
        <f>VLOOKUP(H10,'DIFERIDAS PRODUCCION'!$A$2:$B$212,2,FALSE)</f>
        <v>20200400040002</v>
      </c>
      <c r="S10" s="15" t="str">
        <f t="shared" si="11"/>
        <v>Pozo no fluye</v>
      </c>
      <c r="T10" s="19">
        <f>VLOOKUP(I10,'DIFERIDAS PRODUCCION'!$D$1:$E$34,2,FALSE)</f>
        <v>15</v>
      </c>
      <c r="U10" s="21" t="str">
        <f t="shared" si="12"/>
        <v>ESPERANDO W.S.</v>
      </c>
      <c r="V10" s="15" t="str">
        <f t="shared" si="13"/>
        <v>Pozo en ruta equipo WS, CBC.Esta en servicio con el equipo ideco a corte del 7/03/2025</v>
      </c>
      <c r="W10" s="22" t="str">
        <f t="shared" si="14"/>
        <v>True</v>
      </c>
      <c r="Z10" s="56" t="str">
        <f>IFERROR(ROUND(VLOOKUP(M10,'Ultima Prueba Valida'!C:M,7,FALSE)/24*D10,2),"")</f>
        <v/>
      </c>
      <c r="AA10" s="56" t="e">
        <f>ROUND(VLOOKUP(M10,'Ultima Prueba Valida'!C:M,9,FALSE)/24*D10,2)</f>
        <v>#N/A</v>
      </c>
    </row>
    <row r="11" spans="1:27" ht="14.25" customHeight="1" x14ac:dyDescent="0.25">
      <c r="A11" s="60" t="s">
        <v>1123</v>
      </c>
      <c r="B11" s="16" t="str">
        <f>VLOOKUP(A11,Pozos!$A$1:$F$411,6,0)</f>
        <v>Suspendido</v>
      </c>
      <c r="C11" s="64">
        <v>0</v>
      </c>
      <c r="D11" s="31">
        <v>24</v>
      </c>
      <c r="E11" s="31" t="s">
        <v>21</v>
      </c>
      <c r="F11" s="16" t="e">
        <f>ROUND(VLOOKUP(M11,'Ultima Prueba Valida'!C:M,8,FALSE)/24*D11,2)</f>
        <v>#N/A</v>
      </c>
      <c r="G11" s="17" t="e">
        <f>VLOOKUP(M11,'Ultima Prueba Valida'!C:M,3,FALSE)</f>
        <v>#N/A</v>
      </c>
      <c r="H11" s="32" t="s">
        <v>25</v>
      </c>
      <c r="I11" s="32" t="s">
        <v>87</v>
      </c>
      <c r="J11" s="34" t="s">
        <v>1416</v>
      </c>
      <c r="K11" s="65">
        <v>45617</v>
      </c>
      <c r="L11" s="39">
        <f t="shared" si="0"/>
        <v>90</v>
      </c>
      <c r="M11" s="33" t="str">
        <f>VLOOKUP(A11,Pozos!$A$1:$B$411,2,FALSE)</f>
        <v>JAZMIN-P-6:1</v>
      </c>
      <c r="N11" s="18">
        <f t="shared" si="8"/>
        <v>45706</v>
      </c>
      <c r="O11" s="18">
        <f t="shared" si="9"/>
        <v>45707</v>
      </c>
      <c r="P11" s="20" t="s">
        <v>18</v>
      </c>
      <c r="Q11" s="19">
        <f t="shared" si="10"/>
        <v>86400</v>
      </c>
      <c r="R11" s="15" t="str">
        <f>VLOOKUP(H11,'DIFERIDAS PRODUCCION'!$A$2:$B$212,2,FALSE)</f>
        <v>202004000301002</v>
      </c>
      <c r="S11" s="15" t="str">
        <f t="shared" si="11"/>
        <v>Varilla o barra falla</v>
      </c>
      <c r="T11" s="19">
        <f>VLOOKUP(I11,'DIFERIDAS PRODUCCION'!$D$1:$E$34,2,FALSE)</f>
        <v>6</v>
      </c>
      <c r="U11" s="21" t="str">
        <f t="shared" si="12"/>
        <v>INGENIERIA</v>
      </c>
      <c r="V11" s="15" t="str">
        <f t="shared" si="13"/>
        <v>Sarta pegada, requiere corte de tuberia.</v>
      </c>
      <c r="W11" s="22" t="str">
        <f t="shared" si="14"/>
        <v>True</v>
      </c>
      <c r="Z11" s="56" t="str">
        <f>IFERROR(ROUND(VLOOKUP(M11,'Ultima Prueba Valida'!C:M,7,FALSE)/24*D11,2),"")</f>
        <v/>
      </c>
      <c r="AA11" s="56" t="e">
        <f>ROUND(VLOOKUP(M11,'Ultima Prueba Valida'!C:M,9,FALSE)/24*D11,2)</f>
        <v>#N/A</v>
      </c>
    </row>
    <row r="12" spans="1:27" ht="14.25" customHeight="1" x14ac:dyDescent="0.25">
      <c r="A12" s="72" t="s">
        <v>716</v>
      </c>
      <c r="B12" s="16" t="str">
        <f>VLOOKUP(A12,Pozos!$A$1:$F$411,6,0)</f>
        <v>Activo</v>
      </c>
      <c r="C12" s="64">
        <v>0</v>
      </c>
      <c r="D12" s="31">
        <v>24</v>
      </c>
      <c r="E12" s="31" t="s">
        <v>21</v>
      </c>
      <c r="F12" s="16">
        <f>ROUND(VLOOKUP(M12,'Ultima Prueba Valida'!C:M,8,FALSE)/24*D12,2)</f>
        <v>0.11</v>
      </c>
      <c r="G12" s="17">
        <f>VLOOKUP(M12,'Ultima Prueba Valida'!C:M,3,FALSE)</f>
        <v>45621</v>
      </c>
      <c r="H12" s="32" t="s">
        <v>19</v>
      </c>
      <c r="I12" s="32" t="s">
        <v>20</v>
      </c>
      <c r="J12" s="34" t="s">
        <v>1441</v>
      </c>
      <c r="K12" s="65">
        <v>45623</v>
      </c>
      <c r="L12" s="39">
        <f t="shared" si="0"/>
        <v>84</v>
      </c>
      <c r="M12" s="33" t="str">
        <f>VLOOKUP(A12,Pozos!$A$1:$B$411,2,FALSE)</f>
        <v>JAZMIN-AU-8:1</v>
      </c>
      <c r="N12" s="18">
        <f t="shared" si="8"/>
        <v>45706</v>
      </c>
      <c r="O12" s="18">
        <f t="shared" si="9"/>
        <v>45707</v>
      </c>
      <c r="P12" s="20" t="s">
        <v>18</v>
      </c>
      <c r="Q12" s="19">
        <f t="shared" si="10"/>
        <v>86400</v>
      </c>
      <c r="R12" s="15" t="str">
        <f>VLOOKUP(H12,'DIFERIDAS PRODUCCION'!$A$2:$B$212,2,FALSE)</f>
        <v>202008010201002</v>
      </c>
      <c r="S12" s="15" t="str">
        <f t="shared" si="11"/>
        <v>WO Estim. Térmica</v>
      </c>
      <c r="T12" s="19">
        <f>VLOOKUP(I12,'DIFERIDAS PRODUCCION'!$D$1:$E$34,2,FALSE)</f>
        <v>1</v>
      </c>
      <c r="U12" s="21" t="str">
        <f t="shared" si="12"/>
        <v>YACIMIENTOS</v>
      </c>
      <c r="V12" s="15" t="str">
        <f t="shared" si="13"/>
        <v>Continúa con flotación sarta luego de precalentamiento. Revisar nuevo ciclo.Se validara con ingenieria.</v>
      </c>
      <c r="W12" s="22" t="str">
        <f t="shared" si="14"/>
        <v>True</v>
      </c>
      <c r="Z12" s="56">
        <f>IFERROR(ROUND(VLOOKUP(M12,'Ultima Prueba Valida'!C:M,7,FALSE)/24*D12,2),"")</f>
        <v>9</v>
      </c>
      <c r="AA12" s="56">
        <f>ROUND(VLOOKUP(M12,'Ultima Prueba Valida'!C:M,9,FALSE)/24*D12,2)</f>
        <v>10.93</v>
      </c>
    </row>
    <row r="13" spans="1:27" ht="14.25" customHeight="1" x14ac:dyDescent="0.25">
      <c r="A13" s="69" t="s">
        <v>698</v>
      </c>
      <c r="B13" s="16" t="str">
        <f>VLOOKUP(A13,Pozos!$A$1:$F$411,6,0)</f>
        <v>Activo</v>
      </c>
      <c r="C13" s="64">
        <v>0</v>
      </c>
      <c r="D13" s="31">
        <v>24</v>
      </c>
      <c r="E13" s="31" t="s">
        <v>21</v>
      </c>
      <c r="F13" s="16">
        <f>ROUND(VLOOKUP(M13,'Ultima Prueba Valida'!C:M,8,FALSE)/24*D13,2)</f>
        <v>5.15</v>
      </c>
      <c r="G13" s="17">
        <f>VLOOKUP(M13,'Ultima Prueba Valida'!C:M,3,FALSE)</f>
        <v>45631</v>
      </c>
      <c r="H13" s="32" t="s">
        <v>19</v>
      </c>
      <c r="I13" s="32" t="s">
        <v>20</v>
      </c>
      <c r="J13" s="34" t="s">
        <v>1442</v>
      </c>
      <c r="K13" s="65">
        <v>45663</v>
      </c>
      <c r="L13" s="39">
        <f t="shared" si="0"/>
        <v>44</v>
      </c>
      <c r="M13" s="33" t="str">
        <f>VLOOKUP(A13,Pozos!$A$1:$B$411,2,FALSE)</f>
        <v>JAZMIN-AT-4:1</v>
      </c>
      <c r="N13" s="18">
        <f t="shared" si="8"/>
        <v>45706</v>
      </c>
      <c r="O13" s="18">
        <f t="shared" si="9"/>
        <v>45707</v>
      </c>
      <c r="P13" s="20" t="s">
        <v>18</v>
      </c>
      <c r="Q13" s="19">
        <f t="shared" si="10"/>
        <v>86400</v>
      </c>
      <c r="R13" s="15" t="str">
        <f>VLOOKUP(H13,'DIFERIDAS PRODUCCION'!$A$2:$B$212,2,FALSE)</f>
        <v>202008010201002</v>
      </c>
      <c r="S13" s="15" t="str">
        <f t="shared" si="11"/>
        <v>WO Estim. Térmica</v>
      </c>
      <c r="T13" s="19">
        <f>VLOOKUP(I13,'DIFERIDAS PRODUCCION'!$D$1:$E$34,2,FALSE)</f>
        <v>1</v>
      </c>
      <c r="U13" s="21" t="str">
        <f t="shared" si="12"/>
        <v>YACIMIENTOS</v>
      </c>
      <c r="V13" s="15" t="str">
        <f t="shared" si="13"/>
        <v>En servicio de post-iny</v>
      </c>
      <c r="W13" s="22" t="str">
        <f t="shared" si="14"/>
        <v>True</v>
      </c>
      <c r="Z13" s="56">
        <f>IFERROR(ROUND(VLOOKUP(M13,'Ultima Prueba Valida'!C:M,7,FALSE)/24*D13,2),"")</f>
        <v>0</v>
      </c>
      <c r="AA13" s="56">
        <f>ROUND(VLOOKUP(M13,'Ultima Prueba Valida'!C:M,9,FALSE)/24*D13,2)</f>
        <v>40.39</v>
      </c>
    </row>
    <row r="14" spans="1:27" x14ac:dyDescent="0.25">
      <c r="A14" s="70" t="s">
        <v>1258</v>
      </c>
      <c r="B14" s="16" t="str">
        <f>VLOOKUP(A14,Pozos!$A$1:$F$411,6,0)</f>
        <v>Activo</v>
      </c>
      <c r="C14" s="64">
        <v>0</v>
      </c>
      <c r="D14" s="31">
        <v>24</v>
      </c>
      <c r="E14" s="31" t="s">
        <v>21</v>
      </c>
      <c r="F14" s="16">
        <f>ROUND(VLOOKUP(M14,'Ultima Prueba Valida'!C:M,8,FALSE)/24*D14,2)</f>
        <v>17.14</v>
      </c>
      <c r="G14" s="17">
        <f>VLOOKUP(M14,'Ultima Prueba Valida'!C:M,3,FALSE)</f>
        <v>45676</v>
      </c>
      <c r="H14" s="32" t="s">
        <v>22</v>
      </c>
      <c r="I14" s="32" t="s">
        <v>23</v>
      </c>
      <c r="J14" s="34" t="s">
        <v>1443</v>
      </c>
      <c r="K14" s="65">
        <v>45673</v>
      </c>
      <c r="L14" s="39">
        <f t="shared" si="0"/>
        <v>34</v>
      </c>
      <c r="M14" s="33" t="str">
        <f>VLOOKUP(A14,Pozos!$A$1:$B$411,2,FALSE)</f>
        <v>JAZMIN-Z-9:1</v>
      </c>
      <c r="N14" s="18">
        <f t="shared" si="8"/>
        <v>45706</v>
      </c>
      <c r="O14" s="18">
        <f t="shared" si="9"/>
        <v>45707</v>
      </c>
      <c r="P14" s="20" t="s">
        <v>18</v>
      </c>
      <c r="Q14" s="19">
        <f t="shared" si="10"/>
        <v>86400</v>
      </c>
      <c r="R14" s="15" t="str">
        <f>VLOOKUP(H14,'DIFERIDAS PRODUCCION'!$A$2:$B$212,2,FALSE)</f>
        <v>20200400040002</v>
      </c>
      <c r="S14" s="15" t="str">
        <f t="shared" si="11"/>
        <v>Pozo no fluye</v>
      </c>
      <c r="T14" s="19">
        <f>VLOOKUP(I14,'DIFERIDAS PRODUCCION'!$D$1:$E$34,2,FALSE)</f>
        <v>15</v>
      </c>
      <c r="U14" s="21" t="str">
        <f t="shared" si="12"/>
        <v>ESPERANDO W.S.</v>
      </c>
      <c r="V14" s="15" t="str">
        <f t="shared" si="13"/>
        <v>Actualmente en servicio con equipo Ideco por cambio de bomba completo.</v>
      </c>
      <c r="W14" s="22" t="str">
        <f t="shared" si="14"/>
        <v>True</v>
      </c>
      <c r="Z14" s="56">
        <f>IFERROR(ROUND(VLOOKUP(M14,'Ultima Prueba Valida'!C:M,7,FALSE)/24*D14,2),"")</f>
        <v>13.44</v>
      </c>
      <c r="AA14" s="56">
        <f>ROUND(VLOOKUP(M14,'Ultima Prueba Valida'!C:M,9,FALSE)/24*D14,2)</f>
        <v>25.71</v>
      </c>
    </row>
    <row r="15" spans="1:27" x14ac:dyDescent="0.25">
      <c r="A15" s="71" t="s">
        <v>1001</v>
      </c>
      <c r="B15" s="16" t="str">
        <f>VLOOKUP(A15,Pozos!$A$1:$F$411,6,0)</f>
        <v>Activo</v>
      </c>
      <c r="C15" s="64">
        <v>0</v>
      </c>
      <c r="D15" s="31">
        <v>24</v>
      </c>
      <c r="E15" s="31" t="s">
        <v>21</v>
      </c>
      <c r="F15" s="16">
        <f>ROUND(VLOOKUP(M15,'Ultima Prueba Valida'!C:M,8,FALSE)/24*D15,2)</f>
        <v>4.09</v>
      </c>
      <c r="G15" s="17">
        <f>VLOOKUP(M15,'Ultima Prueba Valida'!C:M,3,FALSE)</f>
        <v>45676</v>
      </c>
      <c r="H15" s="32" t="s">
        <v>19</v>
      </c>
      <c r="I15" s="32" t="s">
        <v>20</v>
      </c>
      <c r="J15" s="34" t="s">
        <v>1420</v>
      </c>
      <c r="K15" s="65">
        <v>45674</v>
      </c>
      <c r="L15" s="39">
        <f t="shared" si="0"/>
        <v>33</v>
      </c>
      <c r="M15" s="33" t="str">
        <f>VLOOKUP(A15,Pozos!$A$1:$B$411,2,FALSE)</f>
        <v>JAZMIN-H-6:1</v>
      </c>
      <c r="N15" s="18">
        <f t="shared" si="8"/>
        <v>45706</v>
      </c>
      <c r="O15" s="18">
        <f t="shared" si="9"/>
        <v>45707</v>
      </c>
      <c r="P15" s="20" t="s">
        <v>18</v>
      </c>
      <c r="Q15" s="19">
        <f t="shared" si="10"/>
        <v>86400</v>
      </c>
      <c r="R15" s="15" t="str">
        <f>VLOOKUP(H15,'DIFERIDAS PRODUCCION'!$A$2:$B$212,2,FALSE)</f>
        <v>202008010201002</v>
      </c>
      <c r="S15" s="15" t="str">
        <f t="shared" si="11"/>
        <v>WO Estim. Térmica</v>
      </c>
      <c r="T15" s="19">
        <f>VLOOKUP(I15,'DIFERIDAS PRODUCCION'!$D$1:$E$34,2,FALSE)</f>
        <v>1</v>
      </c>
      <c r="U15" s="21" t="str">
        <f t="shared" si="12"/>
        <v>YACIMIENTOS</v>
      </c>
      <c r="V15" s="15" t="str">
        <f t="shared" si="13"/>
        <v>Crudo pesado, en evaluación para inyección completa</v>
      </c>
      <c r="W15" s="22" t="str">
        <f t="shared" si="14"/>
        <v>True</v>
      </c>
      <c r="Z15" s="56">
        <f>IFERROR(ROUND(VLOOKUP(M15,'Ultima Prueba Valida'!C:M,7,FALSE)/24*D15,2),"")</f>
        <v>1</v>
      </c>
      <c r="AA15" s="56">
        <f>ROUND(VLOOKUP(M15,'Ultima Prueba Valida'!C:M,9,FALSE)/24*D15,2)</f>
        <v>73.06</v>
      </c>
    </row>
    <row r="16" spans="1:27" x14ac:dyDescent="0.25">
      <c r="A16" s="71" t="s">
        <v>823</v>
      </c>
      <c r="B16" s="16" t="str">
        <f>VLOOKUP(A16,Pozos!$A$1:$F$411,6,0)</f>
        <v>Activo</v>
      </c>
      <c r="C16" s="64">
        <v>0</v>
      </c>
      <c r="D16" s="31">
        <v>24</v>
      </c>
      <c r="E16" s="31" t="s">
        <v>21</v>
      </c>
      <c r="F16" s="16">
        <f>ROUND(VLOOKUP(M16,'Ultima Prueba Valida'!C:M,8,FALSE)/24*D16,2)</f>
        <v>1.26</v>
      </c>
      <c r="G16" s="17">
        <f>VLOOKUP(M16,'Ultima Prueba Valida'!C:M,3,FALSE)</f>
        <v>45676</v>
      </c>
      <c r="H16" s="32" t="s">
        <v>22</v>
      </c>
      <c r="I16" s="32" t="s">
        <v>20</v>
      </c>
      <c r="J16" s="34" t="s">
        <v>1421</v>
      </c>
      <c r="K16" s="65">
        <v>45679</v>
      </c>
      <c r="L16" s="39">
        <f t="shared" si="0"/>
        <v>28</v>
      </c>
      <c r="M16" s="33" t="str">
        <f>VLOOKUP(A16,Pozos!$A$1:$B$411,2,FALSE)</f>
        <v>JAZMIN-BH-1:1</v>
      </c>
      <c r="N16" s="18">
        <f t="shared" si="8"/>
        <v>45706</v>
      </c>
      <c r="O16" s="18">
        <f t="shared" si="9"/>
        <v>45707</v>
      </c>
      <c r="P16" s="20" t="s">
        <v>18</v>
      </c>
      <c r="Q16" s="19">
        <f t="shared" si="10"/>
        <v>86400</v>
      </c>
      <c r="R16" s="15" t="str">
        <f>VLOOKUP(H16,'DIFERIDAS PRODUCCION'!$A$2:$B$212,2,FALSE)</f>
        <v>20200400040002</v>
      </c>
      <c r="S16" s="15" t="str">
        <f t="shared" si="11"/>
        <v>Pozo no fluye</v>
      </c>
      <c r="T16" s="19">
        <f>VLOOKUP(I16,'DIFERIDAS PRODUCCION'!$D$1:$E$34,2,FALSE)</f>
        <v>1</v>
      </c>
      <c r="U16" s="21" t="str">
        <f t="shared" si="12"/>
        <v>YACIMIENTOS</v>
      </c>
      <c r="V16" s="15" t="str">
        <f t="shared" si="13"/>
        <v>No bombea, crudo viscoso, depletado bajo nivel</v>
      </c>
      <c r="W16" s="22" t="str">
        <f t="shared" si="14"/>
        <v>True</v>
      </c>
      <c r="Z16" s="56">
        <f>IFERROR(ROUND(VLOOKUP(M16,'Ultima Prueba Valida'!C:M,7,FALSE)/24*D16,2),"")</f>
        <v>2</v>
      </c>
      <c r="AA16" s="56">
        <f>ROUND(VLOOKUP(M16,'Ultima Prueba Valida'!C:M,9,FALSE)/24*D16,2)</f>
        <v>0.84</v>
      </c>
    </row>
    <row r="17" spans="1:27" x14ac:dyDescent="0.25">
      <c r="A17" s="68" t="s">
        <v>1256</v>
      </c>
      <c r="B17" s="16" t="str">
        <f>VLOOKUP(A17,Pozos!$A$1:$F$411,6,0)</f>
        <v>Activo</v>
      </c>
      <c r="C17" s="64">
        <v>0</v>
      </c>
      <c r="D17" s="31">
        <v>24</v>
      </c>
      <c r="E17" s="31" t="s">
        <v>21</v>
      </c>
      <c r="F17" s="16">
        <f>ROUND(VLOOKUP(M17,'Ultima Prueba Valida'!C:M,8,FALSE)/24*D17,2)</f>
        <v>3.79</v>
      </c>
      <c r="G17" s="17">
        <f>VLOOKUP(M17,'Ultima Prueba Valida'!C:M,3,FALSE)</f>
        <v>45676</v>
      </c>
      <c r="H17" s="32" t="s">
        <v>19</v>
      </c>
      <c r="I17" s="32" t="s">
        <v>20</v>
      </c>
      <c r="J17" s="34" t="s">
        <v>1430</v>
      </c>
      <c r="K17" s="65">
        <v>45679</v>
      </c>
      <c r="L17" s="39">
        <f t="shared" si="0"/>
        <v>28</v>
      </c>
      <c r="M17" s="33" t="str">
        <f>VLOOKUP(A17,Pozos!$A$1:$B$411,2,FALSE)</f>
        <v>JAZMIN-Z-8:1</v>
      </c>
      <c r="N17" s="18">
        <f t="shared" si="8"/>
        <v>45706</v>
      </c>
      <c r="O17" s="18">
        <f t="shared" si="9"/>
        <v>45707</v>
      </c>
      <c r="P17" s="20" t="s">
        <v>18</v>
      </c>
      <c r="Q17" s="19">
        <f t="shared" si="10"/>
        <v>86400</v>
      </c>
      <c r="R17" s="15" t="str">
        <f>VLOOKUP(H17,'DIFERIDAS PRODUCCION'!$A$2:$B$212,2,FALSE)</f>
        <v>202008010201002</v>
      </c>
      <c r="S17" s="15" t="str">
        <f t="shared" si="11"/>
        <v>WO Estim. Térmica</v>
      </c>
      <c r="T17" s="19">
        <f>VLOOKUP(I17,'DIFERIDAS PRODUCCION'!$D$1:$E$34,2,FALSE)</f>
        <v>1</v>
      </c>
      <c r="U17" s="21" t="str">
        <f t="shared" si="12"/>
        <v>YACIMIENTOS</v>
      </c>
      <c r="V17" s="15" t="str">
        <f t="shared" si="13"/>
        <v>Esperando post inyección</v>
      </c>
      <c r="W17" s="22" t="str">
        <f t="shared" si="14"/>
        <v>True</v>
      </c>
      <c r="Z17" s="56">
        <f>IFERROR(ROUND(VLOOKUP(M17,'Ultima Prueba Valida'!C:M,7,FALSE)/24*D17,2),"")</f>
        <v>2.98</v>
      </c>
      <c r="AA17" s="56">
        <f>ROUND(VLOOKUP(M17,'Ultima Prueba Valida'!C:M,9,FALSE)/24*D17,2)</f>
        <v>10.72</v>
      </c>
    </row>
    <row r="18" spans="1:27" x14ac:dyDescent="0.25">
      <c r="A18" s="66" t="s">
        <v>977</v>
      </c>
      <c r="B18" s="16" t="str">
        <f>VLOOKUP(A18,Pozos!$A$1:$F$411,6,0)</f>
        <v>Activo</v>
      </c>
      <c r="C18" s="64">
        <v>0</v>
      </c>
      <c r="D18" s="31">
        <v>24</v>
      </c>
      <c r="E18" s="31" t="s">
        <v>21</v>
      </c>
      <c r="F18" s="16">
        <f>ROUND(VLOOKUP(M18,'Ultima Prueba Valida'!C:M,8,FALSE)/24*D18,2)</f>
        <v>3.49</v>
      </c>
      <c r="G18" s="17">
        <f>VLOOKUP(M18,'Ultima Prueba Valida'!C:M,3,FALSE)</f>
        <v>45644</v>
      </c>
      <c r="H18" s="32" t="s">
        <v>19</v>
      </c>
      <c r="I18" s="32" t="s">
        <v>20</v>
      </c>
      <c r="J18" s="34" t="s">
        <v>1422</v>
      </c>
      <c r="K18" s="65">
        <v>45680</v>
      </c>
      <c r="L18" s="39">
        <f t="shared" si="0"/>
        <v>27</v>
      </c>
      <c r="M18" s="33" t="str">
        <f>VLOOKUP(A18,Pozos!$A$1:$B$411,2,FALSE)</f>
        <v>JAZMIN-G-4:1</v>
      </c>
      <c r="N18" s="18">
        <f t="shared" si="8"/>
        <v>45706</v>
      </c>
      <c r="O18" s="18">
        <f t="shared" si="9"/>
        <v>45707</v>
      </c>
      <c r="P18" s="20" t="s">
        <v>18</v>
      </c>
      <c r="Q18" s="19">
        <f t="shared" si="10"/>
        <v>86400</v>
      </c>
      <c r="R18" s="15" t="str">
        <f>VLOOKUP(H18,'DIFERIDAS PRODUCCION'!$A$2:$B$212,2,FALSE)</f>
        <v>202008010201002</v>
      </c>
      <c r="S18" s="15" t="str">
        <f t="shared" si="11"/>
        <v>WO Estim. Térmica</v>
      </c>
      <c r="T18" s="19">
        <f>VLOOKUP(I18,'DIFERIDAS PRODUCCION'!$D$1:$E$34,2,FALSE)</f>
        <v>1</v>
      </c>
      <c r="U18" s="21" t="str">
        <f t="shared" si="12"/>
        <v>YACIMIENTOS</v>
      </c>
      <c r="V18" s="15" t="str">
        <f t="shared" si="13"/>
        <v>Inyeccion de vapor</v>
      </c>
      <c r="W18" s="22" t="str">
        <f t="shared" si="14"/>
        <v>True</v>
      </c>
      <c r="Z18" s="56">
        <f>IFERROR(ROUND(VLOOKUP(M18,'Ultima Prueba Valida'!C:M,7,FALSE)/24*D18,2),"")</f>
        <v>8</v>
      </c>
      <c r="AA18" s="56">
        <f>ROUND(VLOOKUP(M18,'Ultima Prueba Valida'!C:M,9,FALSE)/24*D18,2)</f>
        <v>88.28</v>
      </c>
    </row>
    <row r="19" spans="1:27" x14ac:dyDescent="0.25">
      <c r="A19" s="68" t="s">
        <v>459</v>
      </c>
      <c r="B19" s="16" t="str">
        <f>VLOOKUP(A19,Pozos!$A$1:$F$411,6,0)</f>
        <v>Activo</v>
      </c>
      <c r="C19" s="64">
        <v>0</v>
      </c>
      <c r="D19" s="31">
        <v>24</v>
      </c>
      <c r="E19" s="31" t="s">
        <v>21</v>
      </c>
      <c r="F19" s="16">
        <f>ROUND(VLOOKUP(M19,'Ultima Prueba Valida'!C:M,8,FALSE)/24*D19,2)</f>
        <v>9.68</v>
      </c>
      <c r="G19" s="17">
        <f>VLOOKUP(M19,'Ultima Prueba Valida'!C:M,3,FALSE)</f>
        <v>45667</v>
      </c>
      <c r="H19" s="32" t="s">
        <v>19</v>
      </c>
      <c r="I19" s="32" t="s">
        <v>20</v>
      </c>
      <c r="J19" s="34" t="s">
        <v>1430</v>
      </c>
      <c r="K19" s="65">
        <v>45681</v>
      </c>
      <c r="L19" s="39">
        <f t="shared" si="0"/>
        <v>26</v>
      </c>
      <c r="M19" s="33" t="str">
        <f>VLOOKUP(A19,Pozos!$A$1:$B$411,2,FALSE)</f>
        <v>JAZMIN-A-8:1</v>
      </c>
      <c r="N19" s="18">
        <f t="shared" si="8"/>
        <v>45706</v>
      </c>
      <c r="O19" s="18">
        <f t="shared" si="9"/>
        <v>45707</v>
      </c>
      <c r="P19" s="20" t="s">
        <v>18</v>
      </c>
      <c r="Q19" s="19">
        <f t="shared" si="10"/>
        <v>86400</v>
      </c>
      <c r="R19" s="15" t="str">
        <f>VLOOKUP(H19,'DIFERIDAS PRODUCCION'!$A$2:$B$212,2,FALSE)</f>
        <v>202008010201002</v>
      </c>
      <c r="S19" s="15" t="str">
        <f t="shared" si="11"/>
        <v>WO Estim. Térmica</v>
      </c>
      <c r="T19" s="19">
        <f>VLOOKUP(I19,'DIFERIDAS PRODUCCION'!$D$1:$E$34,2,FALSE)</f>
        <v>1</v>
      </c>
      <c r="U19" s="21" t="str">
        <f t="shared" si="12"/>
        <v>YACIMIENTOS</v>
      </c>
      <c r="V19" s="15" t="str">
        <f t="shared" si="13"/>
        <v>Esperando post inyección</v>
      </c>
      <c r="W19" s="22" t="str">
        <f t="shared" si="14"/>
        <v>True</v>
      </c>
      <c r="Z19" s="56">
        <f>IFERROR(ROUND(VLOOKUP(M19,'Ultima Prueba Valida'!C:M,7,FALSE)/24*D19,2),"")</f>
        <v>14.57</v>
      </c>
      <c r="AA19" s="56">
        <f>ROUND(VLOOKUP(M19,'Ultima Prueba Valida'!C:M,9,FALSE)/24*D19,2)</f>
        <v>3.06</v>
      </c>
    </row>
    <row r="20" spans="1:27" x14ac:dyDescent="0.25">
      <c r="A20" s="67" t="s">
        <v>526</v>
      </c>
      <c r="B20" s="16" t="str">
        <f>VLOOKUP(A20,Pozos!$A$1:$F$411,6,0)</f>
        <v>Activo</v>
      </c>
      <c r="C20" s="64">
        <v>0</v>
      </c>
      <c r="D20" s="31">
        <v>24</v>
      </c>
      <c r="E20" s="31" t="s">
        <v>21</v>
      </c>
      <c r="F20" s="16">
        <f>ROUND(VLOOKUP(M20,'Ultima Prueba Valida'!C:M,8,FALSE)/24*D20,2)</f>
        <v>10.61</v>
      </c>
      <c r="G20" s="17">
        <f>VLOOKUP(M20,'Ultima Prueba Valida'!C:M,3,FALSE)</f>
        <v>45672</v>
      </c>
      <c r="H20" s="32" t="s">
        <v>19</v>
      </c>
      <c r="I20" s="32" t="s">
        <v>20</v>
      </c>
      <c r="J20" s="34" t="s">
        <v>1418</v>
      </c>
      <c r="K20" s="65">
        <v>45692</v>
      </c>
      <c r="L20" s="39">
        <f t="shared" si="0"/>
        <v>15</v>
      </c>
      <c r="M20" s="33" t="str">
        <f>VLOOKUP(A20,Pozos!$A$1:$B$411,2,FALSE)</f>
        <v>JAZMIN-AE-6:1</v>
      </c>
      <c r="N20" s="18">
        <f t="shared" si="8"/>
        <v>45706</v>
      </c>
      <c r="O20" s="18">
        <f t="shared" si="9"/>
        <v>45707</v>
      </c>
      <c r="P20" s="20" t="s">
        <v>18</v>
      </c>
      <c r="Q20" s="19">
        <f t="shared" si="10"/>
        <v>86400</v>
      </c>
      <c r="R20" s="15" t="str">
        <f>VLOOKUP(H20,'DIFERIDAS PRODUCCION'!$A$2:$B$212,2,FALSE)</f>
        <v>202008010201002</v>
      </c>
      <c r="S20" s="15" t="str">
        <f t="shared" si="11"/>
        <v>WO Estim. Térmica</v>
      </c>
      <c r="T20" s="19">
        <f>VLOOKUP(I20,'DIFERIDAS PRODUCCION'!$D$1:$E$34,2,FALSE)</f>
        <v>1</v>
      </c>
      <c r="U20" s="21" t="str">
        <f t="shared" si="12"/>
        <v>YACIMIENTOS</v>
      </c>
      <c r="V20" s="15" t="str">
        <f t="shared" si="13"/>
        <v>Remojo</v>
      </c>
      <c r="W20" s="22" t="str">
        <f t="shared" si="14"/>
        <v>True</v>
      </c>
      <c r="Z20" s="56">
        <f>IFERROR(ROUND(VLOOKUP(M20,'Ultima Prueba Valida'!C:M,7,FALSE)/24*D20,2),"")</f>
        <v>16.850000000000001</v>
      </c>
      <c r="AA20" s="56">
        <f>ROUND(VLOOKUP(M20,'Ultima Prueba Valida'!C:M,9,FALSE)/24*D20,2)</f>
        <v>77.05</v>
      </c>
    </row>
    <row r="21" spans="1:27" x14ac:dyDescent="0.25">
      <c r="A21" s="67" t="s">
        <v>919</v>
      </c>
      <c r="B21" s="16" t="str">
        <f>VLOOKUP(A21,Pozos!$A$1:$F$411,6,0)</f>
        <v>Activo</v>
      </c>
      <c r="C21" s="64">
        <v>0</v>
      </c>
      <c r="D21" s="31">
        <v>24</v>
      </c>
      <c r="E21" s="31" t="s">
        <v>21</v>
      </c>
      <c r="F21" s="16">
        <f>ROUND(VLOOKUP(M21,'Ultima Prueba Valida'!C:M,8,FALSE)/24*D21,2)</f>
        <v>1.44</v>
      </c>
      <c r="G21" s="17">
        <f>VLOOKUP(M21,'Ultima Prueba Valida'!C:M,3,FALSE)</f>
        <v>45672</v>
      </c>
      <c r="H21" s="32" t="s">
        <v>19</v>
      </c>
      <c r="I21" s="32" t="s">
        <v>20</v>
      </c>
      <c r="J21" s="34" t="s">
        <v>1418</v>
      </c>
      <c r="K21" s="65">
        <v>45692</v>
      </c>
      <c r="L21" s="39">
        <f t="shared" si="0"/>
        <v>15</v>
      </c>
      <c r="M21" s="33" t="str">
        <f>VLOOKUP(A21,Pozos!$A$1:$B$411,2,FALSE)</f>
        <v>JAZMIN-CR-3:1</v>
      </c>
      <c r="N21" s="18">
        <f t="shared" si="8"/>
        <v>45706</v>
      </c>
      <c r="O21" s="18">
        <f t="shared" si="9"/>
        <v>45707</v>
      </c>
      <c r="P21" s="20" t="s">
        <v>18</v>
      </c>
      <c r="Q21" s="19">
        <f t="shared" si="10"/>
        <v>86400</v>
      </c>
      <c r="R21" s="15" t="str">
        <f>VLOOKUP(H21,'DIFERIDAS PRODUCCION'!$A$2:$B$212,2,FALSE)</f>
        <v>202008010201002</v>
      </c>
      <c r="S21" s="15" t="str">
        <f t="shared" si="11"/>
        <v>WO Estim. Térmica</v>
      </c>
      <c r="T21" s="19">
        <f>VLOOKUP(I21,'DIFERIDAS PRODUCCION'!$D$1:$E$34,2,FALSE)</f>
        <v>1</v>
      </c>
      <c r="U21" s="21" t="str">
        <f t="shared" si="12"/>
        <v>YACIMIENTOS</v>
      </c>
      <c r="V21" s="15" t="str">
        <f t="shared" si="13"/>
        <v>Remojo</v>
      </c>
      <c r="W21" s="22" t="str">
        <f t="shared" si="14"/>
        <v>True</v>
      </c>
      <c r="Z21" s="56">
        <f>IFERROR(ROUND(VLOOKUP(M21,'Ultima Prueba Valida'!C:M,7,FALSE)/24*D21,2),"")</f>
        <v>5</v>
      </c>
      <c r="AA21" s="56">
        <f>ROUND(VLOOKUP(M21,'Ultima Prueba Valida'!C:M,9,FALSE)/24*D21,2)</f>
        <v>54.01</v>
      </c>
    </row>
    <row r="22" spans="1:27" x14ac:dyDescent="0.25">
      <c r="A22" s="66" t="s">
        <v>473</v>
      </c>
      <c r="B22" s="16" t="str">
        <f>VLOOKUP(A22,Pozos!$A$1:$F$411,6,0)</f>
        <v>Activo</v>
      </c>
      <c r="C22" s="64">
        <v>0</v>
      </c>
      <c r="D22" s="31">
        <v>24</v>
      </c>
      <c r="E22" s="31" t="s">
        <v>21</v>
      </c>
      <c r="F22" s="16">
        <f>ROUND(VLOOKUP(M22,'Ultima Prueba Valida'!C:M,8,FALSE)/24*D22,2)</f>
        <v>5.39</v>
      </c>
      <c r="G22" s="17">
        <f>VLOOKUP(M22,'Ultima Prueba Valida'!C:M,3,FALSE)</f>
        <v>45664</v>
      </c>
      <c r="H22" s="32" t="s">
        <v>19</v>
      </c>
      <c r="I22" s="32" t="s">
        <v>20</v>
      </c>
      <c r="J22" s="34" t="s">
        <v>1422</v>
      </c>
      <c r="K22" s="65">
        <v>45693</v>
      </c>
      <c r="L22" s="39">
        <f t="shared" si="0"/>
        <v>14</v>
      </c>
      <c r="M22" s="33" t="str">
        <f>VLOOKUP(A22,Pozos!$A$1:$B$411,2,FALSE)</f>
        <v>JAZMIN-AA-6:1</v>
      </c>
      <c r="N22" s="18">
        <f t="shared" si="8"/>
        <v>45706</v>
      </c>
      <c r="O22" s="18">
        <f t="shared" si="9"/>
        <v>45707</v>
      </c>
      <c r="P22" s="20" t="s">
        <v>18</v>
      </c>
      <c r="Q22" s="19">
        <f t="shared" si="10"/>
        <v>86400</v>
      </c>
      <c r="R22" s="15" t="str">
        <f>VLOOKUP(H22,'DIFERIDAS PRODUCCION'!$A$2:$B$212,2,FALSE)</f>
        <v>202008010201002</v>
      </c>
      <c r="S22" s="15" t="str">
        <f t="shared" si="11"/>
        <v>WO Estim. Térmica</v>
      </c>
      <c r="T22" s="19">
        <f>VLOOKUP(I22,'DIFERIDAS PRODUCCION'!$D$1:$E$34,2,FALSE)</f>
        <v>1</v>
      </c>
      <c r="U22" s="21" t="str">
        <f t="shared" si="12"/>
        <v>YACIMIENTOS</v>
      </c>
      <c r="V22" s="15" t="str">
        <f t="shared" si="13"/>
        <v>Inyeccion de vapor</v>
      </c>
      <c r="W22" s="22" t="str">
        <f t="shared" si="14"/>
        <v>True</v>
      </c>
      <c r="Z22" s="56">
        <f>IFERROR(ROUND(VLOOKUP(M22,'Ultima Prueba Valida'!C:M,7,FALSE)/24*D22,2),"")</f>
        <v>16</v>
      </c>
      <c r="AA22" s="56">
        <f>ROUND(VLOOKUP(M22,'Ultima Prueba Valida'!C:M,9,FALSE)/24*D22,2)</f>
        <v>28.27</v>
      </c>
    </row>
    <row r="23" spans="1:27" x14ac:dyDescent="0.25">
      <c r="A23" s="71" t="s">
        <v>728</v>
      </c>
      <c r="B23" s="16" t="str">
        <f>VLOOKUP(A23,Pozos!$A$1:$F$411,6,0)</f>
        <v>Activo</v>
      </c>
      <c r="C23" s="64">
        <v>0</v>
      </c>
      <c r="D23" s="31">
        <v>24</v>
      </c>
      <c r="E23" s="31" t="s">
        <v>21</v>
      </c>
      <c r="F23" s="16">
        <f>ROUND(VLOOKUP(M23,'Ultima Prueba Valida'!C:M,8,FALSE)/24*D23,2)</f>
        <v>3</v>
      </c>
      <c r="G23" s="17">
        <f>VLOOKUP(M23,'Ultima Prueba Valida'!C:M,3,FALSE)</f>
        <v>45694</v>
      </c>
      <c r="H23" s="32" t="s">
        <v>22</v>
      </c>
      <c r="I23" s="32" t="s">
        <v>20</v>
      </c>
      <c r="J23" s="34" t="s">
        <v>1423</v>
      </c>
      <c r="K23" s="65">
        <v>45694</v>
      </c>
      <c r="L23" s="39">
        <f t="shared" si="0"/>
        <v>13</v>
      </c>
      <c r="M23" s="33" t="str">
        <f>VLOOKUP(A23,Pozos!$A$1:$B$411,2,FALSE)</f>
        <v>JAZMIN-AWY-2:1</v>
      </c>
      <c r="N23" s="18">
        <f t="shared" si="8"/>
        <v>45706</v>
      </c>
      <c r="O23" s="18">
        <f t="shared" si="9"/>
        <v>45707</v>
      </c>
      <c r="P23" s="20" t="s">
        <v>18</v>
      </c>
      <c r="Q23" s="19">
        <f t="shared" si="10"/>
        <v>86400</v>
      </c>
      <c r="R23" s="15" t="str">
        <f>VLOOKUP(H23,'DIFERIDAS PRODUCCION'!$A$2:$B$212,2,FALSE)</f>
        <v>20200400040002</v>
      </c>
      <c r="S23" s="15" t="str">
        <f t="shared" si="11"/>
        <v>Pozo no fluye</v>
      </c>
      <c r="T23" s="19">
        <f>VLOOKUP(I23,'DIFERIDAS PRODUCCION'!$D$1:$E$34,2,FALSE)</f>
        <v>1</v>
      </c>
      <c r="U23" s="21" t="str">
        <f t="shared" si="12"/>
        <v>YACIMIENTOS</v>
      </c>
      <c r="V23" s="15" t="str">
        <f t="shared" si="13"/>
        <v>Pozo con sarta de varillas flotando, evaluar inyeccion de vapor</v>
      </c>
      <c r="W23" s="22" t="str">
        <f t="shared" si="14"/>
        <v>True</v>
      </c>
      <c r="Z23" s="56">
        <f>IFERROR(ROUND(VLOOKUP(M23,'Ultima Prueba Valida'!C:M,7,FALSE)/24*D23,2),"")</f>
        <v>5</v>
      </c>
      <c r="AA23" s="56">
        <f>ROUND(VLOOKUP(M23,'Ultima Prueba Valida'!C:M,9,FALSE)/24*D23,2)</f>
        <v>2.98</v>
      </c>
    </row>
    <row r="24" spans="1:27" x14ac:dyDescent="0.25">
      <c r="A24" s="67" t="s">
        <v>857</v>
      </c>
      <c r="B24" s="16" t="str">
        <f>VLOOKUP(A24,Pozos!$A$1:$F$411,6,0)</f>
        <v>Activo</v>
      </c>
      <c r="C24" s="64">
        <v>0</v>
      </c>
      <c r="D24" s="31">
        <v>24</v>
      </c>
      <c r="E24" s="31" t="s">
        <v>21</v>
      </c>
      <c r="F24" s="16">
        <f>ROUND(VLOOKUP(M24,'Ultima Prueba Valida'!C:M,8,FALSE)/24*D24,2)</f>
        <v>1.6</v>
      </c>
      <c r="G24" s="17">
        <f>VLOOKUP(M24,'Ultima Prueba Valida'!C:M,3,FALSE)</f>
        <v>45670</v>
      </c>
      <c r="H24" s="32" t="s">
        <v>19</v>
      </c>
      <c r="I24" s="32" t="s">
        <v>20</v>
      </c>
      <c r="J24" s="34" t="s">
        <v>1418</v>
      </c>
      <c r="K24" s="65">
        <v>45694</v>
      </c>
      <c r="L24" s="39">
        <f t="shared" si="0"/>
        <v>13</v>
      </c>
      <c r="M24" s="33" t="str">
        <f>VLOOKUP(A24,Pozos!$A$1:$B$411,2,FALSE)</f>
        <v>JAZMIN-C-1:1</v>
      </c>
      <c r="N24" s="18">
        <f t="shared" si="8"/>
        <v>45706</v>
      </c>
      <c r="O24" s="18">
        <f t="shared" si="9"/>
        <v>45707</v>
      </c>
      <c r="P24" s="20" t="s">
        <v>18</v>
      </c>
      <c r="Q24" s="19">
        <f t="shared" si="10"/>
        <v>86400</v>
      </c>
      <c r="R24" s="15" t="str">
        <f>VLOOKUP(H24,'DIFERIDAS PRODUCCION'!$A$2:$B$212,2,FALSE)</f>
        <v>202008010201002</v>
      </c>
      <c r="S24" s="15" t="str">
        <f t="shared" si="11"/>
        <v>WO Estim. Térmica</v>
      </c>
      <c r="T24" s="19">
        <f>VLOOKUP(I24,'DIFERIDAS PRODUCCION'!$D$1:$E$34,2,FALSE)</f>
        <v>1</v>
      </c>
      <c r="U24" s="21" t="str">
        <f t="shared" si="12"/>
        <v>YACIMIENTOS</v>
      </c>
      <c r="V24" s="15" t="str">
        <f t="shared" si="13"/>
        <v>Remojo</v>
      </c>
      <c r="W24" s="22" t="str">
        <f t="shared" si="14"/>
        <v>True</v>
      </c>
      <c r="Z24" s="56">
        <f>IFERROR(ROUND(VLOOKUP(M24,'Ultima Prueba Valida'!C:M,7,FALSE)/24*D24,2),"")</f>
        <v>0</v>
      </c>
      <c r="AA24" s="56">
        <f>ROUND(VLOOKUP(M24,'Ultima Prueba Valida'!C:M,9,FALSE)/24*D24,2)</f>
        <v>37.53</v>
      </c>
    </row>
    <row r="25" spans="1:27" x14ac:dyDescent="0.25">
      <c r="A25" s="71" t="s">
        <v>730</v>
      </c>
      <c r="B25" s="16" t="str">
        <f>VLOOKUP(A25,Pozos!$A$1:$F$411,6,0)</f>
        <v>Activo</v>
      </c>
      <c r="C25" s="64">
        <v>0</v>
      </c>
      <c r="D25" s="31">
        <v>24</v>
      </c>
      <c r="E25" s="31" t="s">
        <v>21</v>
      </c>
      <c r="F25" s="16">
        <f>ROUND(VLOOKUP(M25,'Ultima Prueba Valida'!C:M,8,FALSE)/24*D25,2)</f>
        <v>7</v>
      </c>
      <c r="G25" s="17">
        <f>VLOOKUP(M25,'Ultima Prueba Valida'!C:M,3,FALSE)</f>
        <v>45686</v>
      </c>
      <c r="H25" s="32" t="s">
        <v>22</v>
      </c>
      <c r="I25" s="32" t="s">
        <v>20</v>
      </c>
      <c r="J25" s="34" t="s">
        <v>1426</v>
      </c>
      <c r="K25" s="65">
        <v>45697</v>
      </c>
      <c r="L25" s="39">
        <f t="shared" si="0"/>
        <v>10</v>
      </c>
      <c r="M25" s="33" t="str">
        <f>VLOOKUP(A25,Pozos!$A$1:$B$411,2,FALSE)</f>
        <v>JAZMIN-AWY-3:1</v>
      </c>
      <c r="N25" s="18">
        <f t="shared" si="8"/>
        <v>45706</v>
      </c>
      <c r="O25" s="18">
        <f t="shared" si="9"/>
        <v>45707</v>
      </c>
      <c r="P25" s="20" t="s">
        <v>18</v>
      </c>
      <c r="Q25" s="19">
        <f t="shared" si="10"/>
        <v>86400</v>
      </c>
      <c r="R25" s="15" t="str">
        <f>VLOOKUP(H25,'DIFERIDAS PRODUCCION'!$A$2:$B$212,2,FALSE)</f>
        <v>20200400040002</v>
      </c>
      <c r="S25" s="15" t="str">
        <f t="shared" si="11"/>
        <v>Pozo no fluye</v>
      </c>
      <c r="T25" s="19">
        <f>VLOOKUP(I25,'DIFERIDAS PRODUCCION'!$D$1:$E$34,2,FALSE)</f>
        <v>1</v>
      </c>
      <c r="U25" s="21" t="str">
        <f t="shared" si="12"/>
        <v>YACIMIENTOS</v>
      </c>
      <c r="V25" s="15" t="str">
        <f t="shared" si="13"/>
        <v>Pozo esperando inyeccion de vapor.</v>
      </c>
      <c r="W25" s="22" t="str">
        <f t="shared" si="14"/>
        <v>True</v>
      </c>
      <c r="Z25" s="56">
        <f>IFERROR(ROUND(VLOOKUP(M25,'Ultima Prueba Valida'!C:M,7,FALSE)/24*D25,2),"")</f>
        <v>8.5299999999999994</v>
      </c>
      <c r="AA25" s="56">
        <f>ROUND(VLOOKUP(M25,'Ultima Prueba Valida'!C:M,9,FALSE)/24*D25,2)</f>
        <v>3.11</v>
      </c>
    </row>
    <row r="26" spans="1:27" x14ac:dyDescent="0.25">
      <c r="A26" s="77" t="s">
        <v>851</v>
      </c>
      <c r="B26" s="16" t="str">
        <f>VLOOKUP(A26,Pozos!$A$1:$F$411,6,0)</f>
        <v>Activo</v>
      </c>
      <c r="C26" s="64">
        <v>0</v>
      </c>
      <c r="D26" s="31">
        <v>24</v>
      </c>
      <c r="E26" s="31" t="s">
        <v>21</v>
      </c>
      <c r="F26" s="16">
        <f>ROUND(VLOOKUP(M26,'Ultima Prueba Valida'!C:M,8,FALSE)/24*D26,2)</f>
        <v>0.53</v>
      </c>
      <c r="G26" s="17">
        <f>VLOOKUP(M26,'Ultima Prueba Valida'!C:M,3,FALSE)</f>
        <v>45656</v>
      </c>
      <c r="H26" s="32" t="s">
        <v>19</v>
      </c>
      <c r="I26" s="32" t="s">
        <v>20</v>
      </c>
      <c r="J26" s="34" t="s">
        <v>1437</v>
      </c>
      <c r="K26" s="65">
        <v>45697</v>
      </c>
      <c r="L26" s="39">
        <f t="shared" si="0"/>
        <v>10</v>
      </c>
      <c r="M26" s="33" t="str">
        <f>VLOOKUP(A26,Pozos!$A$1:$B$411,2,FALSE)</f>
        <v>JAZMIN-BK-4:1</v>
      </c>
      <c r="N26" s="18">
        <f t="shared" si="8"/>
        <v>45706</v>
      </c>
      <c r="O26" s="18">
        <f t="shared" si="9"/>
        <v>45707</v>
      </c>
      <c r="P26" s="20" t="s">
        <v>18</v>
      </c>
      <c r="Q26" s="19">
        <f t="shared" si="10"/>
        <v>86400</v>
      </c>
      <c r="R26" s="15" t="str">
        <f>VLOOKUP(H26,'DIFERIDAS PRODUCCION'!$A$2:$B$212,2,FALSE)</f>
        <v>202008010201002</v>
      </c>
      <c r="S26" s="15" t="str">
        <f t="shared" si="11"/>
        <v>WO Estim. Térmica</v>
      </c>
      <c r="T26" s="19">
        <f>VLOOKUP(I26,'DIFERIDAS PRODUCCION'!$D$1:$E$34,2,FALSE)</f>
        <v>1</v>
      </c>
      <c r="U26" s="21" t="str">
        <f t="shared" si="12"/>
        <v>YACIMIENTOS</v>
      </c>
      <c r="V26" s="15" t="str">
        <f t="shared" si="13"/>
        <v>Pre calentamiento.</v>
      </c>
      <c r="W26" s="22" t="str">
        <f t="shared" si="14"/>
        <v>True</v>
      </c>
      <c r="Z26" s="56">
        <f>IFERROR(ROUND(VLOOKUP(M26,'Ultima Prueba Valida'!C:M,7,FALSE)/24*D26,2),"")</f>
        <v>3</v>
      </c>
      <c r="AA26" s="56">
        <f>ROUND(VLOOKUP(M26,'Ultima Prueba Valida'!C:M,9,FALSE)/24*D26,2)</f>
        <v>26.12</v>
      </c>
    </row>
    <row r="27" spans="1:27" x14ac:dyDescent="0.25">
      <c r="A27" s="73" t="s">
        <v>485</v>
      </c>
      <c r="B27" s="16" t="str">
        <f>VLOOKUP(A27,Pozos!$A$1:$F$411,6,0)</f>
        <v>Activo</v>
      </c>
      <c r="C27" s="64">
        <v>0</v>
      </c>
      <c r="D27" s="31">
        <v>24</v>
      </c>
      <c r="E27" s="31" t="s">
        <v>21</v>
      </c>
      <c r="F27" s="16">
        <f>ROUND(VLOOKUP(M27,'Ultima Prueba Valida'!C:M,8,FALSE)/24*D27,2)</f>
        <v>39.57</v>
      </c>
      <c r="G27" s="17">
        <f>VLOOKUP(M27,'Ultima Prueba Valida'!C:M,3,FALSE)</f>
        <v>45687</v>
      </c>
      <c r="H27" s="32" t="s">
        <v>22</v>
      </c>
      <c r="I27" s="32" t="s">
        <v>24</v>
      </c>
      <c r="J27" s="34" t="s">
        <v>1444</v>
      </c>
      <c r="K27" s="65">
        <v>45700</v>
      </c>
      <c r="L27" s="39">
        <f t="shared" si="0"/>
        <v>7</v>
      </c>
      <c r="M27" s="33" t="str">
        <f>VLOOKUP(A27,Pozos!$A$1:$B$411,2,FALSE)</f>
        <v>JAZMIN-AC-1:1</v>
      </c>
      <c r="N27" s="18">
        <f t="shared" si="8"/>
        <v>45706</v>
      </c>
      <c r="O27" s="18">
        <f t="shared" si="9"/>
        <v>45707</v>
      </c>
      <c r="P27" s="20" t="s">
        <v>18</v>
      </c>
      <c r="Q27" s="19">
        <f t="shared" si="10"/>
        <v>86400</v>
      </c>
      <c r="R27" s="15" t="str">
        <f>VLOOKUP(H27,'DIFERIDAS PRODUCCION'!$A$2:$B$212,2,FALSE)</f>
        <v>20200400040002</v>
      </c>
      <c r="S27" s="15" t="str">
        <f t="shared" si="11"/>
        <v>Pozo no fluye</v>
      </c>
      <c r="T27" s="19">
        <f>VLOOKUP(I27,'DIFERIDAS PRODUCCION'!$D$1:$E$34,2,FALSE)</f>
        <v>17</v>
      </c>
      <c r="U27" s="21" t="str">
        <f t="shared" si="12"/>
        <v>EN W.S.</v>
      </c>
      <c r="V27" s="15" t="str">
        <f t="shared" si="13"/>
        <v>Salio de servicio, pendiente encabezar</v>
      </c>
      <c r="W27" s="22" t="str">
        <f t="shared" si="14"/>
        <v>True</v>
      </c>
      <c r="Z27" s="56">
        <f>IFERROR(ROUND(VLOOKUP(M27,'Ultima Prueba Valida'!C:M,7,FALSE)/24*D27,2),"")</f>
        <v>0</v>
      </c>
      <c r="AA27" s="56">
        <f>ROUND(VLOOKUP(M27,'Ultima Prueba Valida'!C:M,9,FALSE)/24*D27,2)</f>
        <v>204.8</v>
      </c>
    </row>
    <row r="28" spans="1:27" x14ac:dyDescent="0.25">
      <c r="A28" s="66" t="s">
        <v>1210</v>
      </c>
      <c r="B28" s="16" t="str">
        <f>VLOOKUP(A28,Pozos!$A$1:$F$411,6,0)</f>
        <v>Activo</v>
      </c>
      <c r="C28" s="64">
        <v>0</v>
      </c>
      <c r="D28" s="31">
        <v>24</v>
      </c>
      <c r="E28" s="31" t="s">
        <v>21</v>
      </c>
      <c r="F28" s="16">
        <f>ROUND(VLOOKUP(M28,'Ultima Prueba Valida'!C:M,8,FALSE)/24*D28,2)</f>
        <v>2.79</v>
      </c>
      <c r="G28" s="17">
        <f>VLOOKUP(M28,'Ultima Prueba Valida'!C:M,3,FALSE)</f>
        <v>45676</v>
      </c>
      <c r="H28" s="32" t="s">
        <v>19</v>
      </c>
      <c r="I28" s="32" t="s">
        <v>20</v>
      </c>
      <c r="J28" s="34" t="s">
        <v>1422</v>
      </c>
      <c r="K28" s="65">
        <v>45700</v>
      </c>
      <c r="L28" s="39">
        <f t="shared" si="0"/>
        <v>7</v>
      </c>
      <c r="M28" s="33" t="str">
        <f>VLOOKUP(A28,Pozos!$A$1:$B$411,2,FALSE)</f>
        <v>JAZMIN-U-4:1</v>
      </c>
      <c r="N28" s="18">
        <f t="shared" si="8"/>
        <v>45706</v>
      </c>
      <c r="O28" s="18">
        <f t="shared" si="9"/>
        <v>45707</v>
      </c>
      <c r="P28" s="20" t="s">
        <v>18</v>
      </c>
      <c r="Q28" s="19">
        <f t="shared" si="10"/>
        <v>86400</v>
      </c>
      <c r="R28" s="15" t="str">
        <f>VLOOKUP(H28,'DIFERIDAS PRODUCCION'!$A$2:$B$212,2,FALSE)</f>
        <v>202008010201002</v>
      </c>
      <c r="S28" s="15" t="str">
        <f t="shared" si="11"/>
        <v>WO Estim. Térmica</v>
      </c>
      <c r="T28" s="19">
        <f>VLOOKUP(I28,'DIFERIDAS PRODUCCION'!$D$1:$E$34,2,FALSE)</f>
        <v>1</v>
      </c>
      <c r="U28" s="21" t="str">
        <f t="shared" si="12"/>
        <v>YACIMIENTOS</v>
      </c>
      <c r="V28" s="15" t="str">
        <f t="shared" si="13"/>
        <v>Inyeccion de vapor</v>
      </c>
      <c r="W28" s="22" t="str">
        <f t="shared" si="14"/>
        <v>True</v>
      </c>
      <c r="Z28" s="56">
        <f>IFERROR(ROUND(VLOOKUP(M28,'Ultima Prueba Valida'!C:M,7,FALSE)/24*D28,2),"")</f>
        <v>2</v>
      </c>
      <c r="AA28" s="56">
        <f>ROUND(VLOOKUP(M28,'Ultima Prueba Valida'!C:M,9,FALSE)/24*D28,2)</f>
        <v>20.100000000000001</v>
      </c>
    </row>
    <row r="29" spans="1:27" ht="14.25" customHeight="1" x14ac:dyDescent="0.25">
      <c r="A29" s="73" t="s">
        <v>518</v>
      </c>
      <c r="B29" s="16" t="str">
        <f>VLOOKUP(A29,Pozos!$A$1:$F$411,6,0)</f>
        <v>Activo</v>
      </c>
      <c r="C29" s="64">
        <v>0</v>
      </c>
      <c r="D29" s="31">
        <v>24</v>
      </c>
      <c r="E29" s="31" t="s">
        <v>21</v>
      </c>
      <c r="F29" s="16">
        <f>ROUND(VLOOKUP(M29,'Ultima Prueba Valida'!C:M,8,FALSE)/24*D29,2)</f>
        <v>17.03</v>
      </c>
      <c r="G29" s="17">
        <f>VLOOKUP(M29,'Ultima Prueba Valida'!C:M,3,FALSE)</f>
        <v>45679</v>
      </c>
      <c r="H29" s="32" t="s">
        <v>257</v>
      </c>
      <c r="I29" s="32" t="s">
        <v>23</v>
      </c>
      <c r="J29" s="34" t="s">
        <v>1445</v>
      </c>
      <c r="K29" s="65">
        <v>45700</v>
      </c>
      <c r="L29" s="39">
        <f t="shared" si="0"/>
        <v>7</v>
      </c>
      <c r="M29" s="33" t="str">
        <f>VLOOKUP(A29,Pozos!$A$1:$B$411,2,FALSE)</f>
        <v>JAZMIN-AE-2:1</v>
      </c>
      <c r="N29" s="18">
        <f t="shared" si="8"/>
        <v>45706</v>
      </c>
      <c r="O29" s="18">
        <f t="shared" si="9"/>
        <v>45707</v>
      </c>
      <c r="P29" s="20" t="s">
        <v>18</v>
      </c>
      <c r="Q29" s="19">
        <f t="shared" si="10"/>
        <v>86400</v>
      </c>
      <c r="R29" s="15" t="str">
        <f>VLOOKUP(H29,'DIFERIDAS PRODUCCION'!$A$2:$B$212,2,FALSE)</f>
        <v>20200400030802</v>
      </c>
      <c r="S29" s="15" t="str">
        <f t="shared" si="11"/>
        <v>Tubería falla</v>
      </c>
      <c r="T29" s="19">
        <f>VLOOKUP(I29,'DIFERIDAS PRODUCCION'!$D$1:$E$34,2,FALSE)</f>
        <v>15</v>
      </c>
      <c r="U29" s="21" t="str">
        <f t="shared" si="12"/>
        <v>ESPERANDO W.S.</v>
      </c>
      <c r="V29" s="15" t="str">
        <f t="shared" si="13"/>
        <v>En ruta por tuberia rota, equipo ideco, se realizara servicio el 21 de febrero.</v>
      </c>
      <c r="W29" s="22" t="str">
        <f t="shared" si="14"/>
        <v>True</v>
      </c>
      <c r="Z29" s="56">
        <f>IFERROR(ROUND(VLOOKUP(M29,'Ultima Prueba Valida'!C:M,7,FALSE)/24*D29,2),"")</f>
        <v>0</v>
      </c>
      <c r="AA29" s="56">
        <f>ROUND(VLOOKUP(M29,'Ultima Prueba Valida'!C:M,9,FALSE)/24*D29,2)</f>
        <v>113.97</v>
      </c>
    </row>
    <row r="30" spans="1:27" x14ac:dyDescent="0.25">
      <c r="A30" s="66" t="s">
        <v>574</v>
      </c>
      <c r="B30" s="16" t="str">
        <f>VLOOKUP(A30,Pozos!$A$1:$F$411,6,0)</f>
        <v>Activo</v>
      </c>
      <c r="C30" s="64">
        <v>0</v>
      </c>
      <c r="D30" s="31">
        <v>24</v>
      </c>
      <c r="E30" s="31" t="s">
        <v>21</v>
      </c>
      <c r="F30" s="16">
        <f>ROUND(VLOOKUP(M30,'Ultima Prueba Valida'!C:M,8,FALSE)/24*D30,2)</f>
        <v>0.82</v>
      </c>
      <c r="G30" s="17">
        <f>VLOOKUP(M30,'Ultima Prueba Valida'!C:M,3,FALSE)</f>
        <v>45676</v>
      </c>
      <c r="H30" s="32" t="s">
        <v>19</v>
      </c>
      <c r="I30" s="32" t="s">
        <v>20</v>
      </c>
      <c r="J30" s="34" t="s">
        <v>1422</v>
      </c>
      <c r="K30" s="65">
        <v>45700</v>
      </c>
      <c r="L30" s="39">
        <f t="shared" si="0"/>
        <v>7</v>
      </c>
      <c r="M30" s="33" t="str">
        <f>VLOOKUP(A30,Pozos!$A$1:$B$411,2,FALSE)</f>
        <v>JAZMIN-AJ-1:1</v>
      </c>
      <c r="N30" s="18">
        <f t="shared" si="8"/>
        <v>45706</v>
      </c>
      <c r="O30" s="18">
        <f t="shared" si="9"/>
        <v>45707</v>
      </c>
      <c r="P30" s="20" t="s">
        <v>18</v>
      </c>
      <c r="Q30" s="19">
        <f t="shared" si="10"/>
        <v>86400</v>
      </c>
      <c r="R30" s="15" t="str">
        <f>VLOOKUP(H30,'DIFERIDAS PRODUCCION'!$A$2:$B$212,2,FALSE)</f>
        <v>202008010201002</v>
      </c>
      <c r="S30" s="15" t="str">
        <f t="shared" si="11"/>
        <v>WO Estim. Térmica</v>
      </c>
      <c r="T30" s="19">
        <f>VLOOKUP(I30,'DIFERIDAS PRODUCCION'!$D$1:$E$34,2,FALSE)</f>
        <v>1</v>
      </c>
      <c r="U30" s="21" t="str">
        <f t="shared" si="12"/>
        <v>YACIMIENTOS</v>
      </c>
      <c r="V30" s="15" t="str">
        <f t="shared" si="13"/>
        <v>Inyeccion de vapor</v>
      </c>
      <c r="W30" s="22" t="str">
        <f t="shared" si="14"/>
        <v>True</v>
      </c>
      <c r="Z30" s="56">
        <f>IFERROR(ROUND(VLOOKUP(M30,'Ultima Prueba Valida'!C:M,7,FALSE)/24*D30,2),"")</f>
        <v>2</v>
      </c>
      <c r="AA30" s="56">
        <f>ROUND(VLOOKUP(M30,'Ultima Prueba Valida'!C:M,9,FALSE)/24*D30,2)</f>
        <v>1.21</v>
      </c>
    </row>
    <row r="31" spans="1:27" x14ac:dyDescent="0.25">
      <c r="A31" s="71" t="s">
        <v>544</v>
      </c>
      <c r="B31" s="16" t="str">
        <f>VLOOKUP(A31,Pozos!$A$1:$F$411,6,0)</f>
        <v>Activo</v>
      </c>
      <c r="C31" s="64">
        <v>0</v>
      </c>
      <c r="D31" s="31">
        <v>24</v>
      </c>
      <c r="E31" s="31" t="s">
        <v>21</v>
      </c>
      <c r="F31" s="16">
        <f>ROUND(VLOOKUP(M31,'Ultima Prueba Valida'!C:M,8,FALSE)/24*D31,2)</f>
        <v>2.5099999999999998</v>
      </c>
      <c r="G31" s="17">
        <f>VLOOKUP(M31,'Ultima Prueba Valida'!C:M,3,FALSE)</f>
        <v>45700</v>
      </c>
      <c r="H31" s="32" t="s">
        <v>19</v>
      </c>
      <c r="I31" s="32" t="s">
        <v>20</v>
      </c>
      <c r="J31" s="34" t="s">
        <v>1427</v>
      </c>
      <c r="K31" s="65">
        <v>45701</v>
      </c>
      <c r="L31" s="39">
        <f t="shared" si="0"/>
        <v>6</v>
      </c>
      <c r="M31" s="33" t="str">
        <f>VLOOKUP(A31,Pozos!$A$1:$B$411,2,FALSE)</f>
        <v>JAZMIN-AG-2:1</v>
      </c>
      <c r="N31" s="18">
        <f t="shared" si="8"/>
        <v>45706</v>
      </c>
      <c r="O31" s="18">
        <f t="shared" si="9"/>
        <v>45707</v>
      </c>
      <c r="P31" s="20" t="s">
        <v>18</v>
      </c>
      <c r="Q31" s="19">
        <f t="shared" si="10"/>
        <v>86400</v>
      </c>
      <c r="R31" s="15" t="str">
        <f>VLOOKUP(H31,'DIFERIDAS PRODUCCION'!$A$2:$B$212,2,FALSE)</f>
        <v>202008010201002</v>
      </c>
      <c r="S31" s="15" t="str">
        <f t="shared" si="11"/>
        <v>WO Estim. Térmica</v>
      </c>
      <c r="T31" s="19">
        <f>VLOOKUP(I31,'DIFERIDAS PRODUCCION'!$D$1:$E$34,2,FALSE)</f>
        <v>1</v>
      </c>
      <c r="U31" s="21" t="str">
        <f t="shared" si="12"/>
        <v>YACIMIENTOS</v>
      </c>
      <c r="V31" s="15" t="str">
        <f t="shared" si="13"/>
        <v>Esperando inyeccion de vapor</v>
      </c>
      <c r="W31" s="22" t="str">
        <f t="shared" si="14"/>
        <v>True</v>
      </c>
      <c r="Z31" s="56">
        <f>IFERROR(ROUND(VLOOKUP(M31,'Ultima Prueba Valida'!C:M,7,FALSE)/24*D31,2),"")</f>
        <v>7</v>
      </c>
      <c r="AA31" s="56">
        <f>ROUND(VLOOKUP(M31,'Ultima Prueba Valida'!C:M,9,FALSE)/24*D31,2)</f>
        <v>37.9</v>
      </c>
    </row>
    <row r="32" spans="1:27" x14ac:dyDescent="0.25">
      <c r="A32" s="74" t="s">
        <v>780</v>
      </c>
      <c r="B32" s="16" t="str">
        <f>VLOOKUP(A32,Pozos!$A$1:$F$411,6,0)</f>
        <v>Activo</v>
      </c>
      <c r="C32" s="64">
        <v>0</v>
      </c>
      <c r="D32" s="31">
        <v>24</v>
      </c>
      <c r="E32" s="31" t="s">
        <v>21</v>
      </c>
      <c r="F32" s="16">
        <f>ROUND(VLOOKUP(M32,'Ultima Prueba Valida'!C:M,8,FALSE)/24*D32,2)</f>
        <v>3.77</v>
      </c>
      <c r="G32" s="17">
        <f>VLOOKUP(M32,'Ultima Prueba Valida'!C:M,3,FALSE)</f>
        <v>45637</v>
      </c>
      <c r="H32" s="32" t="s">
        <v>22</v>
      </c>
      <c r="I32" s="32" t="s">
        <v>50</v>
      </c>
      <c r="J32" s="34" t="s">
        <v>1429</v>
      </c>
      <c r="K32" s="65">
        <v>45704</v>
      </c>
      <c r="L32" s="39">
        <f t="shared" si="0"/>
        <v>3</v>
      </c>
      <c r="M32" s="33" t="str">
        <f>VLOOKUP(A32,Pozos!$A$1:$B$411,2,FALSE)</f>
        <v>JAZMIN-BB-3:1</v>
      </c>
      <c r="N32" s="18">
        <f t="shared" si="8"/>
        <v>45706</v>
      </c>
      <c r="O32" s="18">
        <f t="shared" si="9"/>
        <v>45707</v>
      </c>
      <c r="P32" s="20" t="s">
        <v>18</v>
      </c>
      <c r="Q32" s="19">
        <f t="shared" si="10"/>
        <v>86400</v>
      </c>
      <c r="R32" s="15" t="str">
        <f>VLOOKUP(H32,'DIFERIDAS PRODUCCION'!$A$2:$B$212,2,FALSE)</f>
        <v>20200400040002</v>
      </c>
      <c r="S32" s="15" t="str">
        <f t="shared" si="11"/>
        <v>Pozo no fluye</v>
      </c>
      <c r="T32" s="19">
        <f>VLOOKUP(I32,'DIFERIDAS PRODUCCION'!$D$1:$E$34,2,FALSE)</f>
        <v>4</v>
      </c>
      <c r="U32" s="21" t="str">
        <f t="shared" si="12"/>
        <v>CONTROL</v>
      </c>
      <c r="V32" s="15" t="str">
        <f t="shared" si="13"/>
        <v>No bombea</v>
      </c>
      <c r="W32" s="22" t="str">
        <f t="shared" si="14"/>
        <v>True</v>
      </c>
      <c r="Z32" s="56">
        <f>IFERROR(ROUND(VLOOKUP(M32,'Ultima Prueba Valida'!C:M,7,FALSE)/24*D32,2),"")</f>
        <v>0</v>
      </c>
      <c r="AA32" s="56">
        <f>ROUND(VLOOKUP(M32,'Ultima Prueba Valida'!C:M,9,FALSE)/24*D32,2)</f>
        <v>3.83</v>
      </c>
    </row>
    <row r="33" spans="1:27" x14ac:dyDescent="0.25">
      <c r="A33" s="79" t="s">
        <v>825</v>
      </c>
      <c r="B33" s="16" t="str">
        <f>VLOOKUP(A33,Pozos!$A$1:$F$411,6,0)</f>
        <v>Activo</v>
      </c>
      <c r="C33" s="64">
        <v>0</v>
      </c>
      <c r="D33" s="31">
        <v>24</v>
      </c>
      <c r="E33" s="31" t="s">
        <v>21</v>
      </c>
      <c r="F33" s="16">
        <f>ROUND(VLOOKUP(M33,'Ultima Prueba Valida'!C:M,8,FALSE)/24*D33,2)</f>
        <v>4</v>
      </c>
      <c r="G33" s="17">
        <f>VLOOKUP(M33,'Ultima Prueba Valida'!C:M,3,FALSE)</f>
        <v>45694</v>
      </c>
      <c r="H33" s="32" t="s">
        <v>19</v>
      </c>
      <c r="I33" s="32" t="s">
        <v>20</v>
      </c>
      <c r="J33" s="34" t="s">
        <v>1422</v>
      </c>
      <c r="K33" s="65">
        <v>45704</v>
      </c>
      <c r="L33" s="39">
        <f t="shared" si="0"/>
        <v>3</v>
      </c>
      <c r="M33" s="33" t="str">
        <f>VLOOKUP(A33,Pozos!$A$1:$B$411,2,FALSE)</f>
        <v>JAZMIN-BH-2:1</v>
      </c>
      <c r="N33" s="18">
        <f t="shared" si="8"/>
        <v>45706</v>
      </c>
      <c r="O33" s="18">
        <f t="shared" si="9"/>
        <v>45707</v>
      </c>
      <c r="P33" s="20" t="s">
        <v>18</v>
      </c>
      <c r="Q33" s="19">
        <f t="shared" si="10"/>
        <v>86400</v>
      </c>
      <c r="R33" s="15" t="str">
        <f>VLOOKUP(H33,'DIFERIDAS PRODUCCION'!$A$2:$B$212,2,FALSE)</f>
        <v>202008010201002</v>
      </c>
      <c r="S33" s="15" t="str">
        <f t="shared" si="11"/>
        <v>WO Estim. Térmica</v>
      </c>
      <c r="T33" s="19">
        <f>VLOOKUP(I33,'DIFERIDAS PRODUCCION'!$D$1:$E$34,2,FALSE)</f>
        <v>1</v>
      </c>
      <c r="U33" s="21" t="str">
        <f t="shared" si="12"/>
        <v>YACIMIENTOS</v>
      </c>
      <c r="V33" s="15" t="str">
        <f t="shared" si="13"/>
        <v>Inyeccion de vapor</v>
      </c>
      <c r="W33" s="22" t="str">
        <f t="shared" si="14"/>
        <v>True</v>
      </c>
      <c r="Z33" s="56">
        <f>IFERROR(ROUND(VLOOKUP(M33,'Ultima Prueba Valida'!C:M,7,FALSE)/24*D33,2),"")</f>
        <v>5</v>
      </c>
      <c r="AA33" s="56">
        <f>ROUND(VLOOKUP(M33,'Ultima Prueba Valida'!C:M,9,FALSE)/24*D33,2)</f>
        <v>5.65</v>
      </c>
    </row>
    <row r="34" spans="1:27" x14ac:dyDescent="0.25">
      <c r="A34" s="74" t="s">
        <v>668</v>
      </c>
      <c r="B34" s="16" t="str">
        <f>VLOOKUP(A34,Pozos!$A$1:$F$411,6,0)</f>
        <v>Activo</v>
      </c>
      <c r="C34" s="64">
        <v>0</v>
      </c>
      <c r="D34" s="31">
        <v>24</v>
      </c>
      <c r="E34" s="31" t="s">
        <v>21</v>
      </c>
      <c r="F34" s="16">
        <f>ROUND(VLOOKUP(M34,'Ultima Prueba Valida'!C:M,8,FALSE)/24*D34,2)</f>
        <v>1.29</v>
      </c>
      <c r="G34" s="17">
        <f>VLOOKUP(M34,'Ultima Prueba Valida'!C:M,3,FALSE)</f>
        <v>45700</v>
      </c>
      <c r="H34" s="32" t="s">
        <v>22</v>
      </c>
      <c r="I34" s="32" t="s">
        <v>50</v>
      </c>
      <c r="J34" s="34" t="s">
        <v>1429</v>
      </c>
      <c r="K34" s="65">
        <v>45704</v>
      </c>
      <c r="L34" s="39">
        <f t="shared" si="0"/>
        <v>3</v>
      </c>
      <c r="M34" s="33" t="str">
        <f>VLOOKUP(A34,Pozos!$A$1:$B$411,2,FALSE)</f>
        <v>JAZMIN-AQ-6:1</v>
      </c>
      <c r="N34" s="18">
        <f t="shared" si="8"/>
        <v>45706</v>
      </c>
      <c r="O34" s="18">
        <f t="shared" si="9"/>
        <v>45707</v>
      </c>
      <c r="P34" s="20" t="s">
        <v>18</v>
      </c>
      <c r="Q34" s="19">
        <f t="shared" si="10"/>
        <v>86400</v>
      </c>
      <c r="R34" s="15" t="str">
        <f>VLOOKUP(H34,'DIFERIDAS PRODUCCION'!$A$2:$B$212,2,FALSE)</f>
        <v>20200400040002</v>
      </c>
      <c r="S34" s="15" t="str">
        <f t="shared" si="11"/>
        <v>Pozo no fluye</v>
      </c>
      <c r="T34" s="19">
        <f>VLOOKUP(I34,'DIFERIDAS PRODUCCION'!$D$1:$E$34,2,FALSE)</f>
        <v>4</v>
      </c>
      <c r="U34" s="21" t="str">
        <f t="shared" si="12"/>
        <v>CONTROL</v>
      </c>
      <c r="V34" s="15" t="str">
        <f t="shared" si="13"/>
        <v>No bombea</v>
      </c>
      <c r="W34" s="22" t="str">
        <f t="shared" si="14"/>
        <v>True</v>
      </c>
      <c r="Z34" s="56">
        <f>IFERROR(ROUND(VLOOKUP(M34,'Ultima Prueba Valida'!C:M,7,FALSE)/24*D34,2),"")</f>
        <v>7</v>
      </c>
      <c r="AA34" s="56">
        <f>ROUND(VLOOKUP(M34,'Ultima Prueba Valida'!C:M,9,FALSE)/24*D34,2)</f>
        <v>24.78</v>
      </c>
    </row>
    <row r="35" spans="1:27" x14ac:dyDescent="0.25">
      <c r="A35" s="74" t="s">
        <v>467</v>
      </c>
      <c r="B35" s="16" t="str">
        <f>VLOOKUP(A35,Pozos!$A$1:$F$411,6,0)</f>
        <v>Activo</v>
      </c>
      <c r="C35" s="64">
        <v>0</v>
      </c>
      <c r="D35" s="31">
        <v>12</v>
      </c>
      <c r="E35" s="31" t="s">
        <v>21</v>
      </c>
      <c r="F35" s="16">
        <f>ROUND(VLOOKUP(M35,'Ultima Prueba Valida'!C:M,8,FALSE)/24*D35,2)</f>
        <v>8.82</v>
      </c>
      <c r="G35" s="17">
        <f>VLOOKUP(M35,'Ultima Prueba Valida'!C:M,3,FALSE)</f>
        <v>45694</v>
      </c>
      <c r="H35" s="32" t="s">
        <v>22</v>
      </c>
      <c r="I35" s="32" t="s">
        <v>50</v>
      </c>
      <c r="J35" s="34" t="s">
        <v>1429</v>
      </c>
      <c r="K35" s="65">
        <v>45704</v>
      </c>
      <c r="L35" s="39">
        <f t="shared" si="0"/>
        <v>3</v>
      </c>
      <c r="M35" s="33" t="str">
        <f>VLOOKUP(A35,Pozos!$A$1:$B$411,2,FALSE)</f>
        <v>JAZMIN-AA-3:1</v>
      </c>
      <c r="N35" s="18">
        <f t="shared" si="8"/>
        <v>45706</v>
      </c>
      <c r="O35" s="18">
        <f t="shared" si="9"/>
        <v>45706.5</v>
      </c>
      <c r="P35" s="20" t="s">
        <v>18</v>
      </c>
      <c r="Q35" s="19">
        <f t="shared" si="10"/>
        <v>43200</v>
      </c>
      <c r="R35" s="15" t="str">
        <f>VLOOKUP(H35,'DIFERIDAS PRODUCCION'!$A$2:$B$212,2,FALSE)</f>
        <v>20200400040002</v>
      </c>
      <c r="S35" s="15" t="str">
        <f t="shared" si="11"/>
        <v>Pozo no fluye</v>
      </c>
      <c r="T35" s="19">
        <f>VLOOKUP(I35,'DIFERIDAS PRODUCCION'!$D$1:$E$34,2,FALSE)</f>
        <v>4</v>
      </c>
      <c r="U35" s="21" t="str">
        <f t="shared" si="12"/>
        <v>CONTROL</v>
      </c>
      <c r="V35" s="15" t="str">
        <f t="shared" si="13"/>
        <v>No bombea</v>
      </c>
      <c r="W35" s="22" t="str">
        <f t="shared" si="14"/>
        <v>True</v>
      </c>
      <c r="Z35" s="56">
        <f>IFERROR(ROUND(VLOOKUP(M35,'Ultima Prueba Valida'!C:M,7,FALSE)/24*D35,2),"")</f>
        <v>2.5</v>
      </c>
      <c r="AA35" s="56">
        <f>ROUND(VLOOKUP(M35,'Ultima Prueba Valida'!C:M,9,FALSE)/24*D35,2)</f>
        <v>34.979999999999997</v>
      </c>
    </row>
    <row r="36" spans="1:27" x14ac:dyDescent="0.25">
      <c r="A36" s="75" t="s">
        <v>891</v>
      </c>
      <c r="B36" s="16" t="str">
        <f>VLOOKUP(A36,Pozos!$A$1:$F$411,6,0)</f>
        <v>Activo</v>
      </c>
      <c r="C36" s="64">
        <v>0</v>
      </c>
      <c r="D36" s="31">
        <v>24</v>
      </c>
      <c r="E36" s="31" t="s">
        <v>21</v>
      </c>
      <c r="F36" s="16">
        <f>ROUND(VLOOKUP(M36,'Ultima Prueba Valida'!C:M,8,FALSE)/24*D36,2)</f>
        <v>1.48</v>
      </c>
      <c r="G36" s="17">
        <f>VLOOKUP(M36,'Ultima Prueba Valida'!C:M,3,FALSE)</f>
        <v>45701</v>
      </c>
      <c r="H36" s="32" t="s">
        <v>19</v>
      </c>
      <c r="I36" s="32" t="s">
        <v>20</v>
      </c>
      <c r="J36" s="34" t="s">
        <v>1433</v>
      </c>
      <c r="K36" s="65">
        <v>45705</v>
      </c>
      <c r="L36" s="39">
        <f t="shared" si="0"/>
        <v>2</v>
      </c>
      <c r="M36" s="33" t="str">
        <f>VLOOKUP(A36,Pozos!$A$1:$B$411,2,FALSE)</f>
        <v>JAZMIN-CM-2:1</v>
      </c>
      <c r="N36" s="18">
        <f t="shared" si="8"/>
        <v>45706</v>
      </c>
      <c r="O36" s="18">
        <f t="shared" si="9"/>
        <v>45707</v>
      </c>
      <c r="P36" s="20" t="s">
        <v>18</v>
      </c>
      <c r="Q36" s="19">
        <f t="shared" si="10"/>
        <v>86400</v>
      </c>
      <c r="R36" s="15" t="str">
        <f>VLOOKUP(H36,'DIFERIDAS PRODUCCION'!$A$2:$B$212,2,FALSE)</f>
        <v>202008010201002</v>
      </c>
      <c r="S36" s="15" t="str">
        <f t="shared" si="11"/>
        <v>WO Estim. Térmica</v>
      </c>
      <c r="T36" s="19">
        <f>VLOOKUP(I36,'DIFERIDAS PRODUCCION'!$D$1:$E$34,2,FALSE)</f>
        <v>1</v>
      </c>
      <c r="U36" s="21" t="str">
        <f t="shared" si="12"/>
        <v>YACIMIENTOS</v>
      </c>
      <c r="V36" s="15" t="str">
        <f t="shared" si="13"/>
        <v>Pozo en remojo, despues de precalentamiento.</v>
      </c>
      <c r="W36" s="22" t="str">
        <f t="shared" si="14"/>
        <v>True</v>
      </c>
      <c r="Z36" s="56">
        <f>IFERROR(ROUND(VLOOKUP(M36,'Ultima Prueba Valida'!C:M,7,FALSE)/24*D36,2),"")</f>
        <v>4</v>
      </c>
      <c r="AA36" s="56">
        <f>ROUND(VLOOKUP(M36,'Ultima Prueba Valida'!C:M,9,FALSE)/24*D36,2)</f>
        <v>10.91</v>
      </c>
    </row>
    <row r="37" spans="1:27" x14ac:dyDescent="0.25">
      <c r="A37" s="71" t="s">
        <v>756</v>
      </c>
      <c r="B37" s="16" t="str">
        <f>VLOOKUP(A37,Pozos!$A$1:$F$411,6,0)</f>
        <v>Activo</v>
      </c>
      <c r="C37" s="64">
        <v>0</v>
      </c>
      <c r="D37" s="31">
        <v>13</v>
      </c>
      <c r="E37" s="31" t="s">
        <v>21</v>
      </c>
      <c r="F37" s="16">
        <f>ROUND(VLOOKUP(M37,'Ultima Prueba Valida'!C:M,8,FALSE)/24*D37,2)</f>
        <v>2.13</v>
      </c>
      <c r="G37" s="17">
        <f>VLOOKUP(M37,'Ultima Prueba Valida'!C:M,3,FALSE)</f>
        <v>45701</v>
      </c>
      <c r="H37" s="32" t="s">
        <v>19</v>
      </c>
      <c r="I37" s="32" t="s">
        <v>23</v>
      </c>
      <c r="J37" s="34" t="s">
        <v>1434</v>
      </c>
      <c r="K37" s="65">
        <v>45705</v>
      </c>
      <c r="L37" s="39">
        <f t="shared" ref="L37:L52" si="15">IF(K37="","",+$B$1-K37+1)</f>
        <v>2</v>
      </c>
      <c r="M37" s="33" t="str">
        <f>VLOOKUP(A37,Pozos!$A$1:$B$411,2,FALSE)</f>
        <v>JAZMIN-AZ-7:1</v>
      </c>
      <c r="N37" s="18">
        <f t="shared" ref="N37:N52" si="16">+$B$1+C37</f>
        <v>45706</v>
      </c>
      <c r="O37" s="18">
        <f t="shared" ref="O37:O52" si="17">N37+(D37/24)</f>
        <v>45706.541666666664</v>
      </c>
      <c r="P37" s="20" t="s">
        <v>18</v>
      </c>
      <c r="Q37" s="19">
        <f t="shared" ref="Q37:Q52" si="18">(O37-N37)*86400</f>
        <v>46799.999999790452</v>
      </c>
      <c r="R37" s="15" t="str">
        <f>VLOOKUP(H37,'DIFERIDAS PRODUCCION'!$A$2:$B$212,2,FALSE)</f>
        <v>202008010201002</v>
      </c>
      <c r="S37" s="15" t="str">
        <f t="shared" ref="S37:S52" si="19">+H37</f>
        <v>WO Estim. Térmica</v>
      </c>
      <c r="T37" s="19">
        <f>VLOOKUP(I37,'DIFERIDAS PRODUCCION'!$D$1:$E$34,2,FALSE)</f>
        <v>15</v>
      </c>
      <c r="U37" s="21" t="str">
        <f t="shared" ref="U37:U52" si="20">+I37</f>
        <v>ESPERANDO W.S.</v>
      </c>
      <c r="V37" s="15" t="str">
        <f t="shared" ref="V37:V52" si="21">TEXT(J37,"")</f>
        <v>Esperando pre inyección</v>
      </c>
      <c r="W37" s="22" t="str">
        <f t="shared" ref="W37:W52" si="22">+E37</f>
        <v>True</v>
      </c>
      <c r="Z37" s="56">
        <f>IFERROR(ROUND(VLOOKUP(M37,'Ultima Prueba Valida'!C:M,7,FALSE)/24*D37,2),"")</f>
        <v>3.79</v>
      </c>
      <c r="AA37" s="56">
        <f>ROUND(VLOOKUP(M37,'Ultima Prueba Valida'!C:M,9,FALSE)/24*D37,2)</f>
        <v>31.6</v>
      </c>
    </row>
    <row r="38" spans="1:27" x14ac:dyDescent="0.25">
      <c r="A38" s="76" t="s">
        <v>694</v>
      </c>
      <c r="B38" s="16" t="str">
        <f>VLOOKUP(A38,Pozos!$A$1:$F$411,6,0)</f>
        <v>Activo</v>
      </c>
      <c r="C38" s="64">
        <v>0</v>
      </c>
      <c r="D38" s="31">
        <v>3</v>
      </c>
      <c r="E38" s="31" t="s">
        <v>21</v>
      </c>
      <c r="F38" s="16">
        <f>ROUND(VLOOKUP(M38,'Ultima Prueba Valida'!C:M,8,FALSE)/24*D38,2)</f>
        <v>0.93</v>
      </c>
      <c r="G38" s="17">
        <f>VLOOKUP(M38,'Ultima Prueba Valida'!C:M,3,FALSE)</f>
        <v>45694</v>
      </c>
      <c r="H38" s="32" t="s">
        <v>26</v>
      </c>
      <c r="I38" s="32" t="s">
        <v>27</v>
      </c>
      <c r="J38" s="34" t="s">
        <v>1435</v>
      </c>
      <c r="K38" s="65">
        <v>45705</v>
      </c>
      <c r="L38" s="39">
        <f t="shared" si="15"/>
        <v>2</v>
      </c>
      <c r="M38" s="33" t="str">
        <f>VLOOKUP(A38,Pozos!$A$1:$B$411,2,FALSE)</f>
        <v>JAZMIN-AT-1:1</v>
      </c>
      <c r="N38" s="18">
        <f t="shared" si="16"/>
        <v>45706</v>
      </c>
      <c r="O38" s="18">
        <f t="shared" si="17"/>
        <v>45706.125</v>
      </c>
      <c r="P38" s="20" t="s">
        <v>18</v>
      </c>
      <c r="Q38" s="19">
        <f t="shared" si="18"/>
        <v>10800</v>
      </c>
      <c r="R38" s="15" t="str">
        <f>VLOOKUP(H38,'DIFERIDAS PRODUCCION'!$A$2:$B$212,2,FALSE)</f>
        <v>202004000301202</v>
      </c>
      <c r="S38" s="15" t="str">
        <f t="shared" si="19"/>
        <v>VSD falla</v>
      </c>
      <c r="T38" s="19">
        <f>VLOOKUP(I38,'DIFERIDAS PRODUCCION'!$D$1:$E$34,2,FALSE)</f>
        <v>3</v>
      </c>
      <c r="U38" s="21" t="str">
        <f t="shared" si="20"/>
        <v>MANTENIMIENTO</v>
      </c>
      <c r="V38" s="15" t="str">
        <f t="shared" si="21"/>
        <v>Falla VSD, queda en línea.</v>
      </c>
      <c r="W38" s="22" t="str">
        <f t="shared" si="22"/>
        <v>True</v>
      </c>
      <c r="Z38" s="56">
        <f>IFERROR(ROUND(VLOOKUP(M38,'Ultima Prueba Valida'!C:M,7,FALSE)/24*D38,2),"")</f>
        <v>0.88</v>
      </c>
      <c r="AA38" s="56">
        <f>ROUND(VLOOKUP(M38,'Ultima Prueba Valida'!C:M,9,FALSE)/24*D38,2)</f>
        <v>1.08</v>
      </c>
    </row>
    <row r="39" spans="1:27" x14ac:dyDescent="0.25">
      <c r="A39" s="76" t="s">
        <v>1117</v>
      </c>
      <c r="B39" s="16" t="str">
        <f>VLOOKUP(A39,Pozos!$A$1:$F$411,6,0)</f>
        <v>Activo</v>
      </c>
      <c r="C39" s="64">
        <v>0</v>
      </c>
      <c r="D39" s="31">
        <v>3</v>
      </c>
      <c r="E39" s="31" t="s">
        <v>21</v>
      </c>
      <c r="F39" s="16">
        <f>ROUND(VLOOKUP(M39,'Ultima Prueba Valida'!C:M,8,FALSE)/24*D39,2)</f>
        <v>0.81</v>
      </c>
      <c r="G39" s="17">
        <f>VLOOKUP(M39,'Ultima Prueba Valida'!C:M,3,FALSE)</f>
        <v>45674</v>
      </c>
      <c r="H39" s="32" t="s">
        <v>26</v>
      </c>
      <c r="I39" s="32" t="s">
        <v>27</v>
      </c>
      <c r="J39" s="34" t="s">
        <v>1435</v>
      </c>
      <c r="K39" s="65">
        <v>45705</v>
      </c>
      <c r="L39" s="39">
        <f t="shared" si="15"/>
        <v>2</v>
      </c>
      <c r="M39" s="33" t="str">
        <f>VLOOKUP(A39,Pozos!$A$1:$B$411,2,FALSE)</f>
        <v>JAZMIN-P-3:1</v>
      </c>
      <c r="N39" s="18">
        <f t="shared" si="16"/>
        <v>45706</v>
      </c>
      <c r="O39" s="18">
        <f t="shared" si="17"/>
        <v>45706.125</v>
      </c>
      <c r="P39" s="20" t="s">
        <v>18</v>
      </c>
      <c r="Q39" s="19">
        <f t="shared" si="18"/>
        <v>10800</v>
      </c>
      <c r="R39" s="15" t="str">
        <f>VLOOKUP(H39,'DIFERIDAS PRODUCCION'!$A$2:$B$212,2,FALSE)</f>
        <v>202004000301202</v>
      </c>
      <c r="S39" s="15" t="str">
        <f t="shared" si="19"/>
        <v>VSD falla</v>
      </c>
      <c r="T39" s="19">
        <f>VLOOKUP(I39,'DIFERIDAS PRODUCCION'!$D$1:$E$34,2,FALSE)</f>
        <v>3</v>
      </c>
      <c r="U39" s="21" t="str">
        <f t="shared" si="20"/>
        <v>MANTENIMIENTO</v>
      </c>
      <c r="V39" s="15" t="str">
        <f t="shared" si="21"/>
        <v>Falla VSD, queda en línea.</v>
      </c>
      <c r="W39" s="22" t="str">
        <f t="shared" si="22"/>
        <v>True</v>
      </c>
      <c r="Z39" s="56">
        <f>IFERROR(ROUND(VLOOKUP(M39,'Ultima Prueba Valida'!C:M,7,FALSE)/24*D39,2),"")</f>
        <v>0.25</v>
      </c>
      <c r="AA39" s="56">
        <f>ROUND(VLOOKUP(M39,'Ultima Prueba Valida'!C:M,9,FALSE)/24*D39,2)</f>
        <v>7.38</v>
      </c>
    </row>
    <row r="40" spans="1:27" x14ac:dyDescent="0.25">
      <c r="A40" s="78" t="s">
        <v>530</v>
      </c>
      <c r="B40" s="16" t="str">
        <f>VLOOKUP(A40,Pozos!$A$1:$F$411,6,0)</f>
        <v>Activo</v>
      </c>
      <c r="C40" s="64">
        <v>0</v>
      </c>
      <c r="D40" s="31">
        <v>6</v>
      </c>
      <c r="E40" s="31" t="s">
        <v>21</v>
      </c>
      <c r="F40" s="16">
        <f>ROUND(VLOOKUP(M40,'Ultima Prueba Valida'!C:M,8,FALSE)/24*D40,2)</f>
        <v>4.21</v>
      </c>
      <c r="G40" s="17">
        <f>VLOOKUP(M40,'Ultima Prueba Valida'!C:M,3,FALSE)</f>
        <v>45688</v>
      </c>
      <c r="H40" s="32" t="s">
        <v>222</v>
      </c>
      <c r="I40" s="32" t="s">
        <v>27</v>
      </c>
      <c r="J40" s="34" t="s">
        <v>1436</v>
      </c>
      <c r="K40" s="65">
        <v>45705</v>
      </c>
      <c r="L40" s="39">
        <f t="shared" si="15"/>
        <v>2</v>
      </c>
      <c r="M40" s="33" t="str">
        <f>VLOOKUP(A40,Pozos!$A$1:$B$411,2,FALSE)</f>
        <v>JAZMIN-AE-8:1</v>
      </c>
      <c r="N40" s="18">
        <f t="shared" si="16"/>
        <v>45706</v>
      </c>
      <c r="O40" s="18">
        <f t="shared" si="17"/>
        <v>45706.25</v>
      </c>
      <c r="P40" s="20" t="s">
        <v>18</v>
      </c>
      <c r="Q40" s="19">
        <f t="shared" si="18"/>
        <v>21600</v>
      </c>
      <c r="R40" s="15" t="str">
        <f>VLOOKUP(H40,'DIFERIDAS PRODUCCION'!$A$2:$B$212,2,FALSE)</f>
        <v>20200401000702</v>
      </c>
      <c r="S40" s="15" t="str">
        <f t="shared" si="19"/>
        <v>Unidad bombeo mtto</v>
      </c>
      <c r="T40" s="19">
        <f>VLOOKUP(I40,'DIFERIDAS PRODUCCION'!$D$1:$E$34,2,FALSE)</f>
        <v>3</v>
      </c>
      <c r="U40" s="21" t="str">
        <f t="shared" si="20"/>
        <v>MANTENIMIENTO</v>
      </c>
      <c r="V40" s="15" t="str">
        <f t="shared" si="21"/>
        <v>Cambio de correas.</v>
      </c>
      <c r="W40" s="22" t="str">
        <f t="shared" si="22"/>
        <v>True</v>
      </c>
      <c r="Z40" s="56">
        <f>IFERROR(ROUND(VLOOKUP(M40,'Ultima Prueba Valida'!C:M,7,FALSE)/24*D40,2),"")</f>
        <v>1.51</v>
      </c>
      <c r="AA40" s="56">
        <f>ROUND(VLOOKUP(M40,'Ultima Prueba Valida'!C:M,9,FALSE)/24*D40,2)</f>
        <v>11.03</v>
      </c>
    </row>
    <row r="41" spans="1:27" x14ac:dyDescent="0.25">
      <c r="A41" s="76" t="s">
        <v>975</v>
      </c>
      <c r="B41" s="16" t="str">
        <f>VLOOKUP(A41,Pozos!$A$1:$F$411,6,0)</f>
        <v>Activo</v>
      </c>
      <c r="C41" s="64">
        <v>0</v>
      </c>
      <c r="D41" s="31">
        <v>6</v>
      </c>
      <c r="E41" s="31" t="s">
        <v>21</v>
      </c>
      <c r="F41" s="16">
        <f>ROUND(VLOOKUP(M41,'Ultima Prueba Valida'!C:M,8,FALSE)/24*D41,2)</f>
        <v>2.0499999999999998</v>
      </c>
      <c r="G41" s="17">
        <f>VLOOKUP(M41,'Ultima Prueba Valida'!C:M,3,FALSE)</f>
        <v>45698</v>
      </c>
      <c r="H41" s="32" t="s">
        <v>26</v>
      </c>
      <c r="I41" s="32" t="s">
        <v>27</v>
      </c>
      <c r="J41" s="34" t="s">
        <v>1435</v>
      </c>
      <c r="K41" s="65">
        <v>45705</v>
      </c>
      <c r="L41" s="39">
        <f t="shared" si="15"/>
        <v>2</v>
      </c>
      <c r="M41" s="33" t="str">
        <f>VLOOKUP(A41,Pozos!$A$1:$B$411,2,FALSE)</f>
        <v>JAZMIN-G-3:1</v>
      </c>
      <c r="N41" s="18">
        <f t="shared" si="16"/>
        <v>45706</v>
      </c>
      <c r="O41" s="18">
        <f t="shared" si="17"/>
        <v>45706.25</v>
      </c>
      <c r="P41" s="20" t="s">
        <v>18</v>
      </c>
      <c r="Q41" s="19">
        <f t="shared" si="18"/>
        <v>21600</v>
      </c>
      <c r="R41" s="15" t="str">
        <f>VLOOKUP(H41,'DIFERIDAS PRODUCCION'!$A$2:$B$212,2,FALSE)</f>
        <v>202004000301202</v>
      </c>
      <c r="S41" s="15" t="str">
        <f t="shared" si="19"/>
        <v>VSD falla</v>
      </c>
      <c r="T41" s="19">
        <f>VLOOKUP(I41,'DIFERIDAS PRODUCCION'!$D$1:$E$34,2,FALSE)</f>
        <v>3</v>
      </c>
      <c r="U41" s="21" t="str">
        <f t="shared" si="20"/>
        <v>MANTENIMIENTO</v>
      </c>
      <c r="V41" s="15" t="str">
        <f t="shared" si="21"/>
        <v>Falla VSD, queda en línea.</v>
      </c>
      <c r="W41" s="22" t="str">
        <f t="shared" si="22"/>
        <v>True</v>
      </c>
      <c r="Z41" s="56">
        <f>IFERROR(ROUND(VLOOKUP(M41,'Ultima Prueba Valida'!C:M,7,FALSE)/24*D41,2),"")</f>
        <v>0.75</v>
      </c>
      <c r="AA41" s="56">
        <f>ROUND(VLOOKUP(M41,'Ultima Prueba Valida'!C:M,9,FALSE)/24*D41,2)</f>
        <v>18.98</v>
      </c>
    </row>
    <row r="42" spans="1:27" x14ac:dyDescent="0.25">
      <c r="A42" s="78" t="s">
        <v>461</v>
      </c>
      <c r="B42" s="16" t="str">
        <f>VLOOKUP(A42,Pozos!$A$1:$F$411,6,0)</f>
        <v>Activo</v>
      </c>
      <c r="C42" s="64">
        <v>0</v>
      </c>
      <c r="D42" s="31">
        <v>19</v>
      </c>
      <c r="E42" s="31" t="s">
        <v>21</v>
      </c>
      <c r="F42" s="16">
        <f>ROUND(VLOOKUP(M42,'Ultima Prueba Valida'!C:M,8,FALSE)/24*D42,2)</f>
        <v>3.5</v>
      </c>
      <c r="G42" s="17">
        <f>VLOOKUP(M42,'Ultima Prueba Valida'!C:M,3,FALSE)</f>
        <v>45694</v>
      </c>
      <c r="H42" s="32" t="s">
        <v>26</v>
      </c>
      <c r="I42" s="32" t="s">
        <v>27</v>
      </c>
      <c r="J42" s="34" t="s">
        <v>1438</v>
      </c>
      <c r="K42" s="65">
        <v>45705</v>
      </c>
      <c r="L42" s="39">
        <f t="shared" si="15"/>
        <v>2</v>
      </c>
      <c r="M42" s="33" t="str">
        <f>VLOOKUP(A42,Pozos!$A$1:$B$411,2,FALSE)</f>
        <v>JAZMIN-A-9:1</v>
      </c>
      <c r="N42" s="18">
        <f t="shared" si="16"/>
        <v>45706</v>
      </c>
      <c r="O42" s="18">
        <f t="shared" si="17"/>
        <v>45706.791666666664</v>
      </c>
      <c r="P42" s="20" t="s">
        <v>18</v>
      </c>
      <c r="Q42" s="19">
        <f t="shared" si="18"/>
        <v>68399.999999790452</v>
      </c>
      <c r="R42" s="15" t="str">
        <f>VLOOKUP(H42,'DIFERIDAS PRODUCCION'!$A$2:$B$212,2,FALSE)</f>
        <v>202004000301202</v>
      </c>
      <c r="S42" s="15" t="str">
        <f t="shared" si="19"/>
        <v>VSD falla</v>
      </c>
      <c r="T42" s="19">
        <f>VLOOKUP(I42,'DIFERIDAS PRODUCCION'!$D$1:$E$34,2,FALSE)</f>
        <v>3</v>
      </c>
      <c r="U42" s="21" t="str">
        <f t="shared" si="20"/>
        <v>MANTENIMIENTO</v>
      </c>
      <c r="V42" s="15" t="str">
        <f t="shared" si="21"/>
        <v>Falla VSD.</v>
      </c>
      <c r="W42" s="22" t="str">
        <f t="shared" si="22"/>
        <v>True</v>
      </c>
      <c r="Z42" s="56">
        <f>IFERROR(ROUND(VLOOKUP(M42,'Ultima Prueba Valida'!C:M,7,FALSE)/24*D42,2),"")</f>
        <v>3.96</v>
      </c>
      <c r="AA42" s="56">
        <f>ROUND(VLOOKUP(M42,'Ultima Prueba Valida'!C:M,9,FALSE)/24*D42,2)</f>
        <v>4.07</v>
      </c>
    </row>
    <row r="43" spans="1:27" x14ac:dyDescent="0.25">
      <c r="A43" s="63" t="s">
        <v>983</v>
      </c>
      <c r="B43" s="16" t="str">
        <f>VLOOKUP(A43,Pozos!$A$1:$F$411,6,0)</f>
        <v>Activo</v>
      </c>
      <c r="C43" s="64">
        <v>0</v>
      </c>
      <c r="D43" s="31">
        <v>1</v>
      </c>
      <c r="E43" s="31" t="s">
        <v>21</v>
      </c>
      <c r="F43" s="16">
        <f>ROUND(VLOOKUP(M43,'Ultima Prueba Valida'!C:M,8,FALSE)/24*D43,2)</f>
        <v>0.83</v>
      </c>
      <c r="G43" s="17">
        <f>VLOOKUP(M43,'Ultima Prueba Valida'!C:M,3,FALSE)</f>
        <v>45687</v>
      </c>
      <c r="H43" s="32" t="s">
        <v>54</v>
      </c>
      <c r="I43" s="32" t="s">
        <v>27</v>
      </c>
      <c r="J43" s="34" t="s">
        <v>1446</v>
      </c>
      <c r="K43" s="65">
        <v>45706</v>
      </c>
      <c r="L43" s="39">
        <f t="shared" si="15"/>
        <v>1</v>
      </c>
      <c r="M43" s="33" t="str">
        <f>VLOOKUP(A43,Pozos!$A$1:$B$411,2,FALSE)</f>
        <v>JAZMIN-G-7:1</v>
      </c>
      <c r="N43" s="18">
        <f t="shared" si="16"/>
        <v>45706</v>
      </c>
      <c r="O43" s="18">
        <f t="shared" si="17"/>
        <v>45706.041666666664</v>
      </c>
      <c r="P43" s="20" t="s">
        <v>18</v>
      </c>
      <c r="Q43" s="19">
        <f t="shared" si="18"/>
        <v>3599.9999997904524</v>
      </c>
      <c r="R43" s="15" t="str">
        <f>VLOOKUP(H43,'DIFERIDAS PRODUCCION'!$A$2:$B$212,2,FALSE)</f>
        <v>202002000101302</v>
      </c>
      <c r="S43" s="15" t="str">
        <f t="shared" si="19"/>
        <v>Red energía falla</v>
      </c>
      <c r="T43" s="19">
        <f>VLOOKUP(I43,'DIFERIDAS PRODUCCION'!$D$1:$E$34,2,FALSE)</f>
        <v>3</v>
      </c>
      <c r="U43" s="21" t="str">
        <f t="shared" si="20"/>
        <v>MANTENIMIENTO</v>
      </c>
      <c r="V43" s="15" t="str">
        <f t="shared" si="21"/>
        <v>Corte electrico vasconia</v>
      </c>
      <c r="W43" s="22" t="str">
        <f t="shared" si="22"/>
        <v>True</v>
      </c>
      <c r="Z43" s="56">
        <f>IFERROR(ROUND(VLOOKUP(M43,'Ultima Prueba Valida'!C:M,7,FALSE)/24*D43,2),"")</f>
        <v>0</v>
      </c>
      <c r="AA43" s="56">
        <f>ROUND(VLOOKUP(M43,'Ultima Prueba Valida'!C:M,9,FALSE)/24*D43,2)</f>
        <v>4.51</v>
      </c>
    </row>
    <row r="44" spans="1:27" x14ac:dyDescent="0.25">
      <c r="A44" s="63" t="s">
        <v>776</v>
      </c>
      <c r="B44" s="16" t="str">
        <f>VLOOKUP(A44,Pozos!$A$1:$F$411,6,0)</f>
        <v>Activo</v>
      </c>
      <c r="C44" s="64">
        <v>0</v>
      </c>
      <c r="D44" s="31">
        <v>1</v>
      </c>
      <c r="E44" s="31" t="s">
        <v>21</v>
      </c>
      <c r="F44" s="16">
        <f>ROUND(VLOOKUP(M44,'Ultima Prueba Valida'!C:M,8,FALSE)/24*D44,2)</f>
        <v>0</v>
      </c>
      <c r="G44" s="17">
        <f>VLOOKUP(M44,'Ultima Prueba Valida'!C:M,3,FALSE)</f>
        <v>45673</v>
      </c>
      <c r="H44" s="32" t="s">
        <v>54</v>
      </c>
      <c r="I44" s="32" t="s">
        <v>27</v>
      </c>
      <c r="J44" s="34" t="s">
        <v>1446</v>
      </c>
      <c r="K44" s="65">
        <v>45706</v>
      </c>
      <c r="L44" s="39">
        <f t="shared" si="15"/>
        <v>1</v>
      </c>
      <c r="M44" s="33" t="str">
        <f>VLOOKUP(A44,Pozos!$A$1:$B$411,2,FALSE)</f>
        <v>JAZMIN-BB-1:1</v>
      </c>
      <c r="N44" s="18">
        <f t="shared" si="16"/>
        <v>45706</v>
      </c>
      <c r="O44" s="18">
        <f t="shared" si="17"/>
        <v>45706.041666666664</v>
      </c>
      <c r="P44" s="20" t="s">
        <v>18</v>
      </c>
      <c r="Q44" s="19">
        <f t="shared" si="18"/>
        <v>3599.9999997904524</v>
      </c>
      <c r="R44" s="15" t="str">
        <f>VLOOKUP(H44,'DIFERIDAS PRODUCCION'!$A$2:$B$212,2,FALSE)</f>
        <v>202002000101302</v>
      </c>
      <c r="S44" s="15" t="str">
        <f t="shared" si="19"/>
        <v>Red energía falla</v>
      </c>
      <c r="T44" s="19">
        <f>VLOOKUP(I44,'DIFERIDAS PRODUCCION'!$D$1:$E$34,2,FALSE)</f>
        <v>3</v>
      </c>
      <c r="U44" s="21" t="str">
        <f t="shared" si="20"/>
        <v>MANTENIMIENTO</v>
      </c>
      <c r="V44" s="15" t="str">
        <f t="shared" si="21"/>
        <v>Corte electrico vasconia</v>
      </c>
      <c r="W44" s="22" t="str">
        <f t="shared" si="22"/>
        <v>True</v>
      </c>
      <c r="Z44" s="56">
        <f>IFERROR(ROUND(VLOOKUP(M44,'Ultima Prueba Valida'!C:M,7,FALSE)/24*D44,2),"")</f>
        <v>0.04</v>
      </c>
      <c r="AA44" s="56">
        <f>ROUND(VLOOKUP(M44,'Ultima Prueba Valida'!C:M,9,FALSE)/24*D44,2)</f>
        <v>0.13</v>
      </c>
    </row>
    <row r="45" spans="1:27" x14ac:dyDescent="0.25">
      <c r="A45" s="63" t="s">
        <v>925</v>
      </c>
      <c r="B45" s="16" t="str">
        <f>VLOOKUP(A45,Pozos!$A$1:$F$411,6,0)</f>
        <v>Activo</v>
      </c>
      <c r="C45" s="64">
        <v>0</v>
      </c>
      <c r="D45" s="31">
        <v>1</v>
      </c>
      <c r="E45" s="31" t="s">
        <v>21</v>
      </c>
      <c r="F45" s="16">
        <f>ROUND(VLOOKUP(M45,'Ultima Prueba Valida'!C:M,8,FALSE)/24*D45,2)</f>
        <v>0.37</v>
      </c>
      <c r="G45" s="17">
        <f>VLOOKUP(M45,'Ultima Prueba Valida'!C:M,3,FALSE)</f>
        <v>45694</v>
      </c>
      <c r="H45" s="32" t="s">
        <v>54</v>
      </c>
      <c r="I45" s="32" t="s">
        <v>27</v>
      </c>
      <c r="J45" s="34" t="s">
        <v>1446</v>
      </c>
      <c r="K45" s="65">
        <v>45706</v>
      </c>
      <c r="L45" s="39">
        <f t="shared" si="15"/>
        <v>1</v>
      </c>
      <c r="M45" s="33" t="str">
        <f>VLOOKUP(A45,Pozos!$A$1:$B$411,2,FALSE)</f>
        <v>JAZMIN-D-2:1</v>
      </c>
      <c r="N45" s="18">
        <f t="shared" si="16"/>
        <v>45706</v>
      </c>
      <c r="O45" s="18">
        <f t="shared" si="17"/>
        <v>45706.041666666664</v>
      </c>
      <c r="P45" s="20" t="s">
        <v>18</v>
      </c>
      <c r="Q45" s="19">
        <f t="shared" si="18"/>
        <v>3599.9999997904524</v>
      </c>
      <c r="R45" s="15" t="str">
        <f>VLOOKUP(H45,'DIFERIDAS PRODUCCION'!$A$2:$B$212,2,FALSE)</f>
        <v>202002000101302</v>
      </c>
      <c r="S45" s="15" t="str">
        <f t="shared" si="19"/>
        <v>Red energía falla</v>
      </c>
      <c r="T45" s="19">
        <f>VLOOKUP(I45,'DIFERIDAS PRODUCCION'!$D$1:$E$34,2,FALSE)</f>
        <v>3</v>
      </c>
      <c r="U45" s="21" t="str">
        <f t="shared" si="20"/>
        <v>MANTENIMIENTO</v>
      </c>
      <c r="V45" s="15" t="str">
        <f t="shared" si="21"/>
        <v>Corte electrico vasconia</v>
      </c>
      <c r="W45" s="22" t="str">
        <f t="shared" si="22"/>
        <v>True</v>
      </c>
      <c r="Z45" s="56">
        <f>IFERROR(ROUND(VLOOKUP(M45,'Ultima Prueba Valida'!C:M,7,FALSE)/24*D45,2),"")</f>
        <v>0.28999999999999998</v>
      </c>
      <c r="AA45" s="56">
        <f>ROUND(VLOOKUP(M45,'Ultima Prueba Valida'!C:M,9,FALSE)/24*D45,2)</f>
        <v>1.76</v>
      </c>
    </row>
    <row r="46" spans="1:27" x14ac:dyDescent="0.25">
      <c r="A46" s="63" t="s">
        <v>799</v>
      </c>
      <c r="B46" s="16" t="str">
        <f>VLOOKUP(A46,Pozos!$A$1:$F$411,6,0)</f>
        <v>Activo</v>
      </c>
      <c r="C46" s="64">
        <v>0</v>
      </c>
      <c r="D46" s="31">
        <v>5</v>
      </c>
      <c r="E46" s="31" t="s">
        <v>21</v>
      </c>
      <c r="F46" s="16">
        <f>ROUND(VLOOKUP(M46,'Ultima Prueba Valida'!C:M,8,FALSE)/24*D46,2)</f>
        <v>0.92</v>
      </c>
      <c r="G46" s="17">
        <f>VLOOKUP(M46,'Ultima Prueba Valida'!C:M,3,FALSE)</f>
        <v>45685</v>
      </c>
      <c r="H46" s="32" t="s">
        <v>54</v>
      </c>
      <c r="I46" s="32" t="s">
        <v>27</v>
      </c>
      <c r="J46" s="34" t="s">
        <v>1446</v>
      </c>
      <c r="K46" s="65">
        <v>45706</v>
      </c>
      <c r="L46" s="39">
        <f t="shared" si="15"/>
        <v>1</v>
      </c>
      <c r="M46" s="33" t="str">
        <f>VLOOKUP(A46,Pozos!$A$1:$B$411,2,FALSE)</f>
        <v>JAZMIN-BE-2:1</v>
      </c>
      <c r="N46" s="18">
        <f t="shared" si="16"/>
        <v>45706</v>
      </c>
      <c r="O46" s="18">
        <f t="shared" si="17"/>
        <v>45706.208333333336</v>
      </c>
      <c r="P46" s="20" t="s">
        <v>18</v>
      </c>
      <c r="Q46" s="19">
        <f t="shared" si="18"/>
        <v>18000.000000209548</v>
      </c>
      <c r="R46" s="15" t="str">
        <f>VLOOKUP(H46,'DIFERIDAS PRODUCCION'!$A$2:$B$212,2,FALSE)</f>
        <v>202002000101302</v>
      </c>
      <c r="S46" s="15" t="str">
        <f t="shared" si="19"/>
        <v>Red energía falla</v>
      </c>
      <c r="T46" s="19">
        <f>VLOOKUP(I46,'DIFERIDAS PRODUCCION'!$D$1:$E$34,2,FALSE)</f>
        <v>3</v>
      </c>
      <c r="U46" s="21" t="str">
        <f t="shared" si="20"/>
        <v>MANTENIMIENTO</v>
      </c>
      <c r="V46" s="15" t="str">
        <f t="shared" si="21"/>
        <v>Corte electrico vasconia</v>
      </c>
      <c r="W46" s="22" t="str">
        <f t="shared" si="22"/>
        <v>True</v>
      </c>
      <c r="Z46" s="56">
        <f>IFERROR(ROUND(VLOOKUP(M46,'Ultima Prueba Valida'!C:M,7,FALSE)/24*D46,2),"")</f>
        <v>1.1499999999999999</v>
      </c>
      <c r="AA46" s="56">
        <f>ROUND(VLOOKUP(M46,'Ultima Prueba Valida'!C:M,9,FALSE)/24*D46,2)</f>
        <v>5.38</v>
      </c>
    </row>
    <row r="47" spans="1:27" x14ac:dyDescent="0.25">
      <c r="A47" s="63" t="s">
        <v>821</v>
      </c>
      <c r="B47" s="16" t="str">
        <f>VLOOKUP(A47,Pozos!$A$1:$F$411,6,0)</f>
        <v>Activo</v>
      </c>
      <c r="C47" s="64">
        <v>0</v>
      </c>
      <c r="D47" s="31">
        <v>5</v>
      </c>
      <c r="E47" s="31" t="s">
        <v>21</v>
      </c>
      <c r="F47" s="16">
        <f>ROUND(VLOOKUP(M47,'Ultima Prueba Valida'!C:M,8,FALSE)/24*D47,2)</f>
        <v>0.94</v>
      </c>
      <c r="G47" s="17">
        <f>VLOOKUP(M47,'Ultima Prueba Valida'!C:M,3,FALSE)</f>
        <v>45687</v>
      </c>
      <c r="H47" s="32" t="s">
        <v>54</v>
      </c>
      <c r="I47" s="32" t="s">
        <v>27</v>
      </c>
      <c r="J47" s="34" t="s">
        <v>1446</v>
      </c>
      <c r="K47" s="65">
        <v>45706</v>
      </c>
      <c r="L47" s="39">
        <f t="shared" si="15"/>
        <v>1</v>
      </c>
      <c r="M47" s="33" t="str">
        <f>VLOOKUP(A47,Pozos!$A$1:$B$411,2,FALSE)</f>
        <v>JAZMIN-BG-4:1</v>
      </c>
      <c r="N47" s="18">
        <f t="shared" si="16"/>
        <v>45706</v>
      </c>
      <c r="O47" s="18">
        <f t="shared" si="17"/>
        <v>45706.208333333336</v>
      </c>
      <c r="P47" s="20" t="s">
        <v>18</v>
      </c>
      <c r="Q47" s="19">
        <f t="shared" si="18"/>
        <v>18000.000000209548</v>
      </c>
      <c r="R47" s="15" t="str">
        <f>VLOOKUP(H47,'DIFERIDAS PRODUCCION'!$A$2:$B$212,2,FALSE)</f>
        <v>202002000101302</v>
      </c>
      <c r="S47" s="15" t="str">
        <f t="shared" si="19"/>
        <v>Red energía falla</v>
      </c>
      <c r="T47" s="19">
        <f>VLOOKUP(I47,'DIFERIDAS PRODUCCION'!$D$1:$E$34,2,FALSE)</f>
        <v>3</v>
      </c>
      <c r="U47" s="21" t="str">
        <f t="shared" si="20"/>
        <v>MANTENIMIENTO</v>
      </c>
      <c r="V47" s="15" t="str">
        <f t="shared" si="21"/>
        <v>Corte electrico vasconia</v>
      </c>
      <c r="W47" s="22" t="str">
        <f t="shared" si="22"/>
        <v>True</v>
      </c>
      <c r="Z47" s="56">
        <f>IFERROR(ROUND(VLOOKUP(M47,'Ultima Prueba Valida'!C:M,7,FALSE)/24*D47,2),"")</f>
        <v>0</v>
      </c>
      <c r="AA47" s="56">
        <f>ROUND(VLOOKUP(M47,'Ultima Prueba Valida'!C:M,9,FALSE)/24*D47,2)</f>
        <v>3.44</v>
      </c>
    </row>
    <row r="48" spans="1:27" x14ac:dyDescent="0.25">
      <c r="A48" s="63" t="s">
        <v>817</v>
      </c>
      <c r="B48" s="16" t="str">
        <f>VLOOKUP(A48,Pozos!$A$1:$F$411,6,0)</f>
        <v>Activo</v>
      </c>
      <c r="C48" s="64">
        <v>0</v>
      </c>
      <c r="D48" s="31">
        <v>5</v>
      </c>
      <c r="E48" s="31" t="s">
        <v>21</v>
      </c>
      <c r="F48" s="16">
        <f>ROUND(VLOOKUP(M48,'Ultima Prueba Valida'!C:M,8,FALSE)/24*D48,2)</f>
        <v>0.57999999999999996</v>
      </c>
      <c r="G48" s="17">
        <f>VLOOKUP(M48,'Ultima Prueba Valida'!C:M,3,FALSE)</f>
        <v>45701</v>
      </c>
      <c r="H48" s="32" t="s">
        <v>54</v>
      </c>
      <c r="I48" s="32" t="s">
        <v>27</v>
      </c>
      <c r="J48" s="34" t="s">
        <v>1446</v>
      </c>
      <c r="K48" s="65">
        <v>45706</v>
      </c>
      <c r="L48" s="39">
        <f t="shared" si="15"/>
        <v>1</v>
      </c>
      <c r="M48" s="33" t="str">
        <f>VLOOKUP(A48,Pozos!$A$1:$B$411,2,FALSE)</f>
        <v>JAZMIN-BG-2:1</v>
      </c>
      <c r="N48" s="18">
        <f t="shared" si="16"/>
        <v>45706</v>
      </c>
      <c r="O48" s="18">
        <f t="shared" si="17"/>
        <v>45706.208333333336</v>
      </c>
      <c r="P48" s="20" t="s">
        <v>18</v>
      </c>
      <c r="Q48" s="19">
        <f t="shared" si="18"/>
        <v>18000.000000209548</v>
      </c>
      <c r="R48" s="15" t="str">
        <f>VLOOKUP(H48,'DIFERIDAS PRODUCCION'!$A$2:$B$212,2,FALSE)</f>
        <v>202002000101302</v>
      </c>
      <c r="S48" s="15" t="str">
        <f t="shared" si="19"/>
        <v>Red energía falla</v>
      </c>
      <c r="T48" s="19">
        <f>VLOOKUP(I48,'DIFERIDAS PRODUCCION'!$D$1:$E$34,2,FALSE)</f>
        <v>3</v>
      </c>
      <c r="U48" s="21" t="str">
        <f t="shared" si="20"/>
        <v>MANTENIMIENTO</v>
      </c>
      <c r="V48" s="15" t="str">
        <f t="shared" si="21"/>
        <v>Corte electrico vasconia</v>
      </c>
      <c r="W48" s="22" t="str">
        <f t="shared" si="22"/>
        <v>True</v>
      </c>
      <c r="Z48" s="56">
        <f>IFERROR(ROUND(VLOOKUP(M48,'Ultima Prueba Valida'!C:M,7,FALSE)/24*D48,2),"")</f>
        <v>0.83</v>
      </c>
      <c r="AA48" s="56">
        <f>ROUND(VLOOKUP(M48,'Ultima Prueba Valida'!C:M,9,FALSE)/24*D48,2)</f>
        <v>0.92</v>
      </c>
    </row>
    <row r="49" spans="1:27" x14ac:dyDescent="0.25">
      <c r="A49" s="63" t="s">
        <v>758</v>
      </c>
      <c r="B49" s="16" t="str">
        <f>VLOOKUP(A49,Pozos!$A$1:$F$411,6,0)</f>
        <v>Activo</v>
      </c>
      <c r="C49" s="64">
        <v>0</v>
      </c>
      <c r="D49" s="31">
        <v>1</v>
      </c>
      <c r="E49" s="31" t="s">
        <v>21</v>
      </c>
      <c r="F49" s="16">
        <f>ROUND(VLOOKUP(M49,'Ultima Prueba Valida'!C:M,8,FALSE)/24*D49,2)</f>
        <v>0.27</v>
      </c>
      <c r="G49" s="17">
        <f>VLOOKUP(M49,'Ultima Prueba Valida'!C:M,3,FALSE)</f>
        <v>45694</v>
      </c>
      <c r="H49" s="32" t="s">
        <v>54</v>
      </c>
      <c r="I49" s="32" t="s">
        <v>27</v>
      </c>
      <c r="J49" s="34" t="s">
        <v>1446</v>
      </c>
      <c r="K49" s="65">
        <v>45706</v>
      </c>
      <c r="L49" s="39">
        <f t="shared" si="15"/>
        <v>1</v>
      </c>
      <c r="M49" s="33" t="str">
        <f>VLOOKUP(A49,Pozos!$A$1:$B$411,2,FALSE)</f>
        <v>JAZMIN-B-1:1</v>
      </c>
      <c r="N49" s="18">
        <f t="shared" si="16"/>
        <v>45706</v>
      </c>
      <c r="O49" s="18">
        <f t="shared" si="17"/>
        <v>45706.041666666664</v>
      </c>
      <c r="P49" s="20" t="s">
        <v>18</v>
      </c>
      <c r="Q49" s="19">
        <f t="shared" si="18"/>
        <v>3599.9999997904524</v>
      </c>
      <c r="R49" s="15" t="str">
        <f>VLOOKUP(H49,'DIFERIDAS PRODUCCION'!$A$2:$B$212,2,FALSE)</f>
        <v>202002000101302</v>
      </c>
      <c r="S49" s="15" t="str">
        <f t="shared" si="19"/>
        <v>Red energía falla</v>
      </c>
      <c r="T49" s="19">
        <f>VLOOKUP(I49,'DIFERIDAS PRODUCCION'!$D$1:$E$34,2,FALSE)</f>
        <v>3</v>
      </c>
      <c r="U49" s="21" t="str">
        <f t="shared" si="20"/>
        <v>MANTENIMIENTO</v>
      </c>
      <c r="V49" s="15" t="str">
        <f t="shared" si="21"/>
        <v>Corte electrico vasconia</v>
      </c>
      <c r="W49" s="22" t="str">
        <f t="shared" si="22"/>
        <v>True</v>
      </c>
      <c r="Z49" s="56">
        <f>IFERROR(ROUND(VLOOKUP(M49,'Ultima Prueba Valida'!C:M,7,FALSE)/24*D49,2),"")</f>
        <v>0.28999999999999998</v>
      </c>
      <c r="AA49" s="56">
        <f>ROUND(VLOOKUP(M49,'Ultima Prueba Valida'!C:M,9,FALSE)/24*D49,2)</f>
        <v>0.84</v>
      </c>
    </row>
    <row r="50" spans="1:27" x14ac:dyDescent="0.25">
      <c r="A50" s="63" t="s">
        <v>600</v>
      </c>
      <c r="B50" s="16" t="str">
        <f>VLOOKUP(A50,Pozos!$A$1:$F$411,6,0)</f>
        <v>Activo</v>
      </c>
      <c r="C50" s="64">
        <v>0</v>
      </c>
      <c r="D50" s="31">
        <v>2</v>
      </c>
      <c r="E50" s="31" t="s">
        <v>21</v>
      </c>
      <c r="F50" s="16">
        <f>ROUND(VLOOKUP(M50,'Ultima Prueba Valida'!C:M,8,FALSE)/24*D50,2)</f>
        <v>1.01</v>
      </c>
      <c r="G50" s="17">
        <f>VLOOKUP(M50,'Ultima Prueba Valida'!C:M,3,FALSE)</f>
        <v>45630</v>
      </c>
      <c r="H50" s="32" t="s">
        <v>54</v>
      </c>
      <c r="I50" s="32" t="s">
        <v>27</v>
      </c>
      <c r="J50" s="34" t="s">
        <v>1446</v>
      </c>
      <c r="K50" s="65">
        <v>45706</v>
      </c>
      <c r="L50" s="39">
        <f t="shared" si="15"/>
        <v>1</v>
      </c>
      <c r="M50" s="33" t="str">
        <f>VLOOKUP(A50,Pozos!$A$1:$B$411,2,FALSE)</f>
        <v>JAZMIN-AM-1:1</v>
      </c>
      <c r="N50" s="18">
        <f t="shared" si="16"/>
        <v>45706</v>
      </c>
      <c r="O50" s="18">
        <f t="shared" si="17"/>
        <v>45706.083333333336</v>
      </c>
      <c r="P50" s="20" t="s">
        <v>18</v>
      </c>
      <c r="Q50" s="19">
        <f t="shared" si="18"/>
        <v>7200.0000002095476</v>
      </c>
      <c r="R50" s="15" t="str">
        <f>VLOOKUP(H50,'DIFERIDAS PRODUCCION'!$A$2:$B$212,2,FALSE)</f>
        <v>202002000101302</v>
      </c>
      <c r="S50" s="15" t="str">
        <f t="shared" si="19"/>
        <v>Red energía falla</v>
      </c>
      <c r="T50" s="19">
        <f>VLOOKUP(I50,'DIFERIDAS PRODUCCION'!$D$1:$E$34,2,FALSE)</f>
        <v>3</v>
      </c>
      <c r="U50" s="21" t="str">
        <f t="shared" si="20"/>
        <v>MANTENIMIENTO</v>
      </c>
      <c r="V50" s="15" t="str">
        <f t="shared" si="21"/>
        <v>Corte electrico vasconia</v>
      </c>
      <c r="W50" s="22" t="str">
        <f t="shared" si="22"/>
        <v>True</v>
      </c>
      <c r="Z50" s="56">
        <f>IFERROR(ROUND(VLOOKUP(M50,'Ultima Prueba Valida'!C:M,7,FALSE)/24*D50,2),"")</f>
        <v>0</v>
      </c>
      <c r="AA50" s="56">
        <f>ROUND(VLOOKUP(M50,'Ultima Prueba Valida'!C:M,9,FALSE)/24*D50,2)</f>
        <v>8.0399999999999991</v>
      </c>
    </row>
    <row r="51" spans="1:27" x14ac:dyDescent="0.25">
      <c r="A51" s="63" t="s">
        <v>602</v>
      </c>
      <c r="B51" s="16" t="str">
        <f>VLOOKUP(A51,Pozos!$A$1:$F$411,6,0)</f>
        <v>Activo</v>
      </c>
      <c r="C51" s="64">
        <v>0</v>
      </c>
      <c r="D51" s="31">
        <v>2</v>
      </c>
      <c r="E51" s="31" t="s">
        <v>21</v>
      </c>
      <c r="F51" s="16">
        <f>ROUND(VLOOKUP(M51,'Ultima Prueba Valida'!C:M,8,FALSE)/24*D51,2)</f>
        <v>0.21</v>
      </c>
      <c r="G51" s="17">
        <f>VLOOKUP(M51,'Ultima Prueba Valida'!C:M,3,FALSE)</f>
        <v>45694</v>
      </c>
      <c r="H51" s="32" t="s">
        <v>54</v>
      </c>
      <c r="I51" s="32" t="s">
        <v>27</v>
      </c>
      <c r="J51" s="34" t="s">
        <v>1446</v>
      </c>
      <c r="K51" s="65">
        <v>45706</v>
      </c>
      <c r="L51" s="39">
        <f t="shared" si="15"/>
        <v>1</v>
      </c>
      <c r="M51" s="33" t="str">
        <f>VLOOKUP(A51,Pozos!$A$1:$B$411,2,FALSE)</f>
        <v>JAZMIN-AM-2:1</v>
      </c>
      <c r="N51" s="18">
        <f t="shared" si="16"/>
        <v>45706</v>
      </c>
      <c r="O51" s="18">
        <f t="shared" si="17"/>
        <v>45706.083333333336</v>
      </c>
      <c r="P51" s="20" t="s">
        <v>18</v>
      </c>
      <c r="Q51" s="19">
        <f t="shared" si="18"/>
        <v>7200.0000002095476</v>
      </c>
      <c r="R51" s="15" t="str">
        <f>VLOOKUP(H51,'DIFERIDAS PRODUCCION'!$A$2:$B$212,2,FALSE)</f>
        <v>202002000101302</v>
      </c>
      <c r="S51" s="15" t="str">
        <f t="shared" si="19"/>
        <v>Red energía falla</v>
      </c>
      <c r="T51" s="19">
        <f>VLOOKUP(I51,'DIFERIDAS PRODUCCION'!$D$1:$E$34,2,FALSE)</f>
        <v>3</v>
      </c>
      <c r="U51" s="21" t="str">
        <f t="shared" si="20"/>
        <v>MANTENIMIENTO</v>
      </c>
      <c r="V51" s="15" t="str">
        <f t="shared" si="21"/>
        <v>Corte electrico vasconia</v>
      </c>
      <c r="W51" s="22" t="str">
        <f t="shared" si="22"/>
        <v>True</v>
      </c>
      <c r="Z51" s="56">
        <f>IFERROR(ROUND(VLOOKUP(M51,'Ultima Prueba Valida'!C:M,7,FALSE)/24*D51,2),"")</f>
        <v>0.42</v>
      </c>
      <c r="AA51" s="56">
        <f>ROUND(VLOOKUP(M51,'Ultima Prueba Valida'!C:M,9,FALSE)/24*D51,2)</f>
        <v>4.37</v>
      </c>
    </row>
    <row r="52" spans="1:27" x14ac:dyDescent="0.25">
      <c r="A52" s="63" t="s">
        <v>1055</v>
      </c>
      <c r="B52" s="16" t="str">
        <f>VLOOKUP(A52,Pozos!$A$1:$F$411,6,0)</f>
        <v>Activo</v>
      </c>
      <c r="C52" s="64">
        <v>0</v>
      </c>
      <c r="D52" s="31">
        <v>2</v>
      </c>
      <c r="E52" s="31" t="s">
        <v>21</v>
      </c>
      <c r="F52" s="16">
        <f>ROUND(VLOOKUP(M52,'Ultima Prueba Valida'!C:M,8,FALSE)/24*D52,2)</f>
        <v>1.52</v>
      </c>
      <c r="G52" s="17">
        <f>VLOOKUP(M52,'Ultima Prueba Valida'!C:M,3,FALSE)</f>
        <v>45674</v>
      </c>
      <c r="H52" s="32" t="s">
        <v>54</v>
      </c>
      <c r="I52" s="32" t="s">
        <v>27</v>
      </c>
      <c r="J52" s="34" t="s">
        <v>1446</v>
      </c>
      <c r="K52" s="65">
        <v>45706</v>
      </c>
      <c r="L52" s="39">
        <f t="shared" si="15"/>
        <v>1</v>
      </c>
      <c r="M52" s="33" t="str">
        <f>VLOOKUP(A52,Pozos!$A$1:$B$411,2,FALSE)</f>
        <v>JAZMIN-L-3:1</v>
      </c>
      <c r="N52" s="18">
        <f t="shared" ref="N52:N55" si="23">+$B$1+C52</f>
        <v>45706</v>
      </c>
      <c r="O52" s="18">
        <f t="shared" ref="O52:O55" si="24">N52+(D52/24)</f>
        <v>45706.083333333336</v>
      </c>
      <c r="P52" s="20" t="s">
        <v>18</v>
      </c>
      <c r="Q52" s="19">
        <f t="shared" ref="Q52:Q55" si="25">(O52-N52)*86400</f>
        <v>7200.0000002095476</v>
      </c>
      <c r="R52" s="15" t="str">
        <f>VLOOKUP(H52,'DIFERIDAS PRODUCCION'!$A$2:$B$212,2,FALSE)</f>
        <v>202002000101302</v>
      </c>
      <c r="S52" s="15" t="str">
        <f t="shared" ref="S52:S55" si="26">+H52</f>
        <v>Red energía falla</v>
      </c>
      <c r="T52" s="19">
        <f>VLOOKUP(I52,'DIFERIDAS PRODUCCION'!$D$1:$E$34,2,FALSE)</f>
        <v>3</v>
      </c>
      <c r="U52" s="21" t="str">
        <f t="shared" ref="U52:U55" si="27">+I52</f>
        <v>MANTENIMIENTO</v>
      </c>
      <c r="V52" s="15" t="str">
        <f t="shared" ref="V52:V55" si="28">TEXT(J52,"")</f>
        <v>Corte electrico vasconia</v>
      </c>
      <c r="W52" s="22" t="str">
        <f t="shared" ref="W52:W55" si="29">+E52</f>
        <v>True</v>
      </c>
      <c r="Z52" s="56">
        <f>IFERROR(ROUND(VLOOKUP(M52,'Ultima Prueba Valida'!C:M,7,FALSE)/24*D52,2),"")</f>
        <v>0.17</v>
      </c>
      <c r="AA52" s="56">
        <f>ROUND(VLOOKUP(M52,'Ultima Prueba Valida'!C:M,9,FALSE)/24*D52,2)</f>
        <v>1.52</v>
      </c>
    </row>
    <row r="53" spans="1:27" x14ac:dyDescent="0.25">
      <c r="A53" s="63" t="s">
        <v>1057</v>
      </c>
      <c r="B53" s="16" t="str">
        <f>VLOOKUP(A53,Pozos!$A$1:$F$411,6,0)</f>
        <v>Activo</v>
      </c>
      <c r="C53" s="64">
        <v>0</v>
      </c>
      <c r="D53" s="31">
        <v>2</v>
      </c>
      <c r="E53" s="31" t="s">
        <v>21</v>
      </c>
      <c r="F53" s="16">
        <f>ROUND(VLOOKUP(M53,'Ultima Prueba Valida'!C:M,8,FALSE)/24*D53,2)</f>
        <v>0.31</v>
      </c>
      <c r="G53" s="17">
        <f>VLOOKUP(M53,'Ultima Prueba Valida'!C:M,3,FALSE)</f>
        <v>45687</v>
      </c>
      <c r="H53" s="32" t="s">
        <v>54</v>
      </c>
      <c r="I53" s="32" t="s">
        <v>27</v>
      </c>
      <c r="J53" s="34" t="s">
        <v>1446</v>
      </c>
      <c r="K53" s="65">
        <v>45706</v>
      </c>
      <c r="L53" s="39">
        <f t="shared" ref="L53:L114" si="30">IF(K53="","",+$B$1-K53+1)</f>
        <v>1</v>
      </c>
      <c r="M53" s="33" t="str">
        <f>VLOOKUP(A53,Pozos!$A$1:$B$411,2,FALSE)</f>
        <v>JAZMIN-L-4:1</v>
      </c>
      <c r="N53" s="18">
        <f t="shared" si="23"/>
        <v>45706</v>
      </c>
      <c r="O53" s="18">
        <f t="shared" si="24"/>
        <v>45706.083333333336</v>
      </c>
      <c r="P53" s="20" t="s">
        <v>18</v>
      </c>
      <c r="Q53" s="19">
        <f t="shared" si="25"/>
        <v>7200.0000002095476</v>
      </c>
      <c r="R53" s="15" t="str">
        <f>VLOOKUP(H53,'DIFERIDAS PRODUCCION'!$A$2:$B$212,2,FALSE)</f>
        <v>202002000101302</v>
      </c>
      <c r="S53" s="15" t="str">
        <f t="shared" si="26"/>
        <v>Red energía falla</v>
      </c>
      <c r="T53" s="19">
        <f>VLOOKUP(I53,'DIFERIDAS PRODUCCION'!$D$1:$E$34,2,FALSE)</f>
        <v>3</v>
      </c>
      <c r="U53" s="21" t="str">
        <f t="shared" si="27"/>
        <v>MANTENIMIENTO</v>
      </c>
      <c r="V53" s="15" t="str">
        <f t="shared" si="28"/>
        <v>Corte electrico vasconia</v>
      </c>
      <c r="W53" s="22" t="str">
        <f t="shared" si="29"/>
        <v>True</v>
      </c>
    </row>
    <row r="54" spans="1:27" x14ac:dyDescent="0.25">
      <c r="A54" s="63" t="s">
        <v>1039</v>
      </c>
      <c r="B54" s="16" t="str">
        <f>VLOOKUP(A54,Pozos!$A$1:$F$411,6,0)</f>
        <v>Activo</v>
      </c>
      <c r="C54" s="64">
        <v>0</v>
      </c>
      <c r="D54" s="31">
        <v>7</v>
      </c>
      <c r="E54" s="31" t="s">
        <v>21</v>
      </c>
      <c r="F54" s="16">
        <f>ROUND(VLOOKUP(M54,'Ultima Prueba Valida'!C:M,8,FALSE)/24*D54,2)</f>
        <v>1.97</v>
      </c>
      <c r="G54" s="17">
        <f>VLOOKUP(M54,'Ultima Prueba Valida'!C:M,3,FALSE)</f>
        <v>45694</v>
      </c>
      <c r="H54" s="32" t="s">
        <v>54</v>
      </c>
      <c r="I54" s="32" t="s">
        <v>27</v>
      </c>
      <c r="J54" s="34" t="s">
        <v>1446</v>
      </c>
      <c r="K54" s="65">
        <v>45706</v>
      </c>
      <c r="L54" s="39">
        <f t="shared" si="30"/>
        <v>1</v>
      </c>
      <c r="M54" s="33" t="str">
        <f>VLOOKUP(A54,Pozos!$A$1:$B$411,2,FALSE)</f>
        <v>JAZMIN-K-4:1</v>
      </c>
      <c r="N54" s="18">
        <f t="shared" si="23"/>
        <v>45706</v>
      </c>
      <c r="O54" s="18">
        <f t="shared" si="24"/>
        <v>45706.291666666664</v>
      </c>
      <c r="P54" s="20" t="s">
        <v>18</v>
      </c>
      <c r="Q54" s="19">
        <f t="shared" si="25"/>
        <v>25199.999999790452</v>
      </c>
      <c r="R54" s="15" t="str">
        <f>VLOOKUP(H54,'DIFERIDAS PRODUCCION'!$A$2:$B$212,2,FALSE)</f>
        <v>202002000101302</v>
      </c>
      <c r="S54" s="15" t="str">
        <f t="shared" si="26"/>
        <v>Red energía falla</v>
      </c>
      <c r="T54" s="19">
        <f>VLOOKUP(I54,'DIFERIDAS PRODUCCION'!$D$1:$E$34,2,FALSE)</f>
        <v>3</v>
      </c>
      <c r="U54" s="21" t="str">
        <f t="shared" si="27"/>
        <v>MANTENIMIENTO</v>
      </c>
      <c r="V54" s="15" t="str">
        <f t="shared" si="28"/>
        <v>Corte electrico vasconia</v>
      </c>
      <c r="W54" s="22" t="str">
        <f t="shared" si="29"/>
        <v>True</v>
      </c>
    </row>
    <row r="55" spans="1:27" x14ac:dyDescent="0.25">
      <c r="A55" s="63" t="s">
        <v>475</v>
      </c>
      <c r="B55" s="16" t="str">
        <f>VLOOKUP(A55,Pozos!$A$1:$F$411,6,0)</f>
        <v>Activo</v>
      </c>
      <c r="C55" s="64">
        <v>0</v>
      </c>
      <c r="D55" s="31">
        <v>1</v>
      </c>
      <c r="E55" s="31" t="s">
        <v>21</v>
      </c>
      <c r="F55" s="16">
        <f>ROUND(VLOOKUP(M55,'Ultima Prueba Valida'!C:M,8,FALSE)/24*D55,2)</f>
        <v>0.86</v>
      </c>
      <c r="G55" s="17">
        <f>VLOOKUP(M55,'Ultima Prueba Valida'!C:M,3,FALSE)</f>
        <v>45698</v>
      </c>
      <c r="H55" s="32" t="s">
        <v>54</v>
      </c>
      <c r="I55" s="32" t="s">
        <v>27</v>
      </c>
      <c r="J55" s="34" t="s">
        <v>1446</v>
      </c>
      <c r="K55" s="65">
        <v>45706</v>
      </c>
      <c r="L55" s="39">
        <f t="shared" si="30"/>
        <v>1</v>
      </c>
      <c r="M55" s="33" t="str">
        <f>VLOOKUP(A55,Pozos!$A$1:$B$411,2,FALSE)</f>
        <v>JAZMIN-AB-1:1</v>
      </c>
      <c r="N55" s="18">
        <f t="shared" si="23"/>
        <v>45706</v>
      </c>
      <c r="O55" s="18">
        <f t="shared" si="24"/>
        <v>45706.041666666664</v>
      </c>
      <c r="P55" s="20" t="s">
        <v>18</v>
      </c>
      <c r="Q55" s="19">
        <f t="shared" si="25"/>
        <v>3599.9999997904524</v>
      </c>
      <c r="R55" s="15" t="str">
        <f>VLOOKUP(H55,'DIFERIDAS PRODUCCION'!$A$2:$B$212,2,FALSE)</f>
        <v>202002000101302</v>
      </c>
      <c r="S55" s="15" t="str">
        <f t="shared" si="26"/>
        <v>Red energía falla</v>
      </c>
      <c r="T55" s="19">
        <f>VLOOKUP(I55,'DIFERIDAS PRODUCCION'!$D$1:$E$34,2,FALSE)</f>
        <v>3</v>
      </c>
      <c r="U55" s="21" t="str">
        <f t="shared" si="27"/>
        <v>MANTENIMIENTO</v>
      </c>
      <c r="V55" s="15" t="str">
        <f t="shared" si="28"/>
        <v>Corte electrico vasconia</v>
      </c>
      <c r="W55" s="22" t="str">
        <f t="shared" si="29"/>
        <v>True</v>
      </c>
    </row>
    <row r="56" spans="1:27" x14ac:dyDescent="0.25">
      <c r="A56" s="63" t="s">
        <v>632</v>
      </c>
      <c r="B56" s="16" t="str">
        <f>VLOOKUP(A56,Pozos!$A$1:$F$411,6,0)</f>
        <v>Activo</v>
      </c>
      <c r="C56" s="64">
        <v>0</v>
      </c>
      <c r="D56" s="31">
        <v>1</v>
      </c>
      <c r="E56" s="31" t="s">
        <v>21</v>
      </c>
      <c r="F56" s="16">
        <f>ROUND(VLOOKUP(M56,'Ultima Prueba Valida'!C:M,8,FALSE)/24*D56,2)</f>
        <v>0.31</v>
      </c>
      <c r="G56" s="17">
        <f>VLOOKUP(M56,'Ultima Prueba Valida'!C:M,3,FALSE)</f>
        <v>45687</v>
      </c>
      <c r="H56" s="32" t="s">
        <v>54</v>
      </c>
      <c r="I56" s="32" t="s">
        <v>27</v>
      </c>
      <c r="J56" s="34" t="s">
        <v>1446</v>
      </c>
      <c r="K56" s="65">
        <v>45706</v>
      </c>
      <c r="L56" s="39">
        <f t="shared" si="30"/>
        <v>1</v>
      </c>
      <c r="M56" s="33" t="str">
        <f>VLOOKUP(A56,Pozos!$A$1:$B$411,2,FALSE)</f>
        <v>JAZMIN-AO-2:1</v>
      </c>
      <c r="N56" s="18">
        <f t="shared" ref="N56:N114" si="31">+$B$1+C56</f>
        <v>45706</v>
      </c>
      <c r="O56" s="18">
        <f t="shared" ref="O56:O114" si="32">N56+(D56/24)</f>
        <v>45706.041666666664</v>
      </c>
      <c r="P56" s="20" t="s">
        <v>18</v>
      </c>
      <c r="Q56" s="19">
        <f t="shared" ref="Q56:Q114" si="33">(O56-N56)*86400</f>
        <v>3599.9999997904524</v>
      </c>
      <c r="R56" s="15" t="str">
        <f>VLOOKUP(H56,'DIFERIDAS PRODUCCION'!$A$2:$B$212,2,FALSE)</f>
        <v>202002000101302</v>
      </c>
      <c r="S56" s="15" t="str">
        <f t="shared" ref="S56:S114" si="34">+H56</f>
        <v>Red energía falla</v>
      </c>
      <c r="T56" s="19">
        <f>VLOOKUP(I56,'DIFERIDAS PRODUCCION'!$D$1:$E$34,2,FALSE)</f>
        <v>3</v>
      </c>
      <c r="U56" s="21" t="str">
        <f t="shared" ref="U56:U114" si="35">+I56</f>
        <v>MANTENIMIENTO</v>
      </c>
      <c r="V56" s="15" t="str">
        <f t="shared" ref="V56:V114" si="36">TEXT(J56,"")</f>
        <v>Corte electrico vasconia</v>
      </c>
      <c r="W56" s="22" t="str">
        <f t="shared" ref="W56:W114" si="37">+E56</f>
        <v>True</v>
      </c>
    </row>
    <row r="57" spans="1:27" x14ac:dyDescent="0.25">
      <c r="A57" s="63" t="s">
        <v>634</v>
      </c>
      <c r="B57" s="16" t="str">
        <f>VLOOKUP(A57,Pozos!$A$1:$F$411,6,0)</f>
        <v>Activo</v>
      </c>
      <c r="C57" s="64">
        <v>0</v>
      </c>
      <c r="D57" s="31">
        <v>1</v>
      </c>
      <c r="E57" s="31" t="s">
        <v>21</v>
      </c>
      <c r="F57" s="16">
        <f>ROUND(VLOOKUP(M57,'Ultima Prueba Valida'!C:M,8,FALSE)/24*D57,2)</f>
        <v>0.06</v>
      </c>
      <c r="G57" s="17">
        <f>VLOOKUP(M57,'Ultima Prueba Valida'!C:M,3,FALSE)</f>
        <v>45700</v>
      </c>
      <c r="H57" s="32" t="s">
        <v>54</v>
      </c>
      <c r="I57" s="32" t="s">
        <v>27</v>
      </c>
      <c r="J57" s="34" t="s">
        <v>1446</v>
      </c>
      <c r="K57" s="65">
        <v>45706</v>
      </c>
      <c r="L57" s="39">
        <f t="shared" si="30"/>
        <v>1</v>
      </c>
      <c r="M57" s="33" t="str">
        <f>VLOOKUP(A57,Pozos!$A$1:$B$411,2,FALSE)</f>
        <v>JAZMIN-AO-3:1</v>
      </c>
      <c r="N57" s="18">
        <f t="shared" si="31"/>
        <v>45706</v>
      </c>
      <c r="O57" s="18">
        <f t="shared" si="32"/>
        <v>45706.041666666664</v>
      </c>
      <c r="P57" s="20" t="s">
        <v>18</v>
      </c>
      <c r="Q57" s="19">
        <f t="shared" si="33"/>
        <v>3599.9999997904524</v>
      </c>
      <c r="R57" s="15" t="str">
        <f>VLOOKUP(H57,'DIFERIDAS PRODUCCION'!$A$2:$B$212,2,FALSE)</f>
        <v>202002000101302</v>
      </c>
      <c r="S57" s="15" t="str">
        <f t="shared" si="34"/>
        <v>Red energía falla</v>
      </c>
      <c r="T57" s="19">
        <f>VLOOKUP(I57,'DIFERIDAS PRODUCCION'!$D$1:$E$34,2,FALSE)</f>
        <v>3</v>
      </c>
      <c r="U57" s="21" t="str">
        <f t="shared" si="35"/>
        <v>MANTENIMIENTO</v>
      </c>
      <c r="V57" s="15" t="str">
        <f t="shared" si="36"/>
        <v>Corte electrico vasconia</v>
      </c>
      <c r="W57" s="22" t="str">
        <f t="shared" si="37"/>
        <v>True</v>
      </c>
    </row>
    <row r="58" spans="1:27" x14ac:dyDescent="0.25">
      <c r="A58" s="63" t="s">
        <v>696</v>
      </c>
      <c r="B58" s="16" t="str">
        <f>VLOOKUP(A58,Pozos!$A$1:$F$411,6,0)</f>
        <v>Activo</v>
      </c>
      <c r="C58" s="64">
        <v>0</v>
      </c>
      <c r="D58" s="31">
        <v>2</v>
      </c>
      <c r="E58" s="31" t="s">
        <v>21</v>
      </c>
      <c r="F58" s="16">
        <f>ROUND(VLOOKUP(M58,'Ultima Prueba Valida'!C:M,8,FALSE)/24*D58,2)</f>
        <v>0.18</v>
      </c>
      <c r="G58" s="17">
        <f>VLOOKUP(M58,'Ultima Prueba Valida'!C:M,3,FALSE)</f>
        <v>45687</v>
      </c>
      <c r="H58" s="32" t="s">
        <v>54</v>
      </c>
      <c r="I58" s="32" t="s">
        <v>27</v>
      </c>
      <c r="J58" s="34" t="s">
        <v>1446</v>
      </c>
      <c r="K58" s="65">
        <v>45706</v>
      </c>
      <c r="L58" s="39">
        <f t="shared" si="30"/>
        <v>1</v>
      </c>
      <c r="M58" s="33" t="str">
        <f>VLOOKUP(A58,Pozos!$A$1:$B$411,2,FALSE)</f>
        <v>JAZMIN-AT-2:1</v>
      </c>
      <c r="N58" s="18">
        <f t="shared" si="31"/>
        <v>45706</v>
      </c>
      <c r="O58" s="18">
        <f t="shared" si="32"/>
        <v>45706.083333333336</v>
      </c>
      <c r="P58" s="20" t="s">
        <v>18</v>
      </c>
      <c r="Q58" s="19">
        <f t="shared" si="33"/>
        <v>7200.0000002095476</v>
      </c>
      <c r="R58" s="15" t="str">
        <f>VLOOKUP(H58,'DIFERIDAS PRODUCCION'!$A$2:$B$212,2,FALSE)</f>
        <v>202002000101302</v>
      </c>
      <c r="S58" s="15" t="str">
        <f t="shared" si="34"/>
        <v>Red energía falla</v>
      </c>
      <c r="T58" s="19">
        <f>VLOOKUP(I58,'DIFERIDAS PRODUCCION'!$D$1:$E$34,2,FALSE)</f>
        <v>3</v>
      </c>
      <c r="U58" s="21" t="str">
        <f t="shared" si="35"/>
        <v>MANTENIMIENTO</v>
      </c>
      <c r="V58" s="15" t="str">
        <f t="shared" si="36"/>
        <v>Corte electrico vasconia</v>
      </c>
      <c r="W58" s="22" t="str">
        <f t="shared" si="37"/>
        <v>True</v>
      </c>
    </row>
    <row r="59" spans="1:27" x14ac:dyDescent="0.25">
      <c r="A59" s="63" t="s">
        <v>1069</v>
      </c>
      <c r="B59" s="16" t="str">
        <f>VLOOKUP(A59,Pozos!$A$1:$F$411,6,0)</f>
        <v>Activo</v>
      </c>
      <c r="C59" s="64">
        <v>0</v>
      </c>
      <c r="D59" s="31">
        <v>3</v>
      </c>
      <c r="E59" s="31" t="s">
        <v>21</v>
      </c>
      <c r="F59" s="16">
        <f>ROUND(VLOOKUP(M59,'Ultima Prueba Valida'!C:M,8,FALSE)/24*D59,2)</f>
        <v>1.67</v>
      </c>
      <c r="G59" s="17">
        <f>VLOOKUP(M59,'Ultima Prueba Valida'!C:M,3,FALSE)</f>
        <v>45674</v>
      </c>
      <c r="H59" s="32" t="s">
        <v>54</v>
      </c>
      <c r="I59" s="32" t="s">
        <v>27</v>
      </c>
      <c r="J59" s="34" t="s">
        <v>1446</v>
      </c>
      <c r="K59" s="65">
        <v>45706</v>
      </c>
      <c r="L59" s="39">
        <f t="shared" si="30"/>
        <v>1</v>
      </c>
      <c r="M59" s="33" t="str">
        <f>VLOOKUP(A59,Pozos!$A$1:$B$411,2,FALSE)</f>
        <v>JAZMIN-M-6:1</v>
      </c>
      <c r="N59" s="18">
        <f t="shared" si="31"/>
        <v>45706</v>
      </c>
      <c r="O59" s="18">
        <f t="shared" si="32"/>
        <v>45706.125</v>
      </c>
      <c r="P59" s="20" t="s">
        <v>18</v>
      </c>
      <c r="Q59" s="19">
        <f t="shared" si="33"/>
        <v>10800</v>
      </c>
      <c r="R59" s="15" t="str">
        <f>VLOOKUP(H59,'DIFERIDAS PRODUCCION'!$A$2:$B$212,2,FALSE)</f>
        <v>202002000101302</v>
      </c>
      <c r="S59" s="15" t="str">
        <f t="shared" si="34"/>
        <v>Red energía falla</v>
      </c>
      <c r="T59" s="19">
        <f>VLOOKUP(I59,'DIFERIDAS PRODUCCION'!$D$1:$E$34,2,FALSE)</f>
        <v>3</v>
      </c>
      <c r="U59" s="21" t="str">
        <f t="shared" si="35"/>
        <v>MANTENIMIENTO</v>
      </c>
      <c r="V59" s="15" t="str">
        <f t="shared" si="36"/>
        <v>Corte electrico vasconia</v>
      </c>
      <c r="W59" s="22" t="str">
        <f t="shared" si="37"/>
        <v>True</v>
      </c>
    </row>
    <row r="60" spans="1:27" x14ac:dyDescent="0.25">
      <c r="A60" s="63" t="s">
        <v>522</v>
      </c>
      <c r="B60" s="16" t="str">
        <f>VLOOKUP(A60,Pozos!$A$1:$F$411,6,0)</f>
        <v>Activo</v>
      </c>
      <c r="C60" s="64">
        <v>0</v>
      </c>
      <c r="D60" s="31">
        <v>4</v>
      </c>
      <c r="E60" s="31" t="s">
        <v>21</v>
      </c>
      <c r="F60" s="16">
        <f>ROUND(VLOOKUP(M60,'Ultima Prueba Valida'!C:M,8,FALSE)/24*D60,2)</f>
        <v>1.96</v>
      </c>
      <c r="G60" s="17">
        <f>VLOOKUP(M60,'Ultima Prueba Valida'!C:M,3,FALSE)</f>
        <v>45679</v>
      </c>
      <c r="H60" s="32" t="s">
        <v>54</v>
      </c>
      <c r="I60" s="32" t="s">
        <v>27</v>
      </c>
      <c r="J60" s="34" t="s">
        <v>1446</v>
      </c>
      <c r="K60" s="65">
        <v>45706</v>
      </c>
      <c r="L60" s="39">
        <f t="shared" si="30"/>
        <v>1</v>
      </c>
      <c r="M60" s="33" t="str">
        <f>VLOOKUP(A60,Pozos!$A$1:$B$411,2,FALSE)</f>
        <v>JAZMIN-AE-4:1</v>
      </c>
      <c r="N60" s="18">
        <f t="shared" si="31"/>
        <v>45706</v>
      </c>
      <c r="O60" s="18">
        <f t="shared" si="32"/>
        <v>45706.166666666664</v>
      </c>
      <c r="P60" s="20" t="s">
        <v>18</v>
      </c>
      <c r="Q60" s="19">
        <f t="shared" si="33"/>
        <v>14399.999999790452</v>
      </c>
      <c r="R60" s="15" t="str">
        <f>VLOOKUP(H60,'DIFERIDAS PRODUCCION'!$A$2:$B$212,2,FALSE)</f>
        <v>202002000101302</v>
      </c>
      <c r="S60" s="15" t="str">
        <f t="shared" si="34"/>
        <v>Red energía falla</v>
      </c>
      <c r="T60" s="19">
        <f>VLOOKUP(I60,'DIFERIDAS PRODUCCION'!$D$1:$E$34,2,FALSE)</f>
        <v>3</v>
      </c>
      <c r="U60" s="21" t="str">
        <f t="shared" si="35"/>
        <v>MANTENIMIENTO</v>
      </c>
      <c r="V60" s="15" t="str">
        <f t="shared" si="36"/>
        <v>Corte electrico vasconia</v>
      </c>
      <c r="W60" s="22" t="str">
        <f t="shared" si="37"/>
        <v>True</v>
      </c>
    </row>
    <row r="61" spans="1:27" x14ac:dyDescent="0.25">
      <c r="A61" s="63" t="s">
        <v>1206</v>
      </c>
      <c r="B61" s="16" t="str">
        <f>VLOOKUP(A61,Pozos!$A$1:$F$411,6,0)</f>
        <v>Activo</v>
      </c>
      <c r="C61" s="64">
        <v>0</v>
      </c>
      <c r="D61" s="31">
        <v>3</v>
      </c>
      <c r="E61" s="31" t="s">
        <v>21</v>
      </c>
      <c r="F61" s="16">
        <f>ROUND(VLOOKUP(M61,'Ultima Prueba Valida'!C:M,8,FALSE)/24*D61,2)</f>
        <v>1.1000000000000001</v>
      </c>
      <c r="G61" s="17">
        <f>VLOOKUP(M61,'Ultima Prueba Valida'!C:M,3,FALSE)</f>
        <v>45679</v>
      </c>
      <c r="H61" s="32" t="s">
        <v>54</v>
      </c>
      <c r="I61" s="32" t="s">
        <v>27</v>
      </c>
      <c r="J61" s="34" t="s">
        <v>1446</v>
      </c>
      <c r="K61" s="65">
        <v>45706</v>
      </c>
      <c r="L61" s="39">
        <f t="shared" si="30"/>
        <v>1</v>
      </c>
      <c r="M61" s="33" t="str">
        <f>VLOOKUP(A61,Pozos!$A$1:$B$411,2,FALSE)</f>
        <v>JAZMIN-U-2:1</v>
      </c>
      <c r="N61" s="18">
        <f t="shared" si="31"/>
        <v>45706</v>
      </c>
      <c r="O61" s="18">
        <f t="shared" si="32"/>
        <v>45706.125</v>
      </c>
      <c r="P61" s="20" t="s">
        <v>18</v>
      </c>
      <c r="Q61" s="19">
        <f t="shared" si="33"/>
        <v>10800</v>
      </c>
      <c r="R61" s="15" t="str">
        <f>VLOOKUP(H61,'DIFERIDAS PRODUCCION'!$A$2:$B$212,2,FALSE)</f>
        <v>202002000101302</v>
      </c>
      <c r="S61" s="15" t="str">
        <f t="shared" si="34"/>
        <v>Red energía falla</v>
      </c>
      <c r="T61" s="19">
        <f>VLOOKUP(I61,'DIFERIDAS PRODUCCION'!$D$1:$E$34,2,FALSE)</f>
        <v>3</v>
      </c>
      <c r="U61" s="21" t="str">
        <f t="shared" si="35"/>
        <v>MANTENIMIENTO</v>
      </c>
      <c r="V61" s="15" t="str">
        <f t="shared" si="36"/>
        <v>Corte electrico vasconia</v>
      </c>
      <c r="W61" s="22" t="str">
        <f t="shared" si="37"/>
        <v>True</v>
      </c>
    </row>
    <row r="62" spans="1:27" x14ac:dyDescent="0.25">
      <c r="A62" s="63" t="s">
        <v>479</v>
      </c>
      <c r="B62" s="16" t="str">
        <f>VLOOKUP(A62,Pozos!$A$1:$F$411,6,0)</f>
        <v>Activo</v>
      </c>
      <c r="C62" s="64">
        <v>0</v>
      </c>
      <c r="D62" s="31">
        <v>4</v>
      </c>
      <c r="E62" s="31" t="s">
        <v>21</v>
      </c>
      <c r="F62" s="16">
        <f>ROUND(VLOOKUP(M62,'Ultima Prueba Valida'!C:M,8,FALSE)/24*D62,2)</f>
        <v>1.61</v>
      </c>
      <c r="G62" s="17">
        <f>VLOOKUP(M62,'Ultima Prueba Valida'!C:M,3,FALSE)</f>
        <v>45701</v>
      </c>
      <c r="H62" s="32" t="s">
        <v>54</v>
      </c>
      <c r="I62" s="32" t="s">
        <v>27</v>
      </c>
      <c r="J62" s="34" t="s">
        <v>1446</v>
      </c>
      <c r="K62" s="65">
        <v>45706</v>
      </c>
      <c r="L62" s="39">
        <f t="shared" si="30"/>
        <v>1</v>
      </c>
      <c r="M62" s="33" t="str">
        <f>VLOOKUP(A62,Pozos!$A$1:$B$411,2,FALSE)</f>
        <v>JAZMIN-AB-3:1</v>
      </c>
      <c r="N62" s="18">
        <f t="shared" si="31"/>
        <v>45706</v>
      </c>
      <c r="O62" s="18">
        <f t="shared" si="32"/>
        <v>45706.166666666664</v>
      </c>
      <c r="P62" s="20" t="s">
        <v>18</v>
      </c>
      <c r="Q62" s="19">
        <f t="shared" si="33"/>
        <v>14399.999999790452</v>
      </c>
      <c r="R62" s="15" t="str">
        <f>VLOOKUP(H62,'DIFERIDAS PRODUCCION'!$A$2:$B$212,2,FALSE)</f>
        <v>202002000101302</v>
      </c>
      <c r="S62" s="15" t="str">
        <f t="shared" si="34"/>
        <v>Red energía falla</v>
      </c>
      <c r="T62" s="19">
        <f>VLOOKUP(I62,'DIFERIDAS PRODUCCION'!$D$1:$E$34,2,FALSE)</f>
        <v>3</v>
      </c>
      <c r="U62" s="21" t="str">
        <f t="shared" si="35"/>
        <v>MANTENIMIENTO</v>
      </c>
      <c r="V62" s="15" t="str">
        <f t="shared" si="36"/>
        <v>Corte electrico vasconia</v>
      </c>
      <c r="W62" s="22" t="str">
        <f t="shared" si="37"/>
        <v>True</v>
      </c>
    </row>
    <row r="63" spans="1:27" x14ac:dyDescent="0.25">
      <c r="A63" s="63" t="s">
        <v>483</v>
      </c>
      <c r="B63" s="16" t="str">
        <f>VLOOKUP(A63,Pozos!$A$1:$F$411,6,0)</f>
        <v>Activo</v>
      </c>
      <c r="C63" s="64">
        <v>0</v>
      </c>
      <c r="D63" s="31">
        <v>4</v>
      </c>
      <c r="E63" s="31" t="s">
        <v>21</v>
      </c>
      <c r="F63" s="16">
        <f>ROUND(VLOOKUP(M63,'Ultima Prueba Valida'!C:M,8,FALSE)/24*D63,2)</f>
        <v>0.68</v>
      </c>
      <c r="G63" s="17">
        <f>VLOOKUP(M63,'Ultima Prueba Valida'!C:M,3,FALSE)</f>
        <v>45698</v>
      </c>
      <c r="H63" s="32" t="s">
        <v>54</v>
      </c>
      <c r="I63" s="32" t="s">
        <v>27</v>
      </c>
      <c r="J63" s="34" t="s">
        <v>1446</v>
      </c>
      <c r="K63" s="65">
        <v>45706</v>
      </c>
      <c r="L63" s="39">
        <f t="shared" si="30"/>
        <v>1</v>
      </c>
      <c r="M63" s="33" t="str">
        <f>VLOOKUP(A63,Pozos!$A$1:$B$411,2,FALSE)</f>
        <v>JAZMIN-AB-5:1</v>
      </c>
      <c r="N63" s="18">
        <f t="shared" si="31"/>
        <v>45706</v>
      </c>
      <c r="O63" s="18">
        <f t="shared" si="32"/>
        <v>45706.166666666664</v>
      </c>
      <c r="P63" s="20" t="s">
        <v>18</v>
      </c>
      <c r="Q63" s="19">
        <f t="shared" si="33"/>
        <v>14399.999999790452</v>
      </c>
      <c r="R63" s="15" t="str">
        <f>VLOOKUP(H63,'DIFERIDAS PRODUCCION'!$A$2:$B$212,2,FALSE)</f>
        <v>202002000101302</v>
      </c>
      <c r="S63" s="15" t="str">
        <f t="shared" si="34"/>
        <v>Red energía falla</v>
      </c>
      <c r="T63" s="19">
        <f>VLOOKUP(I63,'DIFERIDAS PRODUCCION'!$D$1:$E$34,2,FALSE)</f>
        <v>3</v>
      </c>
      <c r="U63" s="21" t="str">
        <f t="shared" si="35"/>
        <v>MANTENIMIENTO</v>
      </c>
      <c r="V63" s="15" t="str">
        <f t="shared" si="36"/>
        <v>Corte electrico vasconia</v>
      </c>
      <c r="W63" s="22" t="str">
        <f t="shared" si="37"/>
        <v>True</v>
      </c>
    </row>
    <row r="64" spans="1:27" x14ac:dyDescent="0.25">
      <c r="A64" s="63" t="s">
        <v>744</v>
      </c>
      <c r="B64" s="16" t="str">
        <f>VLOOKUP(A64,Pozos!$A$1:$F$411,6,0)</f>
        <v>Activo</v>
      </c>
      <c r="C64" s="64">
        <v>0</v>
      </c>
      <c r="D64" s="31">
        <v>4</v>
      </c>
      <c r="E64" s="31" t="s">
        <v>21</v>
      </c>
      <c r="F64" s="16">
        <f>ROUND(VLOOKUP(M64,'Ultima Prueba Valida'!C:M,8,FALSE)/24*D64,2)</f>
        <v>0.56999999999999995</v>
      </c>
      <c r="G64" s="17">
        <f>VLOOKUP(M64,'Ultima Prueba Valida'!C:M,3,FALSE)</f>
        <v>45685</v>
      </c>
      <c r="H64" s="32" t="s">
        <v>54</v>
      </c>
      <c r="I64" s="32" t="s">
        <v>27</v>
      </c>
      <c r="J64" s="34" t="s">
        <v>1446</v>
      </c>
      <c r="K64" s="65">
        <v>45706</v>
      </c>
      <c r="L64" s="39">
        <f t="shared" si="30"/>
        <v>1</v>
      </c>
      <c r="M64" s="33" t="str">
        <f>VLOOKUP(A64,Pozos!$A$1:$B$411,2,FALSE)</f>
        <v>JAZMIN-AZ-1:1</v>
      </c>
      <c r="N64" s="18">
        <f t="shared" si="31"/>
        <v>45706</v>
      </c>
      <c r="O64" s="18">
        <f t="shared" si="32"/>
        <v>45706.166666666664</v>
      </c>
      <c r="P64" s="20" t="s">
        <v>18</v>
      </c>
      <c r="Q64" s="19">
        <f t="shared" si="33"/>
        <v>14399.999999790452</v>
      </c>
      <c r="R64" s="15" t="str">
        <f>VLOOKUP(H64,'DIFERIDAS PRODUCCION'!$A$2:$B$212,2,FALSE)</f>
        <v>202002000101302</v>
      </c>
      <c r="S64" s="15" t="str">
        <f t="shared" si="34"/>
        <v>Red energía falla</v>
      </c>
      <c r="T64" s="19">
        <f>VLOOKUP(I64,'DIFERIDAS PRODUCCION'!$D$1:$E$34,2,FALSE)</f>
        <v>3</v>
      </c>
      <c r="U64" s="21" t="str">
        <f t="shared" si="35"/>
        <v>MANTENIMIENTO</v>
      </c>
      <c r="V64" s="15" t="str">
        <f t="shared" si="36"/>
        <v>Corte electrico vasconia</v>
      </c>
      <c r="W64" s="22" t="str">
        <f t="shared" si="37"/>
        <v>True</v>
      </c>
    </row>
    <row r="65" spans="1:23" x14ac:dyDescent="0.25">
      <c r="A65" s="63" t="s">
        <v>752</v>
      </c>
      <c r="B65" s="16" t="str">
        <f>VLOOKUP(A65,Pozos!$A$1:$F$411,6,0)</f>
        <v>Activo</v>
      </c>
      <c r="C65" s="64">
        <v>0</v>
      </c>
      <c r="D65" s="31">
        <v>4</v>
      </c>
      <c r="E65" s="31" t="s">
        <v>21</v>
      </c>
      <c r="F65" s="16">
        <f>ROUND(VLOOKUP(M65,'Ultima Prueba Valida'!C:M,8,FALSE)/24*D65,2)</f>
        <v>1.0900000000000001</v>
      </c>
      <c r="G65" s="17">
        <f>VLOOKUP(M65,'Ultima Prueba Valida'!C:M,3,FALSE)</f>
        <v>45698</v>
      </c>
      <c r="H65" s="32" t="s">
        <v>54</v>
      </c>
      <c r="I65" s="32" t="s">
        <v>27</v>
      </c>
      <c r="J65" s="34" t="s">
        <v>1446</v>
      </c>
      <c r="K65" s="65">
        <v>45706</v>
      </c>
      <c r="L65" s="39">
        <f t="shared" si="30"/>
        <v>1</v>
      </c>
      <c r="M65" s="33" t="str">
        <f>VLOOKUP(A65,Pozos!$A$1:$B$411,2,FALSE)</f>
        <v>JAZMIN-AZ-5:1</v>
      </c>
      <c r="N65" s="18">
        <f t="shared" si="31"/>
        <v>45706</v>
      </c>
      <c r="O65" s="18">
        <f t="shared" si="32"/>
        <v>45706.166666666664</v>
      </c>
      <c r="P65" s="20" t="s">
        <v>18</v>
      </c>
      <c r="Q65" s="19">
        <f t="shared" si="33"/>
        <v>14399.999999790452</v>
      </c>
      <c r="R65" s="15" t="str">
        <f>VLOOKUP(H65,'DIFERIDAS PRODUCCION'!$A$2:$B$212,2,FALSE)</f>
        <v>202002000101302</v>
      </c>
      <c r="S65" s="15" t="str">
        <f t="shared" si="34"/>
        <v>Red energía falla</v>
      </c>
      <c r="T65" s="19">
        <f>VLOOKUP(I65,'DIFERIDAS PRODUCCION'!$D$1:$E$34,2,FALSE)</f>
        <v>3</v>
      </c>
      <c r="U65" s="21" t="str">
        <f t="shared" si="35"/>
        <v>MANTENIMIENTO</v>
      </c>
      <c r="V65" s="15" t="str">
        <f t="shared" si="36"/>
        <v>Corte electrico vasconia</v>
      </c>
      <c r="W65" s="22" t="str">
        <f t="shared" si="37"/>
        <v>True</v>
      </c>
    </row>
    <row r="66" spans="1:23" x14ac:dyDescent="0.25">
      <c r="A66" s="63" t="s">
        <v>640</v>
      </c>
      <c r="B66" s="16" t="str">
        <f>VLOOKUP(A66,Pozos!$A$1:$F$411,6,0)</f>
        <v>Activo</v>
      </c>
      <c r="C66" s="64">
        <v>0</v>
      </c>
      <c r="D66" s="31">
        <v>4</v>
      </c>
      <c r="E66" s="31" t="s">
        <v>21</v>
      </c>
      <c r="F66" s="16">
        <f>ROUND(VLOOKUP(M66,'Ultima Prueba Valida'!C:M,8,FALSE)/24*D66,2)</f>
        <v>0.35</v>
      </c>
      <c r="G66" s="17">
        <f>VLOOKUP(M66,'Ultima Prueba Valida'!C:M,3,FALSE)</f>
        <v>45687</v>
      </c>
      <c r="H66" s="32" t="s">
        <v>54</v>
      </c>
      <c r="I66" s="32" t="s">
        <v>27</v>
      </c>
      <c r="J66" s="34" t="s">
        <v>1446</v>
      </c>
      <c r="K66" s="65">
        <v>45706</v>
      </c>
      <c r="L66" s="39">
        <f t="shared" si="30"/>
        <v>1</v>
      </c>
      <c r="M66" s="33" t="str">
        <f>VLOOKUP(A66,Pozos!$A$1:$B$411,2,FALSE)</f>
        <v>JAZMIN-AP-1:1</v>
      </c>
      <c r="N66" s="18">
        <f t="shared" si="31"/>
        <v>45706</v>
      </c>
      <c r="O66" s="18">
        <f t="shared" si="32"/>
        <v>45706.166666666664</v>
      </c>
      <c r="P66" s="20" t="s">
        <v>18</v>
      </c>
      <c r="Q66" s="19">
        <f t="shared" si="33"/>
        <v>14399.999999790452</v>
      </c>
      <c r="R66" s="15" t="str">
        <f>VLOOKUP(H66,'DIFERIDAS PRODUCCION'!$A$2:$B$212,2,FALSE)</f>
        <v>202002000101302</v>
      </c>
      <c r="S66" s="15" t="str">
        <f t="shared" si="34"/>
        <v>Red energía falla</v>
      </c>
      <c r="T66" s="19">
        <f>VLOOKUP(I66,'DIFERIDAS PRODUCCION'!$D$1:$E$34,2,FALSE)</f>
        <v>3</v>
      </c>
      <c r="U66" s="21" t="str">
        <f t="shared" si="35"/>
        <v>MANTENIMIENTO</v>
      </c>
      <c r="V66" s="15" t="str">
        <f t="shared" si="36"/>
        <v>Corte electrico vasconia</v>
      </c>
      <c r="W66" s="22" t="str">
        <f t="shared" si="37"/>
        <v>True</v>
      </c>
    </row>
    <row r="67" spans="1:23" x14ac:dyDescent="0.25">
      <c r="A67" s="63" t="s">
        <v>650</v>
      </c>
      <c r="B67" s="16" t="str">
        <f>VLOOKUP(A67,Pozos!$A$1:$F$411,6,0)</f>
        <v>Activo</v>
      </c>
      <c r="C67" s="64">
        <v>0</v>
      </c>
      <c r="D67" s="31">
        <v>4</v>
      </c>
      <c r="E67" s="31" t="s">
        <v>21</v>
      </c>
      <c r="F67" s="16">
        <f>ROUND(VLOOKUP(M67,'Ultima Prueba Valida'!C:M,8,FALSE)/24*D67,2)</f>
        <v>0.44</v>
      </c>
      <c r="G67" s="17">
        <f>VLOOKUP(M67,'Ultima Prueba Valida'!C:M,3,FALSE)</f>
        <v>45674</v>
      </c>
      <c r="H67" s="32" t="s">
        <v>54</v>
      </c>
      <c r="I67" s="32" t="s">
        <v>27</v>
      </c>
      <c r="J67" s="34" t="s">
        <v>1446</v>
      </c>
      <c r="K67" s="65">
        <v>45706</v>
      </c>
      <c r="L67" s="39">
        <f t="shared" si="30"/>
        <v>1</v>
      </c>
      <c r="M67" s="33" t="str">
        <f>VLOOKUP(A67,Pozos!$A$1:$B$411,2,FALSE)</f>
        <v>JAZMIN-AP-6:1</v>
      </c>
      <c r="N67" s="18">
        <f t="shared" si="31"/>
        <v>45706</v>
      </c>
      <c r="O67" s="18">
        <f t="shared" si="32"/>
        <v>45706.166666666664</v>
      </c>
      <c r="P67" s="20" t="s">
        <v>18</v>
      </c>
      <c r="Q67" s="19">
        <f t="shared" si="33"/>
        <v>14399.999999790452</v>
      </c>
      <c r="R67" s="15" t="str">
        <f>VLOOKUP(H67,'DIFERIDAS PRODUCCION'!$A$2:$B$212,2,FALSE)</f>
        <v>202002000101302</v>
      </c>
      <c r="S67" s="15" t="str">
        <f t="shared" si="34"/>
        <v>Red energía falla</v>
      </c>
      <c r="T67" s="19">
        <f>VLOOKUP(I67,'DIFERIDAS PRODUCCION'!$D$1:$E$34,2,FALSE)</f>
        <v>3</v>
      </c>
      <c r="U67" s="21" t="str">
        <f t="shared" si="35"/>
        <v>MANTENIMIENTO</v>
      </c>
      <c r="V67" s="15" t="str">
        <f t="shared" si="36"/>
        <v>Corte electrico vasconia</v>
      </c>
      <c r="W67" s="22" t="str">
        <f t="shared" si="37"/>
        <v>True</v>
      </c>
    </row>
    <row r="68" spans="1:23" x14ac:dyDescent="0.25">
      <c r="A68" s="63" t="s">
        <v>1063</v>
      </c>
      <c r="B68" s="16" t="str">
        <f>VLOOKUP(A68,Pozos!$A$1:$F$411,6,0)</f>
        <v>Activo</v>
      </c>
      <c r="C68" s="64">
        <v>0</v>
      </c>
      <c r="D68" s="31">
        <v>5</v>
      </c>
      <c r="E68" s="31" t="s">
        <v>21</v>
      </c>
      <c r="F68" s="16">
        <f>ROUND(VLOOKUP(M68,'Ultima Prueba Valida'!C:M,8,FALSE)/24*D68,2)</f>
        <v>1.48</v>
      </c>
      <c r="G68" s="17">
        <f>VLOOKUP(M68,'Ultima Prueba Valida'!C:M,3,FALSE)</f>
        <v>45687</v>
      </c>
      <c r="H68" s="32" t="s">
        <v>54</v>
      </c>
      <c r="I68" s="32" t="s">
        <v>27</v>
      </c>
      <c r="J68" s="34" t="s">
        <v>1446</v>
      </c>
      <c r="K68" s="65">
        <v>45706</v>
      </c>
      <c r="L68" s="39">
        <f t="shared" si="30"/>
        <v>1</v>
      </c>
      <c r="M68" s="33" t="str">
        <f>VLOOKUP(A68,Pozos!$A$1:$B$411,2,FALSE)</f>
        <v>JAZMIN-M-3:1</v>
      </c>
      <c r="N68" s="18">
        <f t="shared" si="31"/>
        <v>45706</v>
      </c>
      <c r="O68" s="18">
        <f t="shared" si="32"/>
        <v>45706.208333333336</v>
      </c>
      <c r="P68" s="20" t="s">
        <v>18</v>
      </c>
      <c r="Q68" s="19">
        <f t="shared" si="33"/>
        <v>18000.000000209548</v>
      </c>
      <c r="R68" s="15" t="str">
        <f>VLOOKUP(H68,'DIFERIDAS PRODUCCION'!$A$2:$B$212,2,FALSE)</f>
        <v>202002000101302</v>
      </c>
      <c r="S68" s="15" t="str">
        <f t="shared" si="34"/>
        <v>Red energía falla</v>
      </c>
      <c r="T68" s="19">
        <f>VLOOKUP(I68,'DIFERIDAS PRODUCCION'!$D$1:$E$34,2,FALSE)</f>
        <v>3</v>
      </c>
      <c r="U68" s="21" t="str">
        <f t="shared" si="35"/>
        <v>MANTENIMIENTO</v>
      </c>
      <c r="V68" s="15" t="str">
        <f t="shared" si="36"/>
        <v>Corte electrico vasconia</v>
      </c>
      <c r="W68" s="22" t="str">
        <f t="shared" si="37"/>
        <v>True</v>
      </c>
    </row>
    <row r="69" spans="1:23" x14ac:dyDescent="0.25">
      <c r="A69" s="63" t="s">
        <v>512</v>
      </c>
      <c r="B69" s="16" t="str">
        <f>VLOOKUP(A69,Pozos!$A$1:$F$411,6,0)</f>
        <v>Activo</v>
      </c>
      <c r="C69" s="64">
        <v>0</v>
      </c>
      <c r="D69" s="31">
        <v>9</v>
      </c>
      <c r="E69" s="31" t="s">
        <v>21</v>
      </c>
      <c r="F69" s="16">
        <f>ROUND(VLOOKUP(M69,'Ultima Prueba Valida'!C:M,8,FALSE)/24*D69,2)</f>
        <v>3.74</v>
      </c>
      <c r="G69" s="17">
        <f>VLOOKUP(M69,'Ultima Prueba Valida'!C:M,3,FALSE)</f>
        <v>45698</v>
      </c>
      <c r="H69" s="32" t="s">
        <v>54</v>
      </c>
      <c r="I69" s="32" t="s">
        <v>27</v>
      </c>
      <c r="J69" s="34" t="s">
        <v>1446</v>
      </c>
      <c r="K69" s="65">
        <v>45706</v>
      </c>
      <c r="L69" s="39">
        <f t="shared" si="30"/>
        <v>1</v>
      </c>
      <c r="M69" s="33" t="str">
        <f>VLOOKUP(A69,Pozos!$A$1:$B$411,2,FALSE)</f>
        <v>JAZMIN-AD-7:1</v>
      </c>
      <c r="N69" s="18">
        <f t="shared" si="31"/>
        <v>45706</v>
      </c>
      <c r="O69" s="18">
        <f t="shared" si="32"/>
        <v>45706.375</v>
      </c>
      <c r="P69" s="20" t="s">
        <v>18</v>
      </c>
      <c r="Q69" s="19">
        <f t="shared" si="33"/>
        <v>32400</v>
      </c>
      <c r="R69" s="15" t="str">
        <f>VLOOKUP(H69,'DIFERIDAS PRODUCCION'!$A$2:$B$212,2,FALSE)</f>
        <v>202002000101302</v>
      </c>
      <c r="S69" s="15" t="str">
        <f t="shared" si="34"/>
        <v>Red energía falla</v>
      </c>
      <c r="T69" s="19">
        <f>VLOOKUP(I69,'DIFERIDAS PRODUCCION'!$D$1:$E$34,2,FALSE)</f>
        <v>3</v>
      </c>
      <c r="U69" s="21" t="str">
        <f t="shared" si="35"/>
        <v>MANTENIMIENTO</v>
      </c>
      <c r="V69" s="15" t="str">
        <f t="shared" si="36"/>
        <v>Corte electrico vasconia</v>
      </c>
      <c r="W69" s="22" t="str">
        <f t="shared" si="37"/>
        <v>True</v>
      </c>
    </row>
    <row r="70" spans="1:23" x14ac:dyDescent="0.25">
      <c r="A70" s="63" t="s">
        <v>1037</v>
      </c>
      <c r="B70" s="16" t="str">
        <f>VLOOKUP(A70,Pozos!$A$1:$F$411,6,0)</f>
        <v>Activo</v>
      </c>
      <c r="C70" s="64">
        <v>0</v>
      </c>
      <c r="D70" s="31">
        <v>9</v>
      </c>
      <c r="E70" s="31" t="s">
        <v>21</v>
      </c>
      <c r="F70" s="16">
        <f>ROUND(VLOOKUP(M70,'Ultima Prueba Valida'!C:M,8,FALSE)/24*D70,2)</f>
        <v>5.38</v>
      </c>
      <c r="G70" s="17">
        <f>VLOOKUP(M70,'Ultima Prueba Valida'!C:M,3,FALSE)</f>
        <v>45694</v>
      </c>
      <c r="H70" s="32" t="s">
        <v>54</v>
      </c>
      <c r="I70" s="32" t="s">
        <v>27</v>
      </c>
      <c r="J70" s="34" t="s">
        <v>1446</v>
      </c>
      <c r="K70" s="65">
        <v>45706</v>
      </c>
      <c r="L70" s="39">
        <f t="shared" ref="L70" si="38">IF(K70="","",+$B$1-K70+1)</f>
        <v>1</v>
      </c>
      <c r="M70" s="33" t="str">
        <f>VLOOKUP(A70,Pozos!$A$1:$B$411,2,FALSE)</f>
        <v>JAZMIN-K-3:1</v>
      </c>
      <c r="N70" s="18">
        <f t="shared" si="31"/>
        <v>45706</v>
      </c>
      <c r="O70" s="18">
        <f t="shared" si="32"/>
        <v>45706.375</v>
      </c>
      <c r="P70" s="20" t="s">
        <v>18</v>
      </c>
      <c r="Q70" s="19">
        <f t="shared" si="33"/>
        <v>32400</v>
      </c>
      <c r="R70" s="15" t="str">
        <f>VLOOKUP(H70,'DIFERIDAS PRODUCCION'!$A$2:$B$212,2,FALSE)</f>
        <v>202002000101302</v>
      </c>
      <c r="S70" s="15" t="str">
        <f t="shared" si="34"/>
        <v>Red energía falla</v>
      </c>
      <c r="T70" s="19">
        <f>VLOOKUP(I70,'DIFERIDAS PRODUCCION'!$D$1:$E$34,2,FALSE)</f>
        <v>3</v>
      </c>
      <c r="U70" s="21" t="str">
        <f t="shared" si="35"/>
        <v>MANTENIMIENTO</v>
      </c>
      <c r="V70" s="15" t="str">
        <f t="shared" si="36"/>
        <v>Corte electrico vasconia</v>
      </c>
      <c r="W70" s="22" t="str">
        <f t="shared" si="37"/>
        <v>True</v>
      </c>
    </row>
    <row r="71" spans="1:23" x14ac:dyDescent="0.25">
      <c r="A71" s="63"/>
      <c r="B71" s="16" t="e">
        <f>VLOOKUP(A71,Pozos!$A$1:$F$411,6,0)</f>
        <v>#N/A</v>
      </c>
      <c r="C71" s="64">
        <v>0</v>
      </c>
      <c r="D71" s="31"/>
      <c r="E71" s="31" t="s">
        <v>21</v>
      </c>
      <c r="F71" s="16" t="e">
        <f>ROUND(VLOOKUP(M71,'Ultima Prueba Valida'!C:M,8,FALSE)/24*D71,2)</f>
        <v>#N/A</v>
      </c>
      <c r="G71" s="17" t="e">
        <f>VLOOKUP(M71,'Ultima Prueba Valida'!C:M,3,FALSE)</f>
        <v>#N/A</v>
      </c>
      <c r="H71" s="32"/>
      <c r="I71" s="32"/>
      <c r="J71" s="34"/>
      <c r="K71" s="65"/>
      <c r="L71" s="39" t="str">
        <f t="shared" si="30"/>
        <v/>
      </c>
      <c r="M71" s="33" t="e">
        <f>VLOOKUP(A71,Pozos!$A$1:$B$411,2,FALSE)</f>
        <v>#N/A</v>
      </c>
      <c r="N71" s="18">
        <f t="shared" si="31"/>
        <v>45706</v>
      </c>
      <c r="O71" s="18">
        <f t="shared" si="32"/>
        <v>45706</v>
      </c>
      <c r="P71" s="20" t="s">
        <v>18</v>
      </c>
      <c r="Q71" s="19">
        <f t="shared" si="33"/>
        <v>0</v>
      </c>
      <c r="R71" s="15" t="e">
        <f>VLOOKUP(H71,'DIFERIDAS PRODUCCION'!$A$2:$B$212,2,FALSE)</f>
        <v>#N/A</v>
      </c>
      <c r="S71" s="15">
        <f t="shared" si="34"/>
        <v>0</v>
      </c>
      <c r="T71" s="19" t="e">
        <f>VLOOKUP(I71,'DIFERIDAS PRODUCCION'!$D$1:$E$34,2,FALSE)</f>
        <v>#N/A</v>
      </c>
      <c r="U71" s="21">
        <f t="shared" si="35"/>
        <v>0</v>
      </c>
      <c r="V71" s="15" t="str">
        <f t="shared" si="36"/>
        <v/>
      </c>
      <c r="W71" s="22" t="str">
        <f t="shared" si="37"/>
        <v>True</v>
      </c>
    </row>
    <row r="72" spans="1:23" x14ac:dyDescent="0.25">
      <c r="A72" s="63"/>
      <c r="B72" s="16" t="e">
        <f>VLOOKUP(A72,Pozos!$A$1:$F$411,6,0)</f>
        <v>#N/A</v>
      </c>
      <c r="C72" s="64">
        <v>0</v>
      </c>
      <c r="D72" s="31"/>
      <c r="E72" s="31" t="s">
        <v>21</v>
      </c>
      <c r="F72" s="16" t="e">
        <f>ROUND(VLOOKUP(M72,'Ultima Prueba Valida'!C:M,8,FALSE)/24*D72,2)</f>
        <v>#N/A</v>
      </c>
      <c r="G72" s="17" t="e">
        <f>VLOOKUP(M72,'Ultima Prueba Valida'!C:M,3,FALSE)</f>
        <v>#N/A</v>
      </c>
      <c r="H72" s="32"/>
      <c r="I72" s="32"/>
      <c r="J72" s="34"/>
      <c r="K72" s="65"/>
      <c r="L72" s="39" t="str">
        <f t="shared" si="30"/>
        <v/>
      </c>
      <c r="M72" s="33" t="e">
        <f>VLOOKUP(A72,Pozos!$A$1:$B$411,2,FALSE)</f>
        <v>#N/A</v>
      </c>
      <c r="N72" s="18">
        <f t="shared" si="31"/>
        <v>45706</v>
      </c>
      <c r="O72" s="18">
        <f t="shared" si="32"/>
        <v>45706</v>
      </c>
      <c r="P72" s="20" t="s">
        <v>18</v>
      </c>
      <c r="Q72" s="19">
        <f t="shared" si="33"/>
        <v>0</v>
      </c>
      <c r="R72" s="15" t="e">
        <f>VLOOKUP(H72,'DIFERIDAS PRODUCCION'!$A$2:$B$212,2,FALSE)</f>
        <v>#N/A</v>
      </c>
      <c r="S72" s="15">
        <f t="shared" si="34"/>
        <v>0</v>
      </c>
      <c r="T72" s="19" t="e">
        <f>VLOOKUP(I72,'DIFERIDAS PRODUCCION'!$D$1:$E$34,2,FALSE)</f>
        <v>#N/A</v>
      </c>
      <c r="U72" s="21">
        <f t="shared" si="35"/>
        <v>0</v>
      </c>
      <c r="V72" s="15" t="str">
        <f t="shared" si="36"/>
        <v/>
      </c>
      <c r="W72" s="22" t="str">
        <f t="shared" si="37"/>
        <v>True</v>
      </c>
    </row>
    <row r="73" spans="1:23" x14ac:dyDescent="0.25">
      <c r="A73" s="63"/>
      <c r="B73" s="16" t="e">
        <f>VLOOKUP(A73,Pozos!$A$1:$F$411,6,0)</f>
        <v>#N/A</v>
      </c>
      <c r="C73" s="64">
        <v>0</v>
      </c>
      <c r="D73" s="31"/>
      <c r="E73" s="31" t="s">
        <v>21</v>
      </c>
      <c r="F73" s="16" t="e">
        <f>ROUND(VLOOKUP(M73,'Ultima Prueba Valida'!C:M,8,FALSE)/24*D73,2)</f>
        <v>#N/A</v>
      </c>
      <c r="G73" s="17" t="e">
        <f>VLOOKUP(M73,'Ultima Prueba Valida'!C:M,3,FALSE)</f>
        <v>#N/A</v>
      </c>
      <c r="H73" s="32"/>
      <c r="I73" s="32"/>
      <c r="J73" s="34"/>
      <c r="K73" s="65"/>
      <c r="L73" s="39" t="str">
        <f t="shared" si="30"/>
        <v/>
      </c>
      <c r="M73" s="33" t="e">
        <f>VLOOKUP(A73,Pozos!$A$1:$B$411,2,FALSE)</f>
        <v>#N/A</v>
      </c>
      <c r="N73" s="18">
        <f t="shared" si="31"/>
        <v>45706</v>
      </c>
      <c r="O73" s="18">
        <f t="shared" si="32"/>
        <v>45706</v>
      </c>
      <c r="P73" s="20" t="s">
        <v>18</v>
      </c>
      <c r="Q73" s="19">
        <f t="shared" si="33"/>
        <v>0</v>
      </c>
      <c r="R73" s="15" t="e">
        <f>VLOOKUP(H73,'DIFERIDAS PRODUCCION'!$A$2:$B$212,2,FALSE)</f>
        <v>#N/A</v>
      </c>
      <c r="S73" s="15">
        <f t="shared" si="34"/>
        <v>0</v>
      </c>
      <c r="T73" s="19" t="e">
        <f>VLOOKUP(I73,'DIFERIDAS PRODUCCION'!$D$1:$E$34,2,FALSE)</f>
        <v>#N/A</v>
      </c>
      <c r="U73" s="21">
        <f t="shared" si="35"/>
        <v>0</v>
      </c>
      <c r="V73" s="15" t="str">
        <f t="shared" si="36"/>
        <v/>
      </c>
      <c r="W73" s="22" t="str">
        <f t="shared" si="37"/>
        <v>True</v>
      </c>
    </row>
    <row r="74" spans="1:23" x14ac:dyDescent="0.25">
      <c r="A74" s="63"/>
      <c r="B74" s="16" t="e">
        <f>VLOOKUP(A74,Pozos!$A$1:$F$411,6,0)</f>
        <v>#N/A</v>
      </c>
      <c r="C74" s="64">
        <v>0</v>
      </c>
      <c r="D74" s="31"/>
      <c r="E74" s="31" t="s">
        <v>21</v>
      </c>
      <c r="F74" s="16" t="e">
        <f>ROUND(VLOOKUP(M74,'Ultima Prueba Valida'!C:M,8,FALSE)/24*D74,2)</f>
        <v>#N/A</v>
      </c>
      <c r="G74" s="17" t="e">
        <f>VLOOKUP(M74,'Ultima Prueba Valida'!C:M,3,FALSE)</f>
        <v>#N/A</v>
      </c>
      <c r="H74" s="32"/>
      <c r="I74" s="32"/>
      <c r="J74" s="34"/>
      <c r="K74" s="65"/>
      <c r="L74" s="39" t="str">
        <f t="shared" si="30"/>
        <v/>
      </c>
      <c r="M74" s="33" t="e">
        <f>VLOOKUP(A74,Pozos!$A$1:$B$411,2,FALSE)</f>
        <v>#N/A</v>
      </c>
      <c r="N74" s="18">
        <f t="shared" si="31"/>
        <v>45706</v>
      </c>
      <c r="O74" s="18">
        <f t="shared" si="32"/>
        <v>45706</v>
      </c>
      <c r="P74" s="20" t="s">
        <v>18</v>
      </c>
      <c r="Q74" s="19">
        <f t="shared" si="33"/>
        <v>0</v>
      </c>
      <c r="R74" s="15" t="e">
        <f>VLOOKUP(H74,'DIFERIDAS PRODUCCION'!$A$2:$B$212,2,FALSE)</f>
        <v>#N/A</v>
      </c>
      <c r="S74" s="15">
        <f t="shared" si="34"/>
        <v>0</v>
      </c>
      <c r="T74" s="19" t="e">
        <f>VLOOKUP(I74,'DIFERIDAS PRODUCCION'!$D$1:$E$34,2,FALSE)</f>
        <v>#N/A</v>
      </c>
      <c r="U74" s="21">
        <f t="shared" si="35"/>
        <v>0</v>
      </c>
      <c r="V74" s="15" t="str">
        <f t="shared" si="36"/>
        <v/>
      </c>
      <c r="W74" s="22" t="str">
        <f t="shared" si="37"/>
        <v>True</v>
      </c>
    </row>
    <row r="75" spans="1:23" x14ac:dyDescent="0.25">
      <c r="A75" s="63"/>
      <c r="B75" s="16" t="e">
        <f>VLOOKUP(A75,Pozos!$A$1:$F$411,6,0)</f>
        <v>#N/A</v>
      </c>
      <c r="C75" s="64">
        <v>0</v>
      </c>
      <c r="D75" s="31"/>
      <c r="E75" s="31" t="s">
        <v>21</v>
      </c>
      <c r="F75" s="16" t="e">
        <f>ROUND(VLOOKUP(M75,'Ultima Prueba Valida'!C:M,8,FALSE)/24*D75,2)</f>
        <v>#N/A</v>
      </c>
      <c r="G75" s="17" t="e">
        <f>VLOOKUP(M75,'Ultima Prueba Valida'!C:M,3,FALSE)</f>
        <v>#N/A</v>
      </c>
      <c r="H75" s="32"/>
      <c r="I75" s="32"/>
      <c r="J75" s="34"/>
      <c r="K75" s="65"/>
      <c r="L75" s="39" t="str">
        <f t="shared" si="30"/>
        <v/>
      </c>
      <c r="M75" s="33" t="e">
        <f>VLOOKUP(A75,Pozos!$A$1:$B$411,2,FALSE)</f>
        <v>#N/A</v>
      </c>
      <c r="N75" s="18">
        <f t="shared" si="31"/>
        <v>45706</v>
      </c>
      <c r="O75" s="18">
        <f t="shared" si="32"/>
        <v>45706</v>
      </c>
      <c r="P75" s="20" t="s">
        <v>18</v>
      </c>
      <c r="Q75" s="19">
        <f t="shared" si="33"/>
        <v>0</v>
      </c>
      <c r="R75" s="15" t="e">
        <f>VLOOKUP(H75,'DIFERIDAS PRODUCCION'!$A$2:$B$212,2,FALSE)</f>
        <v>#N/A</v>
      </c>
      <c r="S75" s="15">
        <f t="shared" si="34"/>
        <v>0</v>
      </c>
      <c r="T75" s="19" t="e">
        <f>VLOOKUP(I75,'DIFERIDAS PRODUCCION'!$D$1:$E$34,2,FALSE)</f>
        <v>#N/A</v>
      </c>
      <c r="U75" s="21">
        <f t="shared" si="35"/>
        <v>0</v>
      </c>
      <c r="V75" s="15" t="str">
        <f t="shared" si="36"/>
        <v/>
      </c>
      <c r="W75" s="22" t="str">
        <f t="shared" si="37"/>
        <v>True</v>
      </c>
    </row>
    <row r="76" spans="1:23" x14ac:dyDescent="0.25">
      <c r="A76" s="63"/>
      <c r="B76" s="16" t="e">
        <f>VLOOKUP(A76,Pozos!$A$1:$F$411,6,0)</f>
        <v>#N/A</v>
      </c>
      <c r="C76" s="64">
        <v>0</v>
      </c>
      <c r="D76" s="31"/>
      <c r="E76" s="31" t="s">
        <v>21</v>
      </c>
      <c r="F76" s="16" t="e">
        <f>ROUND(VLOOKUP(M76,'Ultima Prueba Valida'!C:M,8,FALSE)/24*D76,2)</f>
        <v>#N/A</v>
      </c>
      <c r="G76" s="17" t="e">
        <f>VLOOKUP(M76,'Ultima Prueba Valida'!C:M,3,FALSE)</f>
        <v>#N/A</v>
      </c>
      <c r="H76" s="32"/>
      <c r="I76" s="32"/>
      <c r="J76" s="34"/>
      <c r="K76" s="65"/>
      <c r="L76" s="39" t="str">
        <f t="shared" si="30"/>
        <v/>
      </c>
      <c r="M76" s="33" t="e">
        <f>VLOOKUP(A76,Pozos!$A$1:$B$411,2,FALSE)</f>
        <v>#N/A</v>
      </c>
      <c r="N76" s="18">
        <f t="shared" si="31"/>
        <v>45706</v>
      </c>
      <c r="O76" s="18">
        <f t="shared" si="32"/>
        <v>45706</v>
      </c>
      <c r="P76" s="20" t="s">
        <v>18</v>
      </c>
      <c r="Q76" s="19">
        <f t="shared" si="33"/>
        <v>0</v>
      </c>
      <c r="R76" s="15" t="e">
        <f>VLOOKUP(H76,'DIFERIDAS PRODUCCION'!$A$2:$B$212,2,FALSE)</f>
        <v>#N/A</v>
      </c>
      <c r="S76" s="15">
        <f t="shared" si="34"/>
        <v>0</v>
      </c>
      <c r="T76" s="19" t="e">
        <f>VLOOKUP(I76,'DIFERIDAS PRODUCCION'!$D$1:$E$34,2,FALSE)</f>
        <v>#N/A</v>
      </c>
      <c r="U76" s="21">
        <f t="shared" si="35"/>
        <v>0</v>
      </c>
      <c r="V76" s="15" t="str">
        <f t="shared" si="36"/>
        <v/>
      </c>
      <c r="W76" s="22" t="str">
        <f t="shared" si="37"/>
        <v>True</v>
      </c>
    </row>
    <row r="77" spans="1:23" x14ac:dyDescent="0.25">
      <c r="A77" s="63"/>
      <c r="B77" s="16" t="e">
        <f>VLOOKUP(A77,Pozos!$A$1:$F$411,6,0)</f>
        <v>#N/A</v>
      </c>
      <c r="C77" s="64">
        <v>0</v>
      </c>
      <c r="D77" s="31"/>
      <c r="E77" s="31" t="s">
        <v>21</v>
      </c>
      <c r="F77" s="16" t="e">
        <f>ROUND(VLOOKUP(M77,'Ultima Prueba Valida'!C:M,8,FALSE)/24*D77,2)</f>
        <v>#N/A</v>
      </c>
      <c r="G77" s="17" t="e">
        <f>VLOOKUP(M77,'Ultima Prueba Valida'!C:M,3,FALSE)</f>
        <v>#N/A</v>
      </c>
      <c r="H77" s="32"/>
      <c r="I77" s="32"/>
      <c r="J77" s="34"/>
      <c r="K77" s="65"/>
      <c r="L77" s="39" t="str">
        <f t="shared" si="30"/>
        <v/>
      </c>
      <c r="M77" s="33" t="e">
        <f>VLOOKUP(A77,Pozos!$A$1:$B$411,2,FALSE)</f>
        <v>#N/A</v>
      </c>
      <c r="N77" s="18">
        <f t="shared" si="31"/>
        <v>45706</v>
      </c>
      <c r="O77" s="18">
        <f t="shared" si="32"/>
        <v>45706</v>
      </c>
      <c r="P77" s="20" t="s">
        <v>18</v>
      </c>
      <c r="Q77" s="19">
        <f t="shared" si="33"/>
        <v>0</v>
      </c>
      <c r="R77" s="15" t="e">
        <f>VLOOKUP(H77,'DIFERIDAS PRODUCCION'!$A$2:$B$212,2,FALSE)</f>
        <v>#N/A</v>
      </c>
      <c r="S77" s="15">
        <f t="shared" si="34"/>
        <v>0</v>
      </c>
      <c r="T77" s="19" t="e">
        <f>VLOOKUP(I77,'DIFERIDAS PRODUCCION'!$D$1:$E$34,2,FALSE)</f>
        <v>#N/A</v>
      </c>
      <c r="U77" s="21">
        <f t="shared" si="35"/>
        <v>0</v>
      </c>
      <c r="V77" s="15" t="str">
        <f t="shared" si="36"/>
        <v/>
      </c>
      <c r="W77" s="22" t="str">
        <f t="shared" si="37"/>
        <v>True</v>
      </c>
    </row>
    <row r="78" spans="1:23" x14ac:dyDescent="0.25">
      <c r="A78" s="63"/>
      <c r="B78" s="16" t="e">
        <f>VLOOKUP(A78,Pozos!$A$1:$F$411,6,0)</f>
        <v>#N/A</v>
      </c>
      <c r="C78" s="64">
        <v>0</v>
      </c>
      <c r="D78" s="31"/>
      <c r="E78" s="31" t="s">
        <v>21</v>
      </c>
      <c r="F78" s="16" t="e">
        <f>ROUND(VLOOKUP(M78,'Ultima Prueba Valida'!C:M,8,FALSE)/24*D78,2)</f>
        <v>#N/A</v>
      </c>
      <c r="G78" s="17" t="e">
        <f>VLOOKUP(M78,'Ultima Prueba Valida'!C:M,3,FALSE)</f>
        <v>#N/A</v>
      </c>
      <c r="H78" s="32"/>
      <c r="I78" s="32"/>
      <c r="J78" s="34"/>
      <c r="K78" s="65"/>
      <c r="L78" s="39" t="str">
        <f t="shared" si="30"/>
        <v/>
      </c>
      <c r="M78" s="33" t="e">
        <f>VLOOKUP(A78,Pozos!$A$1:$B$411,2,FALSE)</f>
        <v>#N/A</v>
      </c>
      <c r="N78" s="18">
        <f t="shared" si="31"/>
        <v>45706</v>
      </c>
      <c r="O78" s="18">
        <f t="shared" si="32"/>
        <v>45706</v>
      </c>
      <c r="P78" s="20" t="s">
        <v>18</v>
      </c>
      <c r="Q78" s="19">
        <f t="shared" si="33"/>
        <v>0</v>
      </c>
      <c r="R78" s="15" t="e">
        <f>VLOOKUP(H78,'DIFERIDAS PRODUCCION'!$A$2:$B$212,2,FALSE)</f>
        <v>#N/A</v>
      </c>
      <c r="S78" s="15">
        <f t="shared" si="34"/>
        <v>0</v>
      </c>
      <c r="T78" s="19" t="e">
        <f>VLOOKUP(I78,'DIFERIDAS PRODUCCION'!$D$1:$E$34,2,FALSE)</f>
        <v>#N/A</v>
      </c>
      <c r="U78" s="21">
        <f t="shared" si="35"/>
        <v>0</v>
      </c>
      <c r="V78" s="15" t="str">
        <f t="shared" si="36"/>
        <v/>
      </c>
      <c r="W78" s="22" t="str">
        <f t="shared" si="37"/>
        <v>True</v>
      </c>
    </row>
    <row r="79" spans="1:23" x14ac:dyDescent="0.25">
      <c r="A79" s="63"/>
      <c r="B79" s="16" t="e">
        <f>VLOOKUP(A79,Pozos!$A$1:$F$411,6,0)</f>
        <v>#N/A</v>
      </c>
      <c r="C79" s="64">
        <v>0</v>
      </c>
      <c r="D79" s="31"/>
      <c r="E79" s="31" t="s">
        <v>21</v>
      </c>
      <c r="F79" s="16" t="e">
        <f>ROUND(VLOOKUP(M79,'Ultima Prueba Valida'!C:M,8,FALSE)/24*D79,2)</f>
        <v>#N/A</v>
      </c>
      <c r="G79" s="17" t="e">
        <f>VLOOKUP(M79,'Ultima Prueba Valida'!C:M,3,FALSE)</f>
        <v>#N/A</v>
      </c>
      <c r="H79" s="32"/>
      <c r="I79" s="32"/>
      <c r="J79" s="34"/>
      <c r="K79" s="65"/>
      <c r="L79" s="39" t="str">
        <f t="shared" si="30"/>
        <v/>
      </c>
      <c r="M79" s="33" t="e">
        <f>VLOOKUP(A79,Pozos!$A$1:$B$411,2,FALSE)</f>
        <v>#N/A</v>
      </c>
      <c r="N79" s="18">
        <f t="shared" si="31"/>
        <v>45706</v>
      </c>
      <c r="O79" s="18">
        <f t="shared" si="32"/>
        <v>45706</v>
      </c>
      <c r="P79" s="20" t="s">
        <v>18</v>
      </c>
      <c r="Q79" s="19">
        <f t="shared" si="33"/>
        <v>0</v>
      </c>
      <c r="R79" s="15" t="e">
        <f>VLOOKUP(H79,'DIFERIDAS PRODUCCION'!$A$2:$B$212,2,FALSE)</f>
        <v>#N/A</v>
      </c>
      <c r="S79" s="15">
        <f t="shared" si="34"/>
        <v>0</v>
      </c>
      <c r="T79" s="19" t="e">
        <f>VLOOKUP(I79,'DIFERIDAS PRODUCCION'!$D$1:$E$34,2,FALSE)</f>
        <v>#N/A</v>
      </c>
      <c r="U79" s="21">
        <f t="shared" si="35"/>
        <v>0</v>
      </c>
      <c r="V79" s="15" t="str">
        <f t="shared" si="36"/>
        <v/>
      </c>
      <c r="W79" s="22" t="str">
        <f t="shared" si="37"/>
        <v>True</v>
      </c>
    </row>
    <row r="80" spans="1:23" x14ac:dyDescent="0.25">
      <c r="A80" s="63"/>
      <c r="B80" s="16" t="e">
        <f>VLOOKUP(A80,Pozos!$A$1:$F$411,6,0)</f>
        <v>#N/A</v>
      </c>
      <c r="C80" s="64">
        <v>0</v>
      </c>
      <c r="D80" s="31"/>
      <c r="E80" s="31" t="s">
        <v>21</v>
      </c>
      <c r="F80" s="16" t="e">
        <f>ROUND(VLOOKUP(M80,'Ultima Prueba Valida'!C:M,8,FALSE)/24*D80,2)</f>
        <v>#N/A</v>
      </c>
      <c r="G80" s="17" t="e">
        <f>VLOOKUP(M80,'Ultima Prueba Valida'!C:M,3,FALSE)</f>
        <v>#N/A</v>
      </c>
      <c r="H80" s="32"/>
      <c r="I80" s="32"/>
      <c r="J80" s="34"/>
      <c r="K80" s="65"/>
      <c r="L80" s="39" t="str">
        <f t="shared" si="30"/>
        <v/>
      </c>
      <c r="M80" s="33" t="e">
        <f>VLOOKUP(A80,Pozos!$A$1:$B$411,2,FALSE)</f>
        <v>#N/A</v>
      </c>
      <c r="N80" s="18">
        <f t="shared" si="31"/>
        <v>45706</v>
      </c>
      <c r="O80" s="18">
        <f t="shared" si="32"/>
        <v>45706</v>
      </c>
      <c r="P80" s="20" t="s">
        <v>18</v>
      </c>
      <c r="Q80" s="19">
        <f t="shared" si="33"/>
        <v>0</v>
      </c>
      <c r="R80" s="15" t="e">
        <f>VLOOKUP(H80,'DIFERIDAS PRODUCCION'!$A$2:$B$212,2,FALSE)</f>
        <v>#N/A</v>
      </c>
      <c r="S80" s="15">
        <f t="shared" si="34"/>
        <v>0</v>
      </c>
      <c r="T80" s="19" t="e">
        <f>VLOOKUP(I80,'DIFERIDAS PRODUCCION'!$D$1:$E$34,2,FALSE)</f>
        <v>#N/A</v>
      </c>
      <c r="U80" s="21">
        <f t="shared" si="35"/>
        <v>0</v>
      </c>
      <c r="V80" s="15" t="str">
        <f t="shared" si="36"/>
        <v/>
      </c>
      <c r="W80" s="22" t="str">
        <f t="shared" si="37"/>
        <v>True</v>
      </c>
    </row>
    <row r="81" spans="1:23" x14ac:dyDescent="0.25">
      <c r="A81" s="63"/>
      <c r="B81" s="16" t="e">
        <f>VLOOKUP(A81,Pozos!$A$1:$F$411,6,0)</f>
        <v>#N/A</v>
      </c>
      <c r="C81" s="64">
        <v>0</v>
      </c>
      <c r="D81" s="31"/>
      <c r="E81" s="31" t="s">
        <v>21</v>
      </c>
      <c r="F81" s="16" t="e">
        <f>ROUND(VLOOKUP(M81,'Ultima Prueba Valida'!C:M,8,FALSE)/24*D81,2)</f>
        <v>#N/A</v>
      </c>
      <c r="G81" s="17" t="e">
        <f>VLOOKUP(M81,'Ultima Prueba Valida'!C:M,3,FALSE)</f>
        <v>#N/A</v>
      </c>
      <c r="H81" s="32"/>
      <c r="I81" s="32"/>
      <c r="J81" s="34"/>
      <c r="K81" s="65"/>
      <c r="L81" s="39" t="str">
        <f t="shared" si="30"/>
        <v/>
      </c>
      <c r="M81" s="33" t="e">
        <f>VLOOKUP(A81,Pozos!$A$1:$B$411,2,FALSE)</f>
        <v>#N/A</v>
      </c>
      <c r="N81" s="18">
        <f t="shared" si="31"/>
        <v>45706</v>
      </c>
      <c r="O81" s="18">
        <f t="shared" si="32"/>
        <v>45706</v>
      </c>
      <c r="P81" s="20" t="s">
        <v>18</v>
      </c>
      <c r="Q81" s="19">
        <f t="shared" si="33"/>
        <v>0</v>
      </c>
      <c r="R81" s="15" t="e">
        <f>VLOOKUP(H81,'DIFERIDAS PRODUCCION'!$A$2:$B$212,2,FALSE)</f>
        <v>#N/A</v>
      </c>
      <c r="S81" s="15">
        <f t="shared" si="34"/>
        <v>0</v>
      </c>
      <c r="T81" s="19" t="e">
        <f>VLOOKUP(I81,'DIFERIDAS PRODUCCION'!$D$1:$E$34,2,FALSE)</f>
        <v>#N/A</v>
      </c>
      <c r="U81" s="21">
        <f t="shared" si="35"/>
        <v>0</v>
      </c>
      <c r="V81" s="15" t="str">
        <f t="shared" si="36"/>
        <v/>
      </c>
      <c r="W81" s="22" t="str">
        <f t="shared" si="37"/>
        <v>True</v>
      </c>
    </row>
    <row r="82" spans="1:23" x14ac:dyDescent="0.25">
      <c r="A82" s="63"/>
      <c r="B82" s="16" t="e">
        <f>VLOOKUP(A82,Pozos!$A$1:$F$411,6,0)</f>
        <v>#N/A</v>
      </c>
      <c r="C82" s="64">
        <v>0</v>
      </c>
      <c r="D82" s="31"/>
      <c r="E82" s="31" t="s">
        <v>21</v>
      </c>
      <c r="F82" s="16" t="e">
        <f>ROUND(VLOOKUP(M82,'Ultima Prueba Valida'!C:M,8,FALSE)/24*D82,2)</f>
        <v>#N/A</v>
      </c>
      <c r="G82" s="17" t="e">
        <f>VLOOKUP(M82,'Ultima Prueba Valida'!C:M,3,FALSE)</f>
        <v>#N/A</v>
      </c>
      <c r="H82" s="32"/>
      <c r="I82" s="32"/>
      <c r="J82" s="34"/>
      <c r="K82" s="65"/>
      <c r="L82" s="39" t="str">
        <f t="shared" si="30"/>
        <v/>
      </c>
      <c r="M82" s="33" t="e">
        <f>VLOOKUP(A82,Pozos!$A$1:$B$411,2,FALSE)</f>
        <v>#N/A</v>
      </c>
      <c r="N82" s="18">
        <f t="shared" si="31"/>
        <v>45706</v>
      </c>
      <c r="O82" s="18">
        <f t="shared" si="32"/>
        <v>45706</v>
      </c>
      <c r="P82" s="20" t="s">
        <v>18</v>
      </c>
      <c r="Q82" s="19">
        <f t="shared" si="33"/>
        <v>0</v>
      </c>
      <c r="R82" s="15" t="e">
        <f>VLOOKUP(H82,'DIFERIDAS PRODUCCION'!$A$2:$B$212,2,FALSE)</f>
        <v>#N/A</v>
      </c>
      <c r="S82" s="15">
        <f t="shared" si="34"/>
        <v>0</v>
      </c>
      <c r="T82" s="19" t="e">
        <f>VLOOKUP(I82,'DIFERIDAS PRODUCCION'!$D$1:$E$34,2,FALSE)</f>
        <v>#N/A</v>
      </c>
      <c r="U82" s="21">
        <f t="shared" si="35"/>
        <v>0</v>
      </c>
      <c r="V82" s="15" t="str">
        <f t="shared" si="36"/>
        <v/>
      </c>
      <c r="W82" s="22" t="str">
        <f t="shared" si="37"/>
        <v>True</v>
      </c>
    </row>
    <row r="83" spans="1:23" x14ac:dyDescent="0.25">
      <c r="A83" s="63"/>
      <c r="B83" s="16" t="e">
        <f>VLOOKUP(A83,Pozos!$A$1:$F$411,6,0)</f>
        <v>#N/A</v>
      </c>
      <c r="C83" s="64">
        <v>0</v>
      </c>
      <c r="D83" s="31"/>
      <c r="E83" s="31" t="s">
        <v>21</v>
      </c>
      <c r="F83" s="16" t="e">
        <f>ROUND(VLOOKUP(M83,'Ultima Prueba Valida'!C:M,8,FALSE)/24*D83,2)</f>
        <v>#N/A</v>
      </c>
      <c r="G83" s="17" t="e">
        <f>VLOOKUP(M83,'Ultima Prueba Valida'!C:M,3,FALSE)</f>
        <v>#N/A</v>
      </c>
      <c r="H83" s="32"/>
      <c r="I83" s="32"/>
      <c r="J83" s="34"/>
      <c r="K83" s="65"/>
      <c r="L83" s="39" t="str">
        <f t="shared" si="30"/>
        <v/>
      </c>
      <c r="M83" s="33" t="e">
        <f>VLOOKUP(A83,Pozos!$A$1:$B$411,2,FALSE)</f>
        <v>#N/A</v>
      </c>
      <c r="N83" s="18">
        <f t="shared" si="31"/>
        <v>45706</v>
      </c>
      <c r="O83" s="18">
        <f t="shared" si="32"/>
        <v>45706</v>
      </c>
      <c r="P83" s="20" t="s">
        <v>18</v>
      </c>
      <c r="Q83" s="19">
        <f t="shared" si="33"/>
        <v>0</v>
      </c>
      <c r="R83" s="15" t="e">
        <f>VLOOKUP(H83,'DIFERIDAS PRODUCCION'!$A$2:$B$212,2,FALSE)</f>
        <v>#N/A</v>
      </c>
      <c r="S83" s="15">
        <f t="shared" si="34"/>
        <v>0</v>
      </c>
      <c r="T83" s="19" t="e">
        <f>VLOOKUP(I83,'DIFERIDAS PRODUCCION'!$D$1:$E$34,2,FALSE)</f>
        <v>#N/A</v>
      </c>
      <c r="U83" s="21">
        <f t="shared" si="35"/>
        <v>0</v>
      </c>
      <c r="V83" s="15" t="str">
        <f t="shared" si="36"/>
        <v/>
      </c>
      <c r="W83" s="22" t="str">
        <f t="shared" si="37"/>
        <v>True</v>
      </c>
    </row>
    <row r="84" spans="1:23" x14ac:dyDescent="0.25">
      <c r="A84" s="63"/>
      <c r="B84" s="16" t="e">
        <f>VLOOKUP(A84,Pozos!$A$1:$F$411,6,0)</f>
        <v>#N/A</v>
      </c>
      <c r="C84" s="64">
        <v>0</v>
      </c>
      <c r="D84" s="31"/>
      <c r="E84" s="31" t="s">
        <v>21</v>
      </c>
      <c r="F84" s="16" t="e">
        <f>ROUND(VLOOKUP(M84,'Ultima Prueba Valida'!C:M,8,FALSE)/24*D84,2)</f>
        <v>#N/A</v>
      </c>
      <c r="G84" s="17" t="e">
        <f>VLOOKUP(M84,'Ultima Prueba Valida'!C:M,3,FALSE)</f>
        <v>#N/A</v>
      </c>
      <c r="H84" s="32"/>
      <c r="I84" s="32"/>
      <c r="J84" s="34"/>
      <c r="K84" s="65"/>
      <c r="L84" s="39" t="str">
        <f t="shared" si="30"/>
        <v/>
      </c>
      <c r="M84" s="33" t="e">
        <f>VLOOKUP(A84,Pozos!$A$1:$B$411,2,FALSE)</f>
        <v>#N/A</v>
      </c>
      <c r="N84" s="18">
        <f t="shared" si="31"/>
        <v>45706</v>
      </c>
      <c r="O84" s="18">
        <f t="shared" si="32"/>
        <v>45706</v>
      </c>
      <c r="P84" s="20" t="s">
        <v>18</v>
      </c>
      <c r="Q84" s="19">
        <f t="shared" si="33"/>
        <v>0</v>
      </c>
      <c r="R84" s="15" t="e">
        <f>VLOOKUP(H84,'DIFERIDAS PRODUCCION'!$A$2:$B$212,2,FALSE)</f>
        <v>#N/A</v>
      </c>
      <c r="S84" s="15">
        <f t="shared" si="34"/>
        <v>0</v>
      </c>
      <c r="T84" s="19" t="e">
        <f>VLOOKUP(I84,'DIFERIDAS PRODUCCION'!$D$1:$E$34,2,FALSE)</f>
        <v>#N/A</v>
      </c>
      <c r="U84" s="21">
        <f t="shared" si="35"/>
        <v>0</v>
      </c>
      <c r="V84" s="15" t="str">
        <f t="shared" si="36"/>
        <v/>
      </c>
      <c r="W84" s="22" t="str">
        <f t="shared" si="37"/>
        <v>True</v>
      </c>
    </row>
    <row r="85" spans="1:23" x14ac:dyDescent="0.25">
      <c r="A85" s="63"/>
      <c r="B85" s="16" t="e">
        <f>VLOOKUP(A85,Pozos!$A$1:$F$411,6,0)</f>
        <v>#N/A</v>
      </c>
      <c r="C85" s="64">
        <v>0</v>
      </c>
      <c r="D85" s="31"/>
      <c r="E85" s="31" t="s">
        <v>21</v>
      </c>
      <c r="F85" s="16" t="e">
        <f>ROUND(VLOOKUP(M85,'Ultima Prueba Valida'!C:M,8,FALSE)/24*D85,2)</f>
        <v>#N/A</v>
      </c>
      <c r="G85" s="17" t="e">
        <f>VLOOKUP(M85,'Ultima Prueba Valida'!C:M,3,FALSE)</f>
        <v>#N/A</v>
      </c>
      <c r="H85" s="32"/>
      <c r="I85" s="32"/>
      <c r="J85" s="34"/>
      <c r="K85" s="65"/>
      <c r="L85" s="39" t="str">
        <f t="shared" si="30"/>
        <v/>
      </c>
      <c r="M85" s="33" t="e">
        <f>VLOOKUP(A85,Pozos!$A$1:$B$411,2,FALSE)</f>
        <v>#N/A</v>
      </c>
      <c r="N85" s="18">
        <f t="shared" si="31"/>
        <v>45706</v>
      </c>
      <c r="O85" s="18">
        <f t="shared" si="32"/>
        <v>45706</v>
      </c>
      <c r="P85" s="20" t="s">
        <v>18</v>
      </c>
      <c r="Q85" s="19">
        <f t="shared" si="33"/>
        <v>0</v>
      </c>
      <c r="R85" s="15" t="e">
        <f>VLOOKUP(H85,'DIFERIDAS PRODUCCION'!$A$2:$B$212,2,FALSE)</f>
        <v>#N/A</v>
      </c>
      <c r="S85" s="15">
        <f t="shared" si="34"/>
        <v>0</v>
      </c>
      <c r="T85" s="19" t="e">
        <f>VLOOKUP(I85,'DIFERIDAS PRODUCCION'!$D$1:$E$34,2,FALSE)</f>
        <v>#N/A</v>
      </c>
      <c r="U85" s="21">
        <f t="shared" si="35"/>
        <v>0</v>
      </c>
      <c r="V85" s="15" t="str">
        <f t="shared" si="36"/>
        <v/>
      </c>
      <c r="W85" s="22" t="str">
        <f t="shared" si="37"/>
        <v>True</v>
      </c>
    </row>
    <row r="86" spans="1:23" x14ac:dyDescent="0.25">
      <c r="A86" s="63"/>
      <c r="B86" s="16" t="e">
        <f>VLOOKUP(A86,Pozos!$A$1:$F$411,6,0)</f>
        <v>#N/A</v>
      </c>
      <c r="C86" s="64">
        <v>0</v>
      </c>
      <c r="D86" s="31"/>
      <c r="E86" s="31" t="s">
        <v>21</v>
      </c>
      <c r="F86" s="16" t="e">
        <f>ROUND(VLOOKUP(M86,'Ultima Prueba Valida'!C:M,8,FALSE)/24*D86,2)</f>
        <v>#N/A</v>
      </c>
      <c r="G86" s="17" t="e">
        <f>VLOOKUP(M86,'Ultima Prueba Valida'!C:M,3,FALSE)</f>
        <v>#N/A</v>
      </c>
      <c r="H86" s="32"/>
      <c r="I86" s="32"/>
      <c r="J86" s="34"/>
      <c r="K86" s="65"/>
      <c r="L86" s="39" t="str">
        <f t="shared" si="30"/>
        <v/>
      </c>
      <c r="M86" s="33" t="e">
        <f>VLOOKUP(A86,Pozos!$A$1:$B$411,2,FALSE)</f>
        <v>#N/A</v>
      </c>
      <c r="N86" s="18">
        <f t="shared" si="31"/>
        <v>45706</v>
      </c>
      <c r="O86" s="18">
        <f t="shared" si="32"/>
        <v>45706</v>
      </c>
      <c r="P86" s="20" t="s">
        <v>18</v>
      </c>
      <c r="Q86" s="19">
        <f t="shared" si="33"/>
        <v>0</v>
      </c>
      <c r="R86" s="15" t="e">
        <f>VLOOKUP(H86,'DIFERIDAS PRODUCCION'!$A$2:$B$212,2,FALSE)</f>
        <v>#N/A</v>
      </c>
      <c r="S86" s="15">
        <f t="shared" si="34"/>
        <v>0</v>
      </c>
      <c r="T86" s="19" t="e">
        <f>VLOOKUP(I86,'DIFERIDAS PRODUCCION'!$D$1:$E$34,2,FALSE)</f>
        <v>#N/A</v>
      </c>
      <c r="U86" s="21">
        <f t="shared" si="35"/>
        <v>0</v>
      </c>
      <c r="V86" s="15" t="str">
        <f t="shared" si="36"/>
        <v/>
      </c>
      <c r="W86" s="22" t="str">
        <f t="shared" si="37"/>
        <v>True</v>
      </c>
    </row>
    <row r="87" spans="1:23" x14ac:dyDescent="0.25">
      <c r="A87" s="63"/>
      <c r="B87" s="16" t="e">
        <f>VLOOKUP(A87,Pozos!$A$1:$F$411,6,0)</f>
        <v>#N/A</v>
      </c>
      <c r="C87" s="64">
        <v>0</v>
      </c>
      <c r="D87" s="31"/>
      <c r="E87" s="31" t="s">
        <v>21</v>
      </c>
      <c r="F87" s="16" t="e">
        <f>ROUND(VLOOKUP(M87,'Ultima Prueba Valida'!C:M,8,FALSE)/24*D87,2)</f>
        <v>#N/A</v>
      </c>
      <c r="G87" s="17" t="e">
        <f>VLOOKUP(M87,'Ultima Prueba Valida'!C:M,3,FALSE)</f>
        <v>#N/A</v>
      </c>
      <c r="H87" s="32"/>
      <c r="I87" s="32"/>
      <c r="J87" s="34"/>
      <c r="K87" s="65"/>
      <c r="L87" s="39" t="str">
        <f t="shared" si="30"/>
        <v/>
      </c>
      <c r="M87" s="33" t="e">
        <f>VLOOKUP(A87,Pozos!$A$1:$B$411,2,FALSE)</f>
        <v>#N/A</v>
      </c>
      <c r="N87" s="18">
        <f t="shared" si="31"/>
        <v>45706</v>
      </c>
      <c r="O87" s="18">
        <f t="shared" si="32"/>
        <v>45706</v>
      </c>
      <c r="P87" s="20" t="s">
        <v>18</v>
      </c>
      <c r="Q87" s="19">
        <f t="shared" si="33"/>
        <v>0</v>
      </c>
      <c r="R87" s="15" t="e">
        <f>VLOOKUP(H87,'DIFERIDAS PRODUCCION'!$A$2:$B$212,2,FALSE)</f>
        <v>#N/A</v>
      </c>
      <c r="S87" s="15">
        <f t="shared" si="34"/>
        <v>0</v>
      </c>
      <c r="T87" s="19" t="e">
        <f>VLOOKUP(I87,'DIFERIDAS PRODUCCION'!$D$1:$E$34,2,FALSE)</f>
        <v>#N/A</v>
      </c>
      <c r="U87" s="21">
        <f t="shared" si="35"/>
        <v>0</v>
      </c>
      <c r="V87" s="15" t="str">
        <f t="shared" si="36"/>
        <v/>
      </c>
      <c r="W87" s="22" t="str">
        <f t="shared" si="37"/>
        <v>True</v>
      </c>
    </row>
    <row r="88" spans="1:23" x14ac:dyDescent="0.25">
      <c r="A88" s="63"/>
      <c r="B88" s="16" t="e">
        <f>VLOOKUP(A88,Pozos!$A$1:$F$411,6,0)</f>
        <v>#N/A</v>
      </c>
      <c r="C88" s="64">
        <v>0</v>
      </c>
      <c r="D88" s="31"/>
      <c r="E88" s="31" t="s">
        <v>21</v>
      </c>
      <c r="F88" s="16" t="e">
        <f>ROUND(VLOOKUP(M88,'Ultima Prueba Valida'!C:M,8,FALSE)/24*D88,2)</f>
        <v>#N/A</v>
      </c>
      <c r="G88" s="17" t="e">
        <f>VLOOKUP(M88,'Ultima Prueba Valida'!C:M,3,FALSE)</f>
        <v>#N/A</v>
      </c>
      <c r="H88" s="32"/>
      <c r="I88" s="32"/>
      <c r="J88" s="34"/>
      <c r="K88" s="65"/>
      <c r="L88" s="39" t="str">
        <f t="shared" si="30"/>
        <v/>
      </c>
      <c r="M88" s="33" t="e">
        <f>VLOOKUP(A88,Pozos!$A$1:$B$411,2,FALSE)</f>
        <v>#N/A</v>
      </c>
      <c r="N88" s="18">
        <f t="shared" si="31"/>
        <v>45706</v>
      </c>
      <c r="O88" s="18">
        <f t="shared" si="32"/>
        <v>45706</v>
      </c>
      <c r="P88" s="20" t="s">
        <v>18</v>
      </c>
      <c r="Q88" s="19">
        <f t="shared" si="33"/>
        <v>0</v>
      </c>
      <c r="R88" s="15" t="e">
        <f>VLOOKUP(H88,'DIFERIDAS PRODUCCION'!$A$2:$B$212,2,FALSE)</f>
        <v>#N/A</v>
      </c>
      <c r="S88" s="15">
        <f t="shared" si="34"/>
        <v>0</v>
      </c>
      <c r="T88" s="19" t="e">
        <f>VLOOKUP(I88,'DIFERIDAS PRODUCCION'!$D$1:$E$34,2,FALSE)</f>
        <v>#N/A</v>
      </c>
      <c r="U88" s="21">
        <f t="shared" si="35"/>
        <v>0</v>
      </c>
      <c r="V88" s="15" t="str">
        <f t="shared" si="36"/>
        <v/>
      </c>
      <c r="W88" s="22" t="str">
        <f t="shared" si="37"/>
        <v>True</v>
      </c>
    </row>
    <row r="89" spans="1:23" x14ac:dyDescent="0.25">
      <c r="A89" s="63"/>
      <c r="B89" s="16" t="e">
        <f>VLOOKUP(A89,Pozos!$A$1:$F$411,6,0)</f>
        <v>#N/A</v>
      </c>
      <c r="C89" s="64">
        <v>0</v>
      </c>
      <c r="D89" s="31"/>
      <c r="E89" s="31" t="s">
        <v>21</v>
      </c>
      <c r="F89" s="16" t="e">
        <f>ROUND(VLOOKUP(M89,'Ultima Prueba Valida'!C:M,8,FALSE)/24*D89,2)</f>
        <v>#N/A</v>
      </c>
      <c r="G89" s="17" t="e">
        <f>VLOOKUP(M89,'Ultima Prueba Valida'!C:M,3,FALSE)</f>
        <v>#N/A</v>
      </c>
      <c r="H89" s="32"/>
      <c r="I89" s="32"/>
      <c r="J89" s="34"/>
      <c r="K89" s="65"/>
      <c r="L89" s="39" t="str">
        <f t="shared" si="30"/>
        <v/>
      </c>
      <c r="M89" s="33" t="e">
        <f>VLOOKUP(A89,Pozos!$A$1:$B$411,2,FALSE)</f>
        <v>#N/A</v>
      </c>
      <c r="N89" s="18">
        <f t="shared" si="31"/>
        <v>45706</v>
      </c>
      <c r="O89" s="18">
        <f t="shared" si="32"/>
        <v>45706</v>
      </c>
      <c r="P89" s="20" t="s">
        <v>18</v>
      </c>
      <c r="Q89" s="19">
        <f t="shared" si="33"/>
        <v>0</v>
      </c>
      <c r="R89" s="15" t="e">
        <f>VLOOKUP(H89,'DIFERIDAS PRODUCCION'!$A$2:$B$212,2,FALSE)</f>
        <v>#N/A</v>
      </c>
      <c r="S89" s="15">
        <f t="shared" si="34"/>
        <v>0</v>
      </c>
      <c r="T89" s="19" t="e">
        <f>VLOOKUP(I89,'DIFERIDAS PRODUCCION'!$D$1:$E$34,2,FALSE)</f>
        <v>#N/A</v>
      </c>
      <c r="U89" s="21">
        <f t="shared" si="35"/>
        <v>0</v>
      </c>
      <c r="V89" s="15" t="str">
        <f t="shared" si="36"/>
        <v/>
      </c>
      <c r="W89" s="22" t="str">
        <f t="shared" si="37"/>
        <v>True</v>
      </c>
    </row>
    <row r="90" spans="1:23" x14ac:dyDescent="0.25">
      <c r="A90" s="63"/>
      <c r="B90" s="16" t="e">
        <f>VLOOKUP(A90,Pozos!$A$1:$F$411,6,0)</f>
        <v>#N/A</v>
      </c>
      <c r="C90" s="64">
        <v>0</v>
      </c>
      <c r="D90" s="31"/>
      <c r="E90" s="31" t="s">
        <v>21</v>
      </c>
      <c r="F90" s="16" t="e">
        <f>ROUND(VLOOKUP(M90,'Ultima Prueba Valida'!C:M,8,FALSE)/24*D90,2)</f>
        <v>#N/A</v>
      </c>
      <c r="G90" s="17" t="e">
        <f>VLOOKUP(M90,'Ultima Prueba Valida'!C:M,3,FALSE)</f>
        <v>#N/A</v>
      </c>
      <c r="H90" s="32"/>
      <c r="I90" s="32"/>
      <c r="J90" s="34"/>
      <c r="K90" s="65"/>
      <c r="L90" s="39" t="str">
        <f t="shared" si="30"/>
        <v/>
      </c>
      <c r="M90" s="33" t="e">
        <f>VLOOKUP(A90,Pozos!$A$1:$B$411,2,FALSE)</f>
        <v>#N/A</v>
      </c>
      <c r="N90" s="18">
        <f t="shared" si="31"/>
        <v>45706</v>
      </c>
      <c r="O90" s="18">
        <f t="shared" si="32"/>
        <v>45706</v>
      </c>
      <c r="P90" s="20" t="s">
        <v>18</v>
      </c>
      <c r="Q90" s="19">
        <f t="shared" si="33"/>
        <v>0</v>
      </c>
      <c r="R90" s="15" t="e">
        <f>VLOOKUP(H90,'DIFERIDAS PRODUCCION'!$A$2:$B$212,2,FALSE)</f>
        <v>#N/A</v>
      </c>
      <c r="S90" s="15">
        <f t="shared" si="34"/>
        <v>0</v>
      </c>
      <c r="T90" s="19" t="e">
        <f>VLOOKUP(I90,'DIFERIDAS PRODUCCION'!$D$1:$E$34,2,FALSE)</f>
        <v>#N/A</v>
      </c>
      <c r="U90" s="21">
        <f t="shared" si="35"/>
        <v>0</v>
      </c>
      <c r="V90" s="15" t="str">
        <f t="shared" si="36"/>
        <v/>
      </c>
      <c r="W90" s="22" t="str">
        <f t="shared" si="37"/>
        <v>True</v>
      </c>
    </row>
    <row r="91" spans="1:23" x14ac:dyDescent="0.25">
      <c r="A91" s="63"/>
      <c r="B91" s="16" t="e">
        <f>VLOOKUP(A91,Pozos!$A$1:$F$411,6,0)</f>
        <v>#N/A</v>
      </c>
      <c r="C91" s="64">
        <v>0</v>
      </c>
      <c r="D91" s="31"/>
      <c r="E91" s="31" t="s">
        <v>21</v>
      </c>
      <c r="F91" s="16" t="e">
        <f>ROUND(VLOOKUP(M91,'Ultima Prueba Valida'!C:M,8,FALSE)/24*D91,2)</f>
        <v>#N/A</v>
      </c>
      <c r="G91" s="17" t="e">
        <f>VLOOKUP(M91,'Ultima Prueba Valida'!C:M,3,FALSE)</f>
        <v>#N/A</v>
      </c>
      <c r="H91" s="32"/>
      <c r="I91" s="32"/>
      <c r="J91" s="34"/>
      <c r="K91" s="65"/>
      <c r="L91" s="39" t="str">
        <f t="shared" si="30"/>
        <v/>
      </c>
      <c r="M91" s="33" t="e">
        <f>VLOOKUP(A91,Pozos!$A$1:$B$411,2,FALSE)</f>
        <v>#N/A</v>
      </c>
      <c r="N91" s="18">
        <f t="shared" si="31"/>
        <v>45706</v>
      </c>
      <c r="O91" s="18">
        <f t="shared" si="32"/>
        <v>45706</v>
      </c>
      <c r="P91" s="20" t="s">
        <v>18</v>
      </c>
      <c r="Q91" s="19">
        <f t="shared" si="33"/>
        <v>0</v>
      </c>
      <c r="R91" s="15" t="e">
        <f>VLOOKUP(H91,'DIFERIDAS PRODUCCION'!$A$2:$B$212,2,FALSE)</f>
        <v>#N/A</v>
      </c>
      <c r="S91" s="15">
        <f t="shared" si="34"/>
        <v>0</v>
      </c>
      <c r="T91" s="19" t="e">
        <f>VLOOKUP(I91,'DIFERIDAS PRODUCCION'!$D$1:$E$34,2,FALSE)</f>
        <v>#N/A</v>
      </c>
      <c r="U91" s="21">
        <f t="shared" si="35"/>
        <v>0</v>
      </c>
      <c r="V91" s="15" t="str">
        <f t="shared" si="36"/>
        <v/>
      </c>
      <c r="W91" s="22" t="str">
        <f t="shared" si="37"/>
        <v>True</v>
      </c>
    </row>
    <row r="92" spans="1:23" x14ac:dyDescent="0.25">
      <c r="A92" s="63"/>
      <c r="B92" s="16" t="e">
        <f>VLOOKUP(A92,Pozos!$A$1:$F$411,6,0)</f>
        <v>#N/A</v>
      </c>
      <c r="C92" s="64">
        <v>0</v>
      </c>
      <c r="D92" s="31"/>
      <c r="E92" s="31" t="s">
        <v>21</v>
      </c>
      <c r="F92" s="16" t="e">
        <f>ROUND(VLOOKUP(M92,'Ultima Prueba Valida'!C:M,8,FALSE)/24*D92,2)</f>
        <v>#N/A</v>
      </c>
      <c r="G92" s="17" t="e">
        <f>VLOOKUP(M92,'Ultima Prueba Valida'!C:M,3,FALSE)</f>
        <v>#N/A</v>
      </c>
      <c r="H92" s="32"/>
      <c r="I92" s="32"/>
      <c r="J92" s="34"/>
      <c r="K92" s="65"/>
      <c r="L92" s="39" t="str">
        <f t="shared" si="30"/>
        <v/>
      </c>
      <c r="M92" s="33" t="e">
        <f>VLOOKUP(A92,Pozos!$A$1:$B$411,2,FALSE)</f>
        <v>#N/A</v>
      </c>
      <c r="N92" s="18">
        <f t="shared" si="31"/>
        <v>45706</v>
      </c>
      <c r="O92" s="18">
        <f t="shared" si="32"/>
        <v>45706</v>
      </c>
      <c r="P92" s="20" t="s">
        <v>18</v>
      </c>
      <c r="Q92" s="19">
        <f t="shared" si="33"/>
        <v>0</v>
      </c>
      <c r="R92" s="15" t="e">
        <f>VLOOKUP(H92,'DIFERIDAS PRODUCCION'!$A$2:$B$212,2,FALSE)</f>
        <v>#N/A</v>
      </c>
      <c r="S92" s="15">
        <f t="shared" si="34"/>
        <v>0</v>
      </c>
      <c r="T92" s="19" t="e">
        <f>VLOOKUP(I92,'DIFERIDAS PRODUCCION'!$D$1:$E$34,2,FALSE)</f>
        <v>#N/A</v>
      </c>
      <c r="U92" s="21">
        <f t="shared" si="35"/>
        <v>0</v>
      </c>
      <c r="V92" s="15" t="str">
        <f t="shared" si="36"/>
        <v/>
      </c>
      <c r="W92" s="22" t="str">
        <f t="shared" si="37"/>
        <v>True</v>
      </c>
    </row>
    <row r="93" spans="1:23" x14ac:dyDescent="0.25">
      <c r="A93" s="63"/>
      <c r="B93" s="16" t="e">
        <f>VLOOKUP(A93,Pozos!$A$1:$F$411,6,0)</f>
        <v>#N/A</v>
      </c>
      <c r="C93" s="64">
        <v>0</v>
      </c>
      <c r="D93" s="31"/>
      <c r="E93" s="31" t="s">
        <v>21</v>
      </c>
      <c r="F93" s="16" t="e">
        <f>ROUND(VLOOKUP(M93,'Ultima Prueba Valida'!C:M,8,FALSE)/24*D93,2)</f>
        <v>#N/A</v>
      </c>
      <c r="G93" s="17" t="e">
        <f>VLOOKUP(M93,'Ultima Prueba Valida'!C:M,3,FALSE)</f>
        <v>#N/A</v>
      </c>
      <c r="H93" s="32"/>
      <c r="I93" s="32"/>
      <c r="J93" s="34"/>
      <c r="K93" s="65"/>
      <c r="L93" s="39" t="str">
        <f t="shared" si="30"/>
        <v/>
      </c>
      <c r="M93" s="33" t="e">
        <f>VLOOKUP(A93,Pozos!$A$1:$B$411,2,FALSE)</f>
        <v>#N/A</v>
      </c>
      <c r="N93" s="18">
        <f t="shared" si="31"/>
        <v>45706</v>
      </c>
      <c r="O93" s="18">
        <f t="shared" si="32"/>
        <v>45706</v>
      </c>
      <c r="P93" s="20" t="s">
        <v>18</v>
      </c>
      <c r="Q93" s="19">
        <f t="shared" si="33"/>
        <v>0</v>
      </c>
      <c r="R93" s="15" t="e">
        <f>VLOOKUP(H93,'DIFERIDAS PRODUCCION'!$A$2:$B$212,2,FALSE)</f>
        <v>#N/A</v>
      </c>
      <c r="S93" s="15">
        <f t="shared" si="34"/>
        <v>0</v>
      </c>
      <c r="T93" s="19" t="e">
        <f>VLOOKUP(I93,'DIFERIDAS PRODUCCION'!$D$1:$E$34,2,FALSE)</f>
        <v>#N/A</v>
      </c>
      <c r="U93" s="21">
        <f t="shared" si="35"/>
        <v>0</v>
      </c>
      <c r="V93" s="15" t="str">
        <f t="shared" si="36"/>
        <v/>
      </c>
      <c r="W93" s="22" t="str">
        <f t="shared" si="37"/>
        <v>True</v>
      </c>
    </row>
    <row r="94" spans="1:23" x14ac:dyDescent="0.25">
      <c r="A94" s="63"/>
      <c r="B94" s="16" t="e">
        <f>VLOOKUP(A94,Pozos!$A$1:$F$411,6,0)</f>
        <v>#N/A</v>
      </c>
      <c r="C94" s="64">
        <v>0</v>
      </c>
      <c r="D94" s="31"/>
      <c r="E94" s="31" t="s">
        <v>21</v>
      </c>
      <c r="F94" s="16" t="e">
        <f>ROUND(VLOOKUP(M94,'Ultima Prueba Valida'!C:M,8,FALSE)/24*D94,2)</f>
        <v>#N/A</v>
      </c>
      <c r="G94" s="17" t="e">
        <f>VLOOKUP(M94,'Ultima Prueba Valida'!C:M,3,FALSE)</f>
        <v>#N/A</v>
      </c>
      <c r="H94" s="32"/>
      <c r="I94" s="32"/>
      <c r="J94" s="34"/>
      <c r="K94" s="65"/>
      <c r="L94" s="39" t="str">
        <f t="shared" si="30"/>
        <v/>
      </c>
      <c r="M94" s="33" t="e">
        <f>VLOOKUP(A94,Pozos!$A$1:$B$411,2,FALSE)</f>
        <v>#N/A</v>
      </c>
      <c r="N94" s="18">
        <f t="shared" si="31"/>
        <v>45706</v>
      </c>
      <c r="O94" s="18">
        <f t="shared" si="32"/>
        <v>45706</v>
      </c>
      <c r="P94" s="20" t="s">
        <v>18</v>
      </c>
      <c r="Q94" s="19">
        <f t="shared" si="33"/>
        <v>0</v>
      </c>
      <c r="R94" s="15" t="e">
        <f>VLOOKUP(H94,'DIFERIDAS PRODUCCION'!$A$2:$B$212,2,FALSE)</f>
        <v>#N/A</v>
      </c>
      <c r="S94" s="15">
        <f t="shared" si="34"/>
        <v>0</v>
      </c>
      <c r="T94" s="19" t="e">
        <f>VLOOKUP(I94,'DIFERIDAS PRODUCCION'!$D$1:$E$34,2,FALSE)</f>
        <v>#N/A</v>
      </c>
      <c r="U94" s="21">
        <f t="shared" si="35"/>
        <v>0</v>
      </c>
      <c r="V94" s="15" t="str">
        <f t="shared" si="36"/>
        <v/>
      </c>
      <c r="W94" s="22" t="str">
        <f t="shared" si="37"/>
        <v>True</v>
      </c>
    </row>
    <row r="95" spans="1:23" x14ac:dyDescent="0.25">
      <c r="A95" s="63"/>
      <c r="B95" s="16" t="e">
        <f>VLOOKUP(A95,Pozos!$A$1:$F$411,6,0)</f>
        <v>#N/A</v>
      </c>
      <c r="C95" s="64">
        <v>0</v>
      </c>
      <c r="D95" s="31"/>
      <c r="E95" s="31" t="s">
        <v>21</v>
      </c>
      <c r="F95" s="16" t="e">
        <f>ROUND(VLOOKUP(M95,'Ultima Prueba Valida'!C:M,8,FALSE)/24*D95,2)</f>
        <v>#N/A</v>
      </c>
      <c r="G95" s="17" t="e">
        <f>VLOOKUP(M95,'Ultima Prueba Valida'!C:M,3,FALSE)</f>
        <v>#N/A</v>
      </c>
      <c r="H95" s="32"/>
      <c r="I95" s="32"/>
      <c r="J95" s="34"/>
      <c r="K95" s="65"/>
      <c r="L95" s="39" t="str">
        <f t="shared" si="30"/>
        <v/>
      </c>
      <c r="M95" s="33" t="e">
        <f>VLOOKUP(A95,Pozos!$A$1:$B$411,2,FALSE)</f>
        <v>#N/A</v>
      </c>
      <c r="N95" s="18">
        <f t="shared" si="31"/>
        <v>45706</v>
      </c>
      <c r="O95" s="18">
        <f t="shared" si="32"/>
        <v>45706</v>
      </c>
      <c r="P95" s="20" t="s">
        <v>18</v>
      </c>
      <c r="Q95" s="19">
        <f t="shared" si="33"/>
        <v>0</v>
      </c>
      <c r="R95" s="15" t="e">
        <f>VLOOKUP(H95,'DIFERIDAS PRODUCCION'!$A$2:$B$212,2,FALSE)</f>
        <v>#N/A</v>
      </c>
      <c r="S95" s="15">
        <f t="shared" si="34"/>
        <v>0</v>
      </c>
      <c r="T95" s="19" t="e">
        <f>VLOOKUP(I95,'DIFERIDAS PRODUCCION'!$D$1:$E$34,2,FALSE)</f>
        <v>#N/A</v>
      </c>
      <c r="U95" s="21">
        <f t="shared" si="35"/>
        <v>0</v>
      </c>
      <c r="V95" s="15" t="str">
        <f t="shared" si="36"/>
        <v/>
      </c>
      <c r="W95" s="22" t="str">
        <f t="shared" si="37"/>
        <v>True</v>
      </c>
    </row>
    <row r="96" spans="1:23" x14ac:dyDescent="0.25">
      <c r="A96" s="63"/>
      <c r="B96" s="16" t="e">
        <f>VLOOKUP(A96,Pozos!$A$1:$F$411,6,0)</f>
        <v>#N/A</v>
      </c>
      <c r="C96" s="64">
        <v>0</v>
      </c>
      <c r="D96" s="31"/>
      <c r="E96" s="31" t="s">
        <v>21</v>
      </c>
      <c r="F96" s="16" t="e">
        <f>ROUND(VLOOKUP(M96,'Ultima Prueba Valida'!C:M,8,FALSE)/24*D96,2)</f>
        <v>#N/A</v>
      </c>
      <c r="G96" s="17" t="e">
        <f>VLOOKUP(M96,'Ultima Prueba Valida'!C:M,3,FALSE)</f>
        <v>#N/A</v>
      </c>
      <c r="H96" s="32"/>
      <c r="I96" s="32"/>
      <c r="J96" s="34"/>
      <c r="K96" s="65"/>
      <c r="L96" s="39" t="str">
        <f t="shared" si="30"/>
        <v/>
      </c>
      <c r="M96" s="33" t="e">
        <f>VLOOKUP(A96,Pozos!$A$1:$B$411,2,FALSE)</f>
        <v>#N/A</v>
      </c>
      <c r="N96" s="18">
        <f t="shared" si="31"/>
        <v>45706</v>
      </c>
      <c r="O96" s="18">
        <f t="shared" si="32"/>
        <v>45706</v>
      </c>
      <c r="P96" s="20" t="s">
        <v>18</v>
      </c>
      <c r="Q96" s="19">
        <f t="shared" si="33"/>
        <v>0</v>
      </c>
      <c r="R96" s="15" t="e">
        <f>VLOOKUP(H96,'DIFERIDAS PRODUCCION'!$A$2:$B$212,2,FALSE)</f>
        <v>#N/A</v>
      </c>
      <c r="S96" s="15">
        <f t="shared" si="34"/>
        <v>0</v>
      </c>
      <c r="T96" s="19" t="e">
        <f>VLOOKUP(I96,'DIFERIDAS PRODUCCION'!$D$1:$E$34,2,FALSE)</f>
        <v>#N/A</v>
      </c>
      <c r="U96" s="21">
        <f t="shared" si="35"/>
        <v>0</v>
      </c>
      <c r="V96" s="15" t="str">
        <f t="shared" si="36"/>
        <v/>
      </c>
      <c r="W96" s="22" t="str">
        <f t="shared" si="37"/>
        <v>True</v>
      </c>
    </row>
    <row r="97" spans="1:23" x14ac:dyDescent="0.25">
      <c r="A97" s="63"/>
      <c r="B97" s="16" t="e">
        <f>VLOOKUP(A97,Pozos!$A$1:$F$411,6,0)</f>
        <v>#N/A</v>
      </c>
      <c r="C97" s="64">
        <v>0</v>
      </c>
      <c r="D97" s="31"/>
      <c r="E97" s="31" t="s">
        <v>21</v>
      </c>
      <c r="F97" s="16" t="e">
        <f>ROUND(VLOOKUP(M97,'Ultima Prueba Valida'!C:M,8,FALSE)/24*D97,2)</f>
        <v>#N/A</v>
      </c>
      <c r="G97" s="17" t="e">
        <f>VLOOKUP(M97,'Ultima Prueba Valida'!C:M,3,FALSE)</f>
        <v>#N/A</v>
      </c>
      <c r="H97" s="32"/>
      <c r="I97" s="32"/>
      <c r="J97" s="34"/>
      <c r="K97" s="65"/>
      <c r="L97" s="39" t="str">
        <f t="shared" si="30"/>
        <v/>
      </c>
      <c r="M97" s="33" t="e">
        <f>VLOOKUP(A97,Pozos!$A$1:$B$411,2,FALSE)</f>
        <v>#N/A</v>
      </c>
      <c r="N97" s="18">
        <f t="shared" si="31"/>
        <v>45706</v>
      </c>
      <c r="O97" s="18">
        <f t="shared" si="32"/>
        <v>45706</v>
      </c>
      <c r="P97" s="20" t="s">
        <v>18</v>
      </c>
      <c r="Q97" s="19">
        <f t="shared" si="33"/>
        <v>0</v>
      </c>
      <c r="R97" s="15" t="e">
        <f>VLOOKUP(H97,'DIFERIDAS PRODUCCION'!$A$2:$B$212,2,FALSE)</f>
        <v>#N/A</v>
      </c>
      <c r="S97" s="15">
        <f t="shared" si="34"/>
        <v>0</v>
      </c>
      <c r="T97" s="19" t="e">
        <f>VLOOKUP(I97,'DIFERIDAS PRODUCCION'!$D$1:$E$34,2,FALSE)</f>
        <v>#N/A</v>
      </c>
      <c r="U97" s="21">
        <f t="shared" si="35"/>
        <v>0</v>
      </c>
      <c r="V97" s="15" t="str">
        <f t="shared" si="36"/>
        <v/>
      </c>
      <c r="W97" s="22" t="str">
        <f t="shared" si="37"/>
        <v>True</v>
      </c>
    </row>
    <row r="98" spans="1:23" x14ac:dyDescent="0.25">
      <c r="A98" s="63"/>
      <c r="B98" s="16" t="e">
        <f>VLOOKUP(A98,Pozos!$A$1:$F$411,6,0)</f>
        <v>#N/A</v>
      </c>
      <c r="C98" s="64">
        <v>0</v>
      </c>
      <c r="D98" s="31"/>
      <c r="E98" s="31" t="s">
        <v>21</v>
      </c>
      <c r="F98" s="16" t="e">
        <f>ROUND(VLOOKUP(M98,'Ultima Prueba Valida'!C:M,8,FALSE)/24*D98,2)</f>
        <v>#N/A</v>
      </c>
      <c r="G98" s="17" t="e">
        <f>VLOOKUP(M98,'Ultima Prueba Valida'!C:M,3,FALSE)</f>
        <v>#N/A</v>
      </c>
      <c r="H98" s="32"/>
      <c r="I98" s="32"/>
      <c r="J98" s="34"/>
      <c r="K98" s="65"/>
      <c r="L98" s="39" t="str">
        <f t="shared" si="30"/>
        <v/>
      </c>
      <c r="M98" s="33" t="e">
        <f>VLOOKUP(A98,Pozos!$A$1:$B$411,2,FALSE)</f>
        <v>#N/A</v>
      </c>
      <c r="N98" s="18">
        <f t="shared" si="31"/>
        <v>45706</v>
      </c>
      <c r="O98" s="18">
        <f t="shared" si="32"/>
        <v>45706</v>
      </c>
      <c r="P98" s="20" t="s">
        <v>18</v>
      </c>
      <c r="Q98" s="19">
        <f t="shared" si="33"/>
        <v>0</v>
      </c>
      <c r="R98" s="15" t="e">
        <f>VLOOKUP(H98,'DIFERIDAS PRODUCCION'!$A$2:$B$212,2,FALSE)</f>
        <v>#N/A</v>
      </c>
      <c r="S98" s="15">
        <f t="shared" si="34"/>
        <v>0</v>
      </c>
      <c r="T98" s="19" t="e">
        <f>VLOOKUP(I98,'DIFERIDAS PRODUCCION'!$D$1:$E$34,2,FALSE)</f>
        <v>#N/A</v>
      </c>
      <c r="U98" s="21">
        <f t="shared" si="35"/>
        <v>0</v>
      </c>
      <c r="V98" s="15" t="str">
        <f t="shared" si="36"/>
        <v/>
      </c>
      <c r="W98" s="22" t="str">
        <f t="shared" si="37"/>
        <v>True</v>
      </c>
    </row>
    <row r="99" spans="1:23" x14ac:dyDescent="0.25">
      <c r="A99" s="63"/>
      <c r="B99" s="16" t="e">
        <f>VLOOKUP(A99,Pozos!$A$1:$F$411,6,0)</f>
        <v>#N/A</v>
      </c>
      <c r="C99" s="64">
        <v>0</v>
      </c>
      <c r="D99" s="31"/>
      <c r="E99" s="31" t="s">
        <v>21</v>
      </c>
      <c r="F99" s="16" t="e">
        <f>ROUND(VLOOKUP(M99,'Ultima Prueba Valida'!C:M,8,FALSE)/24*D99,2)</f>
        <v>#N/A</v>
      </c>
      <c r="G99" s="17" t="e">
        <f>VLOOKUP(M99,'Ultima Prueba Valida'!C:M,3,FALSE)</f>
        <v>#N/A</v>
      </c>
      <c r="H99" s="32"/>
      <c r="I99" s="32"/>
      <c r="J99" s="34"/>
      <c r="K99" s="65"/>
      <c r="L99" s="39" t="str">
        <f t="shared" si="30"/>
        <v/>
      </c>
      <c r="M99" s="33" t="e">
        <f>VLOOKUP(A99,Pozos!$A$1:$B$411,2,FALSE)</f>
        <v>#N/A</v>
      </c>
      <c r="N99" s="18">
        <f t="shared" si="31"/>
        <v>45706</v>
      </c>
      <c r="O99" s="18">
        <f t="shared" si="32"/>
        <v>45706</v>
      </c>
      <c r="P99" s="20" t="s">
        <v>18</v>
      </c>
      <c r="Q99" s="19">
        <f t="shared" si="33"/>
        <v>0</v>
      </c>
      <c r="R99" s="15" t="e">
        <f>VLOOKUP(H99,'DIFERIDAS PRODUCCION'!$A$2:$B$212,2,FALSE)</f>
        <v>#N/A</v>
      </c>
      <c r="S99" s="15">
        <f t="shared" si="34"/>
        <v>0</v>
      </c>
      <c r="T99" s="19" t="e">
        <f>VLOOKUP(I99,'DIFERIDAS PRODUCCION'!$D$1:$E$34,2,FALSE)</f>
        <v>#N/A</v>
      </c>
      <c r="U99" s="21">
        <f t="shared" si="35"/>
        <v>0</v>
      </c>
      <c r="V99" s="15" t="str">
        <f t="shared" si="36"/>
        <v/>
      </c>
      <c r="W99" s="22" t="str">
        <f t="shared" si="37"/>
        <v>True</v>
      </c>
    </row>
    <row r="100" spans="1:23" x14ac:dyDescent="0.25">
      <c r="A100" s="63"/>
      <c r="B100" s="16" t="e">
        <f>VLOOKUP(A100,Pozos!$A$1:$F$411,6,0)</f>
        <v>#N/A</v>
      </c>
      <c r="C100" s="64">
        <v>0</v>
      </c>
      <c r="D100" s="31"/>
      <c r="E100" s="31" t="s">
        <v>21</v>
      </c>
      <c r="F100" s="16" t="e">
        <f>ROUND(VLOOKUP(M100,'Ultima Prueba Valida'!C:M,8,FALSE)/24*D100,2)</f>
        <v>#N/A</v>
      </c>
      <c r="G100" s="17" t="e">
        <f>VLOOKUP(M100,'Ultima Prueba Valida'!C:M,3,FALSE)</f>
        <v>#N/A</v>
      </c>
      <c r="H100" s="32"/>
      <c r="I100" s="32"/>
      <c r="J100" s="34"/>
      <c r="K100" s="65"/>
      <c r="L100" s="39" t="str">
        <f t="shared" si="30"/>
        <v/>
      </c>
      <c r="M100" s="33" t="e">
        <f>VLOOKUP(A100,Pozos!$A$1:$B$411,2,FALSE)</f>
        <v>#N/A</v>
      </c>
      <c r="N100" s="18">
        <f t="shared" si="31"/>
        <v>45706</v>
      </c>
      <c r="O100" s="18">
        <f t="shared" si="32"/>
        <v>45706</v>
      </c>
      <c r="P100" s="20" t="s">
        <v>18</v>
      </c>
      <c r="Q100" s="19">
        <f t="shared" si="33"/>
        <v>0</v>
      </c>
      <c r="R100" s="15" t="e">
        <f>VLOOKUP(H100,'DIFERIDAS PRODUCCION'!$A$2:$B$212,2,FALSE)</f>
        <v>#N/A</v>
      </c>
      <c r="S100" s="15">
        <f t="shared" si="34"/>
        <v>0</v>
      </c>
      <c r="T100" s="19" t="e">
        <f>VLOOKUP(I100,'DIFERIDAS PRODUCCION'!$D$1:$E$34,2,FALSE)</f>
        <v>#N/A</v>
      </c>
      <c r="U100" s="21">
        <f t="shared" si="35"/>
        <v>0</v>
      </c>
      <c r="V100" s="15" t="str">
        <f t="shared" si="36"/>
        <v/>
      </c>
      <c r="W100" s="22" t="str">
        <f t="shared" si="37"/>
        <v>True</v>
      </c>
    </row>
    <row r="101" spans="1:23" x14ac:dyDescent="0.25">
      <c r="A101" s="63"/>
      <c r="B101" s="16" t="e">
        <f>VLOOKUP(A101,Pozos!$A$1:$F$411,6,0)</f>
        <v>#N/A</v>
      </c>
      <c r="C101" s="64">
        <v>0</v>
      </c>
      <c r="D101" s="31"/>
      <c r="E101" s="31" t="s">
        <v>21</v>
      </c>
      <c r="F101" s="16" t="e">
        <f>ROUND(VLOOKUP(M101,'Ultima Prueba Valida'!C:M,8,FALSE)/24*D101,2)</f>
        <v>#N/A</v>
      </c>
      <c r="G101" s="17" t="e">
        <f>VLOOKUP(M101,'Ultima Prueba Valida'!C:M,3,FALSE)</f>
        <v>#N/A</v>
      </c>
      <c r="H101" s="32"/>
      <c r="I101" s="32"/>
      <c r="J101" s="34"/>
      <c r="K101" s="65"/>
      <c r="L101" s="39" t="str">
        <f t="shared" si="30"/>
        <v/>
      </c>
      <c r="M101" s="33" t="e">
        <f>VLOOKUP(A101,Pozos!$A$1:$B$411,2,FALSE)</f>
        <v>#N/A</v>
      </c>
      <c r="N101" s="18">
        <f t="shared" si="31"/>
        <v>45706</v>
      </c>
      <c r="O101" s="18">
        <f t="shared" si="32"/>
        <v>45706</v>
      </c>
      <c r="P101" s="20" t="s">
        <v>18</v>
      </c>
      <c r="Q101" s="19">
        <f t="shared" si="33"/>
        <v>0</v>
      </c>
      <c r="R101" s="15" t="e">
        <f>VLOOKUP(H101,'DIFERIDAS PRODUCCION'!$A$2:$B$212,2,FALSE)</f>
        <v>#N/A</v>
      </c>
      <c r="S101" s="15">
        <f t="shared" si="34"/>
        <v>0</v>
      </c>
      <c r="T101" s="19" t="e">
        <f>VLOOKUP(I101,'DIFERIDAS PRODUCCION'!$D$1:$E$34,2,FALSE)</f>
        <v>#N/A</v>
      </c>
      <c r="U101" s="21">
        <f t="shared" si="35"/>
        <v>0</v>
      </c>
      <c r="V101" s="15" t="str">
        <f t="shared" si="36"/>
        <v/>
      </c>
      <c r="W101" s="22" t="str">
        <f t="shared" si="37"/>
        <v>True</v>
      </c>
    </row>
    <row r="102" spans="1:23" x14ac:dyDescent="0.25">
      <c r="A102" s="63"/>
      <c r="B102" s="16" t="e">
        <f>VLOOKUP(A102,Pozos!$A$1:$F$411,6,0)</f>
        <v>#N/A</v>
      </c>
      <c r="C102" s="64">
        <v>0</v>
      </c>
      <c r="D102" s="31"/>
      <c r="E102" s="31" t="s">
        <v>21</v>
      </c>
      <c r="F102" s="16" t="e">
        <f>ROUND(VLOOKUP(M102,'Ultima Prueba Valida'!C:M,8,FALSE)/24*D102,2)</f>
        <v>#N/A</v>
      </c>
      <c r="G102" s="17" t="e">
        <f>VLOOKUP(M102,'Ultima Prueba Valida'!C:M,3,FALSE)</f>
        <v>#N/A</v>
      </c>
      <c r="H102" s="32"/>
      <c r="I102" s="32"/>
      <c r="J102" s="34"/>
      <c r="K102" s="65"/>
      <c r="L102" s="39" t="str">
        <f t="shared" si="30"/>
        <v/>
      </c>
      <c r="M102" s="33" t="e">
        <f>VLOOKUP(A102,Pozos!$A$1:$B$411,2,FALSE)</f>
        <v>#N/A</v>
      </c>
      <c r="N102" s="18">
        <f t="shared" si="31"/>
        <v>45706</v>
      </c>
      <c r="O102" s="18">
        <f t="shared" si="32"/>
        <v>45706</v>
      </c>
      <c r="P102" s="20" t="s">
        <v>18</v>
      </c>
      <c r="Q102" s="19">
        <f t="shared" si="33"/>
        <v>0</v>
      </c>
      <c r="R102" s="15" t="e">
        <f>VLOOKUP(H102,'DIFERIDAS PRODUCCION'!$A$2:$B$212,2,FALSE)</f>
        <v>#N/A</v>
      </c>
      <c r="S102" s="15">
        <f t="shared" si="34"/>
        <v>0</v>
      </c>
      <c r="T102" s="19" t="e">
        <f>VLOOKUP(I102,'DIFERIDAS PRODUCCION'!$D$1:$E$34,2,FALSE)</f>
        <v>#N/A</v>
      </c>
      <c r="U102" s="21">
        <f t="shared" si="35"/>
        <v>0</v>
      </c>
      <c r="V102" s="15" t="str">
        <f t="shared" si="36"/>
        <v/>
      </c>
      <c r="W102" s="22" t="str">
        <f t="shared" si="37"/>
        <v>True</v>
      </c>
    </row>
    <row r="103" spans="1:23" x14ac:dyDescent="0.25">
      <c r="A103" s="63"/>
      <c r="B103" s="16" t="e">
        <f>VLOOKUP(A103,Pozos!$A$1:$F$411,6,0)</f>
        <v>#N/A</v>
      </c>
      <c r="C103" s="64">
        <v>0</v>
      </c>
      <c r="D103" s="31"/>
      <c r="E103" s="31" t="s">
        <v>21</v>
      </c>
      <c r="F103" s="16" t="e">
        <f>ROUND(VLOOKUP(M103,'Ultima Prueba Valida'!C:M,8,FALSE)/24*D103,2)</f>
        <v>#N/A</v>
      </c>
      <c r="G103" s="17" t="e">
        <f>VLOOKUP(M103,'Ultima Prueba Valida'!C:M,3,FALSE)</f>
        <v>#N/A</v>
      </c>
      <c r="H103" s="32"/>
      <c r="I103" s="32"/>
      <c r="J103" s="34"/>
      <c r="K103" s="65"/>
      <c r="L103" s="39" t="str">
        <f t="shared" si="30"/>
        <v/>
      </c>
      <c r="M103" s="33" t="e">
        <f>VLOOKUP(A103,Pozos!$A$1:$B$411,2,FALSE)</f>
        <v>#N/A</v>
      </c>
      <c r="N103" s="18">
        <f t="shared" si="31"/>
        <v>45706</v>
      </c>
      <c r="O103" s="18">
        <f t="shared" si="32"/>
        <v>45706</v>
      </c>
      <c r="P103" s="20" t="s">
        <v>18</v>
      </c>
      <c r="Q103" s="19">
        <f t="shared" si="33"/>
        <v>0</v>
      </c>
      <c r="R103" s="15" t="e">
        <f>VLOOKUP(H103,'DIFERIDAS PRODUCCION'!$A$2:$B$212,2,FALSE)</f>
        <v>#N/A</v>
      </c>
      <c r="S103" s="15">
        <f t="shared" si="34"/>
        <v>0</v>
      </c>
      <c r="T103" s="19" t="e">
        <f>VLOOKUP(I103,'DIFERIDAS PRODUCCION'!$D$1:$E$34,2,FALSE)</f>
        <v>#N/A</v>
      </c>
      <c r="U103" s="21">
        <f t="shared" si="35"/>
        <v>0</v>
      </c>
      <c r="V103" s="15" t="str">
        <f t="shared" si="36"/>
        <v/>
      </c>
      <c r="W103" s="22" t="str">
        <f t="shared" si="37"/>
        <v>True</v>
      </c>
    </row>
    <row r="104" spans="1:23" x14ac:dyDescent="0.25">
      <c r="A104" s="63"/>
      <c r="B104" s="16" t="e">
        <f>VLOOKUP(A104,Pozos!$A$1:$F$411,6,0)</f>
        <v>#N/A</v>
      </c>
      <c r="C104" s="64">
        <v>0</v>
      </c>
      <c r="D104" s="31"/>
      <c r="E104" s="31" t="s">
        <v>21</v>
      </c>
      <c r="F104" s="16" t="e">
        <f>ROUND(VLOOKUP(M104,'Ultima Prueba Valida'!C:M,8,FALSE)/24*D104,2)</f>
        <v>#N/A</v>
      </c>
      <c r="G104" s="17" t="e">
        <f>VLOOKUP(M104,'Ultima Prueba Valida'!C:M,3,FALSE)</f>
        <v>#N/A</v>
      </c>
      <c r="H104" s="32"/>
      <c r="I104" s="32"/>
      <c r="J104" s="34"/>
      <c r="K104" s="65"/>
      <c r="L104" s="39" t="str">
        <f t="shared" si="30"/>
        <v/>
      </c>
      <c r="M104" s="33" t="e">
        <f>VLOOKUP(A104,Pozos!$A$1:$B$411,2,FALSE)</f>
        <v>#N/A</v>
      </c>
      <c r="N104" s="18">
        <f t="shared" si="31"/>
        <v>45706</v>
      </c>
      <c r="O104" s="18">
        <f t="shared" si="32"/>
        <v>45706</v>
      </c>
      <c r="P104" s="20" t="s">
        <v>18</v>
      </c>
      <c r="Q104" s="19">
        <f t="shared" si="33"/>
        <v>0</v>
      </c>
      <c r="R104" s="15" t="e">
        <f>VLOOKUP(H104,'DIFERIDAS PRODUCCION'!$A$2:$B$212,2,FALSE)</f>
        <v>#N/A</v>
      </c>
      <c r="S104" s="15">
        <f t="shared" si="34"/>
        <v>0</v>
      </c>
      <c r="T104" s="19" t="e">
        <f>VLOOKUP(I104,'DIFERIDAS PRODUCCION'!$D$1:$E$34,2,FALSE)</f>
        <v>#N/A</v>
      </c>
      <c r="U104" s="21">
        <f t="shared" si="35"/>
        <v>0</v>
      </c>
      <c r="V104" s="15" t="str">
        <f t="shared" si="36"/>
        <v/>
      </c>
      <c r="W104" s="22" t="str">
        <f t="shared" si="37"/>
        <v>True</v>
      </c>
    </row>
    <row r="105" spans="1:23" x14ac:dyDescent="0.25">
      <c r="A105" s="63"/>
      <c r="B105" s="16" t="e">
        <f>VLOOKUP(A105,Pozos!$A$1:$F$411,6,0)</f>
        <v>#N/A</v>
      </c>
      <c r="C105" s="64">
        <v>0</v>
      </c>
      <c r="D105" s="31"/>
      <c r="E105" s="31" t="s">
        <v>21</v>
      </c>
      <c r="F105" s="16" t="e">
        <f>ROUND(VLOOKUP(M105,'Ultima Prueba Valida'!C:M,8,FALSE)/24*D105,2)</f>
        <v>#N/A</v>
      </c>
      <c r="G105" s="17" t="e">
        <f>VLOOKUP(M105,'Ultima Prueba Valida'!C:M,3,FALSE)</f>
        <v>#N/A</v>
      </c>
      <c r="H105" s="32"/>
      <c r="I105" s="32"/>
      <c r="J105" s="34"/>
      <c r="K105" s="65"/>
      <c r="L105" s="39" t="str">
        <f t="shared" si="30"/>
        <v/>
      </c>
      <c r="M105" s="33" t="e">
        <f>VLOOKUP(A105,Pozos!$A$1:$B$411,2,FALSE)</f>
        <v>#N/A</v>
      </c>
      <c r="N105" s="18">
        <f t="shared" si="31"/>
        <v>45706</v>
      </c>
      <c r="O105" s="18">
        <f t="shared" si="32"/>
        <v>45706</v>
      </c>
      <c r="P105" s="20" t="s">
        <v>18</v>
      </c>
      <c r="Q105" s="19">
        <f t="shared" si="33"/>
        <v>0</v>
      </c>
      <c r="R105" s="15" t="e">
        <f>VLOOKUP(H105,'DIFERIDAS PRODUCCION'!$A$2:$B$212,2,FALSE)</f>
        <v>#N/A</v>
      </c>
      <c r="S105" s="15">
        <f t="shared" si="34"/>
        <v>0</v>
      </c>
      <c r="T105" s="19" t="e">
        <f>VLOOKUP(I105,'DIFERIDAS PRODUCCION'!$D$1:$E$34,2,FALSE)</f>
        <v>#N/A</v>
      </c>
      <c r="U105" s="21">
        <f t="shared" si="35"/>
        <v>0</v>
      </c>
      <c r="V105" s="15" t="str">
        <f t="shared" si="36"/>
        <v/>
      </c>
      <c r="W105" s="22" t="str">
        <f t="shared" si="37"/>
        <v>True</v>
      </c>
    </row>
    <row r="106" spans="1:23" x14ac:dyDescent="0.25">
      <c r="A106" s="63"/>
      <c r="B106" s="16" t="e">
        <f>VLOOKUP(A106,Pozos!$A$1:$F$411,6,0)</f>
        <v>#N/A</v>
      </c>
      <c r="C106" s="64">
        <v>0</v>
      </c>
      <c r="D106" s="31"/>
      <c r="E106" s="31" t="s">
        <v>21</v>
      </c>
      <c r="F106" s="16" t="e">
        <f>ROUND(VLOOKUP(M106,'Ultima Prueba Valida'!C:M,8,FALSE)/24*D106,2)</f>
        <v>#N/A</v>
      </c>
      <c r="G106" s="17" t="e">
        <f>VLOOKUP(M106,'Ultima Prueba Valida'!C:M,3,FALSE)</f>
        <v>#N/A</v>
      </c>
      <c r="H106" s="32"/>
      <c r="I106" s="32"/>
      <c r="J106" s="34"/>
      <c r="K106" s="65"/>
      <c r="L106" s="39" t="str">
        <f t="shared" si="30"/>
        <v/>
      </c>
      <c r="M106" s="33" t="e">
        <f>VLOOKUP(A106,Pozos!$A$1:$B$411,2,FALSE)</f>
        <v>#N/A</v>
      </c>
      <c r="N106" s="18">
        <f t="shared" si="31"/>
        <v>45706</v>
      </c>
      <c r="O106" s="18">
        <f t="shared" si="32"/>
        <v>45706</v>
      </c>
      <c r="P106" s="20" t="s">
        <v>18</v>
      </c>
      <c r="Q106" s="19">
        <f t="shared" si="33"/>
        <v>0</v>
      </c>
      <c r="R106" s="15" t="e">
        <f>VLOOKUP(H106,'DIFERIDAS PRODUCCION'!$A$2:$B$212,2,FALSE)</f>
        <v>#N/A</v>
      </c>
      <c r="S106" s="15">
        <f t="shared" si="34"/>
        <v>0</v>
      </c>
      <c r="T106" s="19" t="e">
        <f>VLOOKUP(I106,'DIFERIDAS PRODUCCION'!$D$1:$E$34,2,FALSE)</f>
        <v>#N/A</v>
      </c>
      <c r="U106" s="21">
        <f t="shared" si="35"/>
        <v>0</v>
      </c>
      <c r="V106" s="15" t="str">
        <f t="shared" si="36"/>
        <v/>
      </c>
      <c r="W106" s="22" t="str">
        <f t="shared" si="37"/>
        <v>True</v>
      </c>
    </row>
    <row r="107" spans="1:23" x14ac:dyDescent="0.25">
      <c r="A107" s="63"/>
      <c r="B107" s="16" t="e">
        <f>VLOOKUP(A107,Pozos!$A$1:$F$411,6,0)</f>
        <v>#N/A</v>
      </c>
      <c r="C107" s="64">
        <v>0</v>
      </c>
      <c r="D107" s="31"/>
      <c r="E107" s="31" t="s">
        <v>21</v>
      </c>
      <c r="F107" s="16" t="e">
        <f>ROUND(VLOOKUP(M107,'Ultima Prueba Valida'!C:M,8,FALSE)/24*D107,2)</f>
        <v>#N/A</v>
      </c>
      <c r="G107" s="17" t="e">
        <f>VLOOKUP(M107,'Ultima Prueba Valida'!C:M,3,FALSE)</f>
        <v>#N/A</v>
      </c>
      <c r="H107" s="32"/>
      <c r="I107" s="32"/>
      <c r="J107" s="34"/>
      <c r="K107" s="65"/>
      <c r="L107" s="39" t="str">
        <f t="shared" si="30"/>
        <v/>
      </c>
      <c r="M107" s="33" t="e">
        <f>VLOOKUP(A107,Pozos!$A$1:$B$411,2,FALSE)</f>
        <v>#N/A</v>
      </c>
      <c r="N107" s="18">
        <f t="shared" si="31"/>
        <v>45706</v>
      </c>
      <c r="O107" s="18">
        <f t="shared" si="32"/>
        <v>45706</v>
      </c>
      <c r="P107" s="20" t="s">
        <v>18</v>
      </c>
      <c r="Q107" s="19">
        <f t="shared" si="33"/>
        <v>0</v>
      </c>
      <c r="R107" s="15" t="e">
        <f>VLOOKUP(H107,'DIFERIDAS PRODUCCION'!$A$2:$B$212,2,FALSE)</f>
        <v>#N/A</v>
      </c>
      <c r="S107" s="15">
        <f t="shared" si="34"/>
        <v>0</v>
      </c>
      <c r="T107" s="19" t="e">
        <f>VLOOKUP(I107,'DIFERIDAS PRODUCCION'!$D$1:$E$34,2,FALSE)</f>
        <v>#N/A</v>
      </c>
      <c r="U107" s="21">
        <f t="shared" si="35"/>
        <v>0</v>
      </c>
      <c r="V107" s="15" t="str">
        <f t="shared" si="36"/>
        <v/>
      </c>
      <c r="W107" s="22" t="str">
        <f t="shared" si="37"/>
        <v>True</v>
      </c>
    </row>
    <row r="108" spans="1:23" x14ac:dyDescent="0.25">
      <c r="A108" s="63"/>
      <c r="B108" s="16" t="e">
        <f>VLOOKUP(A108,Pozos!$A$1:$F$411,6,0)</f>
        <v>#N/A</v>
      </c>
      <c r="C108" s="64">
        <v>0</v>
      </c>
      <c r="D108" s="31"/>
      <c r="E108" s="31" t="s">
        <v>21</v>
      </c>
      <c r="F108" s="16" t="e">
        <f>ROUND(VLOOKUP(M108,'Ultima Prueba Valida'!C:M,8,FALSE)/24*D108,2)</f>
        <v>#N/A</v>
      </c>
      <c r="G108" s="17" t="e">
        <f>VLOOKUP(M108,'Ultima Prueba Valida'!C:M,3,FALSE)</f>
        <v>#N/A</v>
      </c>
      <c r="H108" s="32"/>
      <c r="I108" s="32"/>
      <c r="J108" s="34"/>
      <c r="K108" s="65"/>
      <c r="L108" s="39" t="str">
        <f t="shared" si="30"/>
        <v/>
      </c>
      <c r="M108" s="33" t="e">
        <f>VLOOKUP(A108,Pozos!$A$1:$B$411,2,FALSE)</f>
        <v>#N/A</v>
      </c>
      <c r="N108" s="18">
        <f t="shared" si="31"/>
        <v>45706</v>
      </c>
      <c r="O108" s="18">
        <f t="shared" si="32"/>
        <v>45706</v>
      </c>
      <c r="P108" s="20" t="s">
        <v>18</v>
      </c>
      <c r="Q108" s="19">
        <f t="shared" si="33"/>
        <v>0</v>
      </c>
      <c r="R108" s="15" t="e">
        <f>VLOOKUP(H108,'DIFERIDAS PRODUCCION'!$A$2:$B$212,2,FALSE)</f>
        <v>#N/A</v>
      </c>
      <c r="S108" s="15">
        <f t="shared" si="34"/>
        <v>0</v>
      </c>
      <c r="T108" s="19" t="e">
        <f>VLOOKUP(I108,'DIFERIDAS PRODUCCION'!$D$1:$E$34,2,FALSE)</f>
        <v>#N/A</v>
      </c>
      <c r="U108" s="21">
        <f t="shared" si="35"/>
        <v>0</v>
      </c>
      <c r="V108" s="15" t="str">
        <f t="shared" si="36"/>
        <v/>
      </c>
      <c r="W108" s="22" t="str">
        <f t="shared" si="37"/>
        <v>True</v>
      </c>
    </row>
    <row r="109" spans="1:23" x14ac:dyDescent="0.25">
      <c r="A109" s="63"/>
      <c r="B109" s="16" t="e">
        <f>VLOOKUP(A109,Pozos!$A$1:$F$411,6,0)</f>
        <v>#N/A</v>
      </c>
      <c r="C109" s="64">
        <v>0</v>
      </c>
      <c r="D109" s="31"/>
      <c r="E109" s="31" t="s">
        <v>21</v>
      </c>
      <c r="F109" s="16" t="e">
        <f>ROUND(VLOOKUP(M109,'Ultima Prueba Valida'!C:M,8,FALSE)/24*D109,2)</f>
        <v>#N/A</v>
      </c>
      <c r="G109" s="17" t="e">
        <f>VLOOKUP(M109,'Ultima Prueba Valida'!C:M,3,FALSE)</f>
        <v>#N/A</v>
      </c>
      <c r="H109" s="32"/>
      <c r="I109" s="32"/>
      <c r="J109" s="34"/>
      <c r="K109" s="65"/>
      <c r="L109" s="39" t="str">
        <f t="shared" si="30"/>
        <v/>
      </c>
      <c r="M109" s="33" t="e">
        <f>VLOOKUP(A109,Pozos!$A$1:$B$411,2,FALSE)</f>
        <v>#N/A</v>
      </c>
      <c r="N109" s="18">
        <f t="shared" si="31"/>
        <v>45706</v>
      </c>
      <c r="O109" s="18">
        <f t="shared" si="32"/>
        <v>45706</v>
      </c>
      <c r="P109" s="20" t="s">
        <v>18</v>
      </c>
      <c r="Q109" s="19">
        <f t="shared" si="33"/>
        <v>0</v>
      </c>
      <c r="R109" s="15" t="e">
        <f>VLOOKUP(H109,'DIFERIDAS PRODUCCION'!$A$2:$B$212,2,FALSE)</f>
        <v>#N/A</v>
      </c>
      <c r="S109" s="15">
        <f t="shared" si="34"/>
        <v>0</v>
      </c>
      <c r="T109" s="19" t="e">
        <f>VLOOKUP(I109,'DIFERIDAS PRODUCCION'!$D$1:$E$34,2,FALSE)</f>
        <v>#N/A</v>
      </c>
      <c r="U109" s="21">
        <f t="shared" si="35"/>
        <v>0</v>
      </c>
      <c r="V109" s="15" t="str">
        <f t="shared" si="36"/>
        <v/>
      </c>
      <c r="W109" s="22" t="str">
        <f t="shared" si="37"/>
        <v>True</v>
      </c>
    </row>
    <row r="110" spans="1:23" x14ac:dyDescent="0.25">
      <c r="A110" s="63"/>
      <c r="B110" s="16" t="e">
        <f>VLOOKUP(A110,Pozos!$A$1:$F$411,6,0)</f>
        <v>#N/A</v>
      </c>
      <c r="C110" s="64">
        <v>0</v>
      </c>
      <c r="D110" s="31"/>
      <c r="E110" s="31" t="s">
        <v>21</v>
      </c>
      <c r="F110" s="16" t="e">
        <f>ROUND(VLOOKUP(M110,'Ultima Prueba Valida'!C:M,8,FALSE)/24*D110,2)</f>
        <v>#N/A</v>
      </c>
      <c r="G110" s="17" t="e">
        <f>VLOOKUP(M110,'Ultima Prueba Valida'!C:M,3,FALSE)</f>
        <v>#N/A</v>
      </c>
      <c r="H110" s="32"/>
      <c r="I110" s="32"/>
      <c r="J110" s="34"/>
      <c r="K110" s="65"/>
      <c r="L110" s="39" t="str">
        <f t="shared" si="30"/>
        <v/>
      </c>
      <c r="M110" s="33" t="e">
        <f>VLOOKUP(A110,Pozos!$A$1:$B$411,2,FALSE)</f>
        <v>#N/A</v>
      </c>
      <c r="N110" s="18">
        <f t="shared" si="31"/>
        <v>45706</v>
      </c>
      <c r="O110" s="18">
        <f t="shared" si="32"/>
        <v>45706</v>
      </c>
      <c r="P110" s="20" t="s">
        <v>18</v>
      </c>
      <c r="Q110" s="19">
        <f t="shared" si="33"/>
        <v>0</v>
      </c>
      <c r="R110" s="15" t="e">
        <f>VLOOKUP(H110,'DIFERIDAS PRODUCCION'!$A$2:$B$212,2,FALSE)</f>
        <v>#N/A</v>
      </c>
      <c r="S110" s="15">
        <f t="shared" si="34"/>
        <v>0</v>
      </c>
      <c r="T110" s="19" t="e">
        <f>VLOOKUP(I110,'DIFERIDAS PRODUCCION'!$D$1:$E$34,2,FALSE)</f>
        <v>#N/A</v>
      </c>
      <c r="U110" s="21">
        <f t="shared" si="35"/>
        <v>0</v>
      </c>
      <c r="V110" s="15" t="str">
        <f t="shared" si="36"/>
        <v/>
      </c>
      <c r="W110" s="22" t="str">
        <f t="shared" si="37"/>
        <v>True</v>
      </c>
    </row>
    <row r="111" spans="1:23" x14ac:dyDescent="0.25">
      <c r="A111" s="63"/>
      <c r="B111" s="16" t="e">
        <f>VLOOKUP(A111,Pozos!$A$1:$F$411,6,0)</f>
        <v>#N/A</v>
      </c>
      <c r="C111" s="64">
        <v>0</v>
      </c>
      <c r="D111" s="31"/>
      <c r="E111" s="31" t="s">
        <v>21</v>
      </c>
      <c r="F111" s="16" t="e">
        <f>ROUND(VLOOKUP(M111,'Ultima Prueba Valida'!C:M,8,FALSE)/24*D111,2)</f>
        <v>#N/A</v>
      </c>
      <c r="G111" s="17" t="e">
        <f>VLOOKUP(M111,'Ultima Prueba Valida'!C:M,3,FALSE)</f>
        <v>#N/A</v>
      </c>
      <c r="H111" s="32"/>
      <c r="I111" s="32"/>
      <c r="J111" s="34"/>
      <c r="K111" s="65"/>
      <c r="L111" s="39" t="str">
        <f t="shared" si="30"/>
        <v/>
      </c>
      <c r="M111" s="33" t="e">
        <f>VLOOKUP(A111,Pozos!$A$1:$B$411,2,FALSE)</f>
        <v>#N/A</v>
      </c>
      <c r="N111" s="18">
        <f t="shared" si="31"/>
        <v>45706</v>
      </c>
      <c r="O111" s="18">
        <f t="shared" si="32"/>
        <v>45706</v>
      </c>
      <c r="P111" s="20" t="s">
        <v>18</v>
      </c>
      <c r="Q111" s="19">
        <f t="shared" si="33"/>
        <v>0</v>
      </c>
      <c r="R111" s="15" t="e">
        <f>VLOOKUP(H111,'DIFERIDAS PRODUCCION'!$A$2:$B$212,2,FALSE)</f>
        <v>#N/A</v>
      </c>
      <c r="S111" s="15">
        <f t="shared" si="34"/>
        <v>0</v>
      </c>
      <c r="T111" s="19" t="e">
        <f>VLOOKUP(I111,'DIFERIDAS PRODUCCION'!$D$1:$E$34,2,FALSE)</f>
        <v>#N/A</v>
      </c>
      <c r="U111" s="21">
        <f t="shared" si="35"/>
        <v>0</v>
      </c>
      <c r="V111" s="15" t="str">
        <f t="shared" si="36"/>
        <v/>
      </c>
      <c r="W111" s="22" t="str">
        <f t="shared" si="37"/>
        <v>True</v>
      </c>
    </row>
    <row r="112" spans="1:23" x14ac:dyDescent="0.25">
      <c r="A112" s="63"/>
      <c r="B112" s="16" t="e">
        <f>VLOOKUP(A112,Pozos!$A$1:$F$411,6,0)</f>
        <v>#N/A</v>
      </c>
      <c r="C112" s="64">
        <v>0</v>
      </c>
      <c r="D112" s="31"/>
      <c r="E112" s="31" t="s">
        <v>21</v>
      </c>
      <c r="F112" s="16" t="e">
        <f>ROUND(VLOOKUP(M112,'Ultima Prueba Valida'!C:M,8,FALSE)/24*D112,2)</f>
        <v>#N/A</v>
      </c>
      <c r="G112" s="17" t="e">
        <f>VLOOKUP(M112,'Ultima Prueba Valida'!C:M,3,FALSE)</f>
        <v>#N/A</v>
      </c>
      <c r="H112" s="32"/>
      <c r="I112" s="32"/>
      <c r="J112" s="34"/>
      <c r="K112" s="65"/>
      <c r="L112" s="39" t="str">
        <f t="shared" si="30"/>
        <v/>
      </c>
      <c r="M112" s="33" t="e">
        <f>VLOOKUP(A112,Pozos!$A$1:$B$411,2,FALSE)</f>
        <v>#N/A</v>
      </c>
      <c r="N112" s="18">
        <f t="shared" si="31"/>
        <v>45706</v>
      </c>
      <c r="O112" s="18">
        <f t="shared" si="32"/>
        <v>45706</v>
      </c>
      <c r="P112" s="20" t="s">
        <v>18</v>
      </c>
      <c r="Q112" s="19">
        <f t="shared" si="33"/>
        <v>0</v>
      </c>
      <c r="R112" s="15" t="e">
        <f>VLOOKUP(H112,'DIFERIDAS PRODUCCION'!$A$2:$B$212,2,FALSE)</f>
        <v>#N/A</v>
      </c>
      <c r="S112" s="15">
        <f t="shared" si="34"/>
        <v>0</v>
      </c>
      <c r="T112" s="19" t="e">
        <f>VLOOKUP(I112,'DIFERIDAS PRODUCCION'!$D$1:$E$34,2,FALSE)</f>
        <v>#N/A</v>
      </c>
      <c r="U112" s="21">
        <f t="shared" si="35"/>
        <v>0</v>
      </c>
      <c r="V112" s="15" t="str">
        <f t="shared" si="36"/>
        <v/>
      </c>
      <c r="W112" s="22" t="str">
        <f t="shared" si="37"/>
        <v>True</v>
      </c>
    </row>
    <row r="113" spans="1:23" x14ac:dyDescent="0.25">
      <c r="A113" s="63"/>
      <c r="B113" s="16" t="e">
        <f>VLOOKUP(A113,Pozos!$A$1:$F$411,6,0)</f>
        <v>#N/A</v>
      </c>
      <c r="C113" s="64">
        <v>0</v>
      </c>
      <c r="D113" s="31"/>
      <c r="E113" s="31" t="s">
        <v>21</v>
      </c>
      <c r="F113" s="16" t="e">
        <f>ROUND(VLOOKUP(M113,'Ultima Prueba Valida'!C:M,8,FALSE)/24*D113,2)</f>
        <v>#N/A</v>
      </c>
      <c r="G113" s="17" t="e">
        <f>VLOOKUP(M113,'Ultima Prueba Valida'!C:M,3,FALSE)</f>
        <v>#N/A</v>
      </c>
      <c r="H113" s="32"/>
      <c r="I113" s="32"/>
      <c r="J113" s="34"/>
      <c r="K113" s="65"/>
      <c r="L113" s="39" t="str">
        <f t="shared" si="30"/>
        <v/>
      </c>
      <c r="M113" s="33" t="e">
        <f>VLOOKUP(A113,Pozos!$A$1:$B$411,2,FALSE)</f>
        <v>#N/A</v>
      </c>
      <c r="N113" s="18">
        <f t="shared" si="31"/>
        <v>45706</v>
      </c>
      <c r="O113" s="18">
        <f t="shared" si="32"/>
        <v>45706</v>
      </c>
      <c r="P113" s="20" t="s">
        <v>18</v>
      </c>
      <c r="Q113" s="19">
        <f t="shared" si="33"/>
        <v>0</v>
      </c>
      <c r="R113" s="15" t="e">
        <f>VLOOKUP(H113,'DIFERIDAS PRODUCCION'!$A$2:$B$212,2,FALSE)</f>
        <v>#N/A</v>
      </c>
      <c r="S113" s="15">
        <f t="shared" si="34"/>
        <v>0</v>
      </c>
      <c r="T113" s="19" t="e">
        <f>VLOOKUP(I113,'DIFERIDAS PRODUCCION'!$D$1:$E$34,2,FALSE)</f>
        <v>#N/A</v>
      </c>
      <c r="U113" s="21">
        <f t="shared" si="35"/>
        <v>0</v>
      </c>
      <c r="V113" s="15" t="str">
        <f t="shared" si="36"/>
        <v/>
      </c>
      <c r="W113" s="22" t="str">
        <f t="shared" si="37"/>
        <v>True</v>
      </c>
    </row>
    <row r="114" spans="1:23" x14ac:dyDescent="0.25">
      <c r="A114" s="63"/>
      <c r="B114" s="16" t="e">
        <f>VLOOKUP(A114,Pozos!$A$1:$F$411,6,0)</f>
        <v>#N/A</v>
      </c>
      <c r="C114" s="64">
        <v>0</v>
      </c>
      <c r="D114" s="31"/>
      <c r="E114" s="31" t="s">
        <v>21</v>
      </c>
      <c r="F114" s="16" t="e">
        <f>ROUND(VLOOKUP(M114,'Ultima Prueba Valida'!C:M,8,FALSE)/24*D114,2)</f>
        <v>#N/A</v>
      </c>
      <c r="G114" s="17" t="e">
        <f>VLOOKUP(M114,'Ultima Prueba Valida'!C:M,3,FALSE)</f>
        <v>#N/A</v>
      </c>
      <c r="H114" s="32"/>
      <c r="I114" s="32"/>
      <c r="J114" s="34"/>
      <c r="K114" s="65"/>
      <c r="L114" s="39" t="str">
        <f t="shared" si="30"/>
        <v/>
      </c>
      <c r="M114" s="33" t="e">
        <f>VLOOKUP(A114,Pozos!$A$1:$B$411,2,FALSE)</f>
        <v>#N/A</v>
      </c>
      <c r="N114" s="18">
        <f t="shared" si="31"/>
        <v>45706</v>
      </c>
      <c r="O114" s="18">
        <f t="shared" si="32"/>
        <v>45706</v>
      </c>
      <c r="P114" s="20" t="s">
        <v>18</v>
      </c>
      <c r="Q114" s="19">
        <f t="shared" si="33"/>
        <v>0</v>
      </c>
      <c r="R114" s="15" t="e">
        <f>VLOOKUP(H114,'DIFERIDAS PRODUCCION'!$A$2:$B$212,2,FALSE)</f>
        <v>#N/A</v>
      </c>
      <c r="S114" s="15">
        <f t="shared" si="34"/>
        <v>0</v>
      </c>
      <c r="T114" s="19" t="e">
        <f>VLOOKUP(I114,'DIFERIDAS PRODUCCION'!$D$1:$E$34,2,FALSE)</f>
        <v>#N/A</v>
      </c>
      <c r="U114" s="21">
        <f t="shared" si="35"/>
        <v>0</v>
      </c>
      <c r="V114" s="15" t="str">
        <f t="shared" si="36"/>
        <v/>
      </c>
      <c r="W114" s="22" t="str">
        <f t="shared" si="37"/>
        <v>True</v>
      </c>
    </row>
  </sheetData>
  <autoFilter ref="A2:AA35" xr:uid="{00000000-0001-0000-0100-000000000000}">
    <sortState xmlns:xlrd2="http://schemas.microsoft.com/office/spreadsheetml/2017/richdata2" ref="A3:AA35">
      <sortCondition ref="K2:K35"/>
    </sortState>
  </autoFilter>
  <mergeCells count="1">
    <mergeCell ref="C1:J1"/>
  </mergeCells>
  <phoneticPr fontId="42" type="noConversion"/>
  <conditionalFormatting sqref="A1:A1048576">
    <cfRule type="duplicateValues" dxfId="129" priority="34285"/>
    <cfRule type="duplicateValues" dxfId="128" priority="34286"/>
    <cfRule type="duplicateValues" dxfId="127" priority="34287"/>
  </conditionalFormatting>
  <conditionalFormatting sqref="A3">
    <cfRule type="duplicateValues" dxfId="126" priority="46194"/>
    <cfRule type="duplicateValues" dxfId="125" priority="46278"/>
    <cfRule type="duplicateValues" dxfId="124" priority="46279"/>
    <cfRule type="duplicateValues" dxfId="123" priority="46280"/>
    <cfRule type="duplicateValues" dxfId="122" priority="46281"/>
    <cfRule type="duplicateValues" dxfId="121" priority="46282"/>
    <cfRule type="duplicateValues" dxfId="120" priority="46188"/>
    <cfRule type="duplicateValues" dxfId="119" priority="46189"/>
    <cfRule type="duplicateValues" dxfId="118" priority="46190"/>
    <cfRule type="duplicateValues" dxfId="117" priority="46191"/>
    <cfRule type="duplicateValues" dxfId="116" priority="46192"/>
    <cfRule type="duplicateValues" dxfId="115" priority="46193"/>
    <cfRule type="duplicateValues" dxfId="114" priority="46209"/>
    <cfRule type="duplicateValues" dxfId="113" priority="46195"/>
    <cfRule type="duplicateValues" dxfId="112" priority="46196"/>
    <cfRule type="duplicateValues" dxfId="111" priority="46197"/>
    <cfRule type="duplicateValues" dxfId="110" priority="46198"/>
    <cfRule type="duplicateValues" dxfId="109" priority="46199"/>
    <cfRule type="duplicateValues" dxfId="108" priority="46200"/>
    <cfRule type="duplicateValues" dxfId="107" priority="46201"/>
    <cfRule type="duplicateValues" dxfId="106" priority="46202"/>
    <cfRule type="duplicateValues" dxfId="105" priority="46203"/>
    <cfRule type="duplicateValues" dxfId="104" priority="46204"/>
    <cfRule type="duplicateValues" dxfId="103" priority="46205"/>
    <cfRule type="duplicateValues" dxfId="102" priority="46206"/>
    <cfRule type="duplicateValues" dxfId="101" priority="46207"/>
    <cfRule type="duplicateValues" dxfId="100" priority="46208"/>
    <cfRule type="duplicateValues" dxfId="99" priority="46283"/>
    <cfRule type="duplicateValues" dxfId="98" priority="46210"/>
    <cfRule type="duplicateValues" dxfId="97" priority="46211"/>
    <cfRule type="duplicateValues" dxfId="96" priority="46212"/>
    <cfRule type="duplicateValues" dxfId="95" priority="46213"/>
    <cfRule type="duplicateValues" dxfId="94" priority="46214"/>
    <cfRule type="duplicateValues" dxfId="93" priority="46215"/>
    <cfRule type="duplicateValues" dxfId="92" priority="46216"/>
    <cfRule type="duplicateValues" dxfId="91" priority="46217"/>
    <cfRule type="duplicateValues" dxfId="90" priority="46218"/>
    <cfRule type="duplicateValues" dxfId="89" priority="46219"/>
    <cfRule type="duplicateValues" dxfId="88" priority="46220"/>
    <cfRule type="duplicateValues" dxfId="87" priority="46221"/>
    <cfRule type="duplicateValues" dxfId="86" priority="46222"/>
    <cfRule type="duplicateValues" dxfId="85" priority="46223"/>
    <cfRule type="duplicateValues" dxfId="84" priority="46224"/>
    <cfRule type="duplicateValues" dxfId="83" priority="46225"/>
    <cfRule type="duplicateValues" dxfId="82" priority="46226"/>
    <cfRule type="duplicateValues" dxfId="81" priority="46227"/>
    <cfRule type="duplicateValues" dxfId="80" priority="46228"/>
    <cfRule type="duplicateValues" dxfId="79" priority="46229"/>
    <cfRule type="duplicateValues" dxfId="78" priority="46230"/>
    <cfRule type="duplicateValues" dxfId="77" priority="46231"/>
    <cfRule type="duplicateValues" dxfId="76" priority="46232"/>
    <cfRule type="duplicateValues" dxfId="75" priority="46233"/>
    <cfRule type="duplicateValues" dxfId="74" priority="46234"/>
    <cfRule type="duplicateValues" dxfId="73" priority="46235"/>
    <cfRule type="duplicateValues" dxfId="72" priority="46236"/>
    <cfRule type="duplicateValues" dxfId="71" priority="46237"/>
    <cfRule type="duplicateValues" dxfId="70" priority="46238"/>
    <cfRule type="duplicateValues" dxfId="69" priority="46239"/>
    <cfRule type="duplicateValues" dxfId="68" priority="46240"/>
    <cfRule type="duplicateValues" dxfId="67" priority="46241"/>
    <cfRule type="duplicateValues" dxfId="66" priority="46242"/>
    <cfRule type="duplicateValues" dxfId="65" priority="46243"/>
    <cfRule type="duplicateValues" dxfId="64" priority="46244"/>
    <cfRule type="duplicateValues" dxfId="63" priority="46245"/>
    <cfRule type="duplicateValues" dxfId="62" priority="46246"/>
    <cfRule type="duplicateValues" dxfId="61" priority="46247"/>
    <cfRule type="duplicateValues" dxfId="60" priority="46248"/>
    <cfRule type="duplicateValues" dxfId="59" priority="46249"/>
    <cfRule type="duplicateValues" dxfId="58" priority="46250"/>
    <cfRule type="duplicateValues" dxfId="57" priority="46251"/>
    <cfRule type="duplicateValues" dxfId="56" priority="46252"/>
    <cfRule type="duplicateValues" dxfId="55" priority="46253"/>
    <cfRule type="duplicateValues" dxfId="54" priority="46254"/>
    <cfRule type="duplicateValues" dxfId="53" priority="46255"/>
    <cfRule type="duplicateValues" dxfId="52" priority="46256"/>
    <cfRule type="duplicateValues" dxfId="51" priority="46257"/>
    <cfRule type="duplicateValues" dxfId="50" priority="46258"/>
    <cfRule type="duplicateValues" dxfId="49" priority="46259"/>
    <cfRule type="duplicateValues" dxfId="48" priority="46260"/>
    <cfRule type="duplicateValues" dxfId="47" priority="46261"/>
    <cfRule type="duplicateValues" dxfId="46" priority="46262"/>
    <cfRule type="duplicateValues" dxfId="45" priority="46263"/>
    <cfRule type="duplicateValues" dxfId="44" priority="46264"/>
    <cfRule type="duplicateValues" dxfId="43" priority="46265"/>
    <cfRule type="duplicateValues" dxfId="42" priority="46266"/>
    <cfRule type="duplicateValues" dxfId="41" priority="46267"/>
    <cfRule type="duplicateValues" dxfId="40" priority="46268"/>
    <cfRule type="duplicateValues" dxfId="39" priority="46269"/>
    <cfRule type="duplicateValues" dxfId="38" priority="46270"/>
    <cfRule type="duplicateValues" dxfId="37" priority="46271"/>
    <cfRule type="duplicateValues" dxfId="36" priority="46272"/>
    <cfRule type="duplicateValues" dxfId="35" priority="46273"/>
    <cfRule type="duplicateValues" dxfId="34" priority="46274"/>
    <cfRule type="duplicateValues" dxfId="33" priority="46275"/>
    <cfRule type="duplicateValues" dxfId="32" priority="46276"/>
    <cfRule type="duplicateValues" dxfId="31" priority="46277"/>
  </conditionalFormatting>
  <conditionalFormatting sqref="A3:A114">
    <cfRule type="duplicateValues" dxfId="30" priority="49755"/>
    <cfRule type="duplicateValues" dxfId="29" priority="49756"/>
    <cfRule type="duplicateValues" dxfId="28" priority="49757"/>
    <cfRule type="duplicateValues" dxfId="27" priority="49758"/>
    <cfRule type="duplicateValues" dxfId="26" priority="49759"/>
    <cfRule type="duplicateValues" dxfId="25" priority="49760"/>
    <cfRule type="duplicateValues" dxfId="24" priority="49761"/>
    <cfRule type="duplicateValues" dxfId="23" priority="49762"/>
    <cfRule type="duplicateValues" dxfId="22" priority="49763"/>
    <cfRule type="duplicateValues" dxfId="21" priority="49764"/>
    <cfRule type="duplicateValues" dxfId="20" priority="49765"/>
    <cfRule type="duplicateValues" dxfId="19" priority="49766"/>
    <cfRule type="duplicateValues" dxfId="18" priority="49767"/>
    <cfRule type="duplicateValues" dxfId="17" priority="49768"/>
    <cfRule type="duplicateValues" dxfId="16" priority="49769"/>
    <cfRule type="duplicateValues" dxfId="15" priority="49770"/>
    <cfRule type="duplicateValues" dxfId="14" priority="49771"/>
    <cfRule type="duplicateValues" dxfId="13" priority="49772"/>
    <cfRule type="duplicateValues" dxfId="12" priority="49773"/>
    <cfRule type="duplicateValues" dxfId="11" priority="49774"/>
    <cfRule type="duplicateValues" dxfId="10" priority="49775"/>
  </conditionalFormatting>
  <conditionalFormatting sqref="A115:A1048576 A1:A2">
    <cfRule type="duplicateValues" dxfId="9" priority="3347"/>
    <cfRule type="duplicateValues" dxfId="8" priority="3348"/>
    <cfRule type="duplicateValues" dxfId="7" priority="3349"/>
  </conditionalFormatting>
  <conditionalFormatting sqref="A115:A1048576">
    <cfRule type="duplicateValues" dxfId="6" priority="3356"/>
  </conditionalFormatting>
  <conditionalFormatting sqref="B1:B1048576">
    <cfRule type="cellIs" dxfId="5" priority="3" operator="equal">
      <formula>"inactivo"</formula>
    </cfRule>
    <cfRule type="containsText" dxfId="4" priority="1" operator="containsText" text="Suspendido">
      <formula>NOT(ISERROR(SEARCH("Suspendido",B1)))</formula>
    </cfRule>
  </conditionalFormatting>
  <dataValidations count="1">
    <dataValidation type="date" allowBlank="1" showInputMessage="1" showErrorMessage="1" sqref="B1" xr:uid="{00000000-0002-0000-0100-000000000000}">
      <formula1>44197</formula1>
      <formula2>73415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'DIFERIDAS PRODUCCION'!$A$2:$A$212</xm:f>
          </x14:formula1>
          <xm:sqref>H24:H29 H3:H22 H31:H114</xm:sqref>
        </x14:dataValidation>
        <x14:dataValidation type="list" allowBlank="1" showInputMessage="1" showErrorMessage="1" xr:uid="{00000000-0002-0000-0100-000003000000}">
          <x14:formula1>
            <xm:f>'DIFERIDAS PRODUCCION'!$D$2:$D$34</xm:f>
          </x14:formula1>
          <xm:sqref>I3:I29 I31:I114</xm:sqref>
        </x14:dataValidation>
        <x14:dataValidation type="list" allowBlank="1" showInputMessage="1" showErrorMessage="1" xr:uid="{00000000-0002-0000-0100-000004000000}">
          <x14:formula1>
            <xm:f>'DIFERIDAS PRODUCCION'!$G$1:$G$2</xm:f>
          </x14:formula1>
          <xm:sqref>E3:E114</xm:sqref>
        </x14:dataValidation>
        <x14:dataValidation type="list" allowBlank="1" showInputMessage="1" showErrorMessage="1" xr:uid="{00000000-0002-0000-0100-000001000000}">
          <x14:formula1>
            <xm:f>Pozos!$A$2:$A$411</xm:f>
          </x14:formula1>
          <xm:sqref>A3:A114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16"/>
  <sheetViews>
    <sheetView zoomScaleNormal="100" workbookViewId="0">
      <selection activeCell="A10" sqref="A10"/>
    </sheetView>
  </sheetViews>
  <sheetFormatPr baseColWidth="10" defaultColWidth="11.42578125" defaultRowHeight="18.75" customHeight="1" x14ac:dyDescent="0.25"/>
  <cols>
    <col min="1" max="1" width="68.28515625" customWidth="1"/>
    <col min="2" max="2" width="36.7109375" bestFit="1" customWidth="1"/>
    <col min="4" max="4" width="30.28515625" bestFit="1" customWidth="1"/>
  </cols>
  <sheetData>
    <row r="1" spans="1:7" ht="18.75" customHeight="1" x14ac:dyDescent="0.25">
      <c r="A1" s="1" t="s">
        <v>28</v>
      </c>
      <c r="B1" s="1" t="s">
        <v>29</v>
      </c>
      <c r="D1" t="s">
        <v>30</v>
      </c>
      <c r="E1">
        <v>10</v>
      </c>
      <c r="G1" t="s">
        <v>21</v>
      </c>
    </row>
    <row r="2" spans="1:7" ht="18.75" customHeight="1" x14ac:dyDescent="0.25">
      <c r="A2" s="11" t="s">
        <v>93</v>
      </c>
      <c r="B2" s="11" t="s">
        <v>94</v>
      </c>
      <c r="D2" t="s">
        <v>33</v>
      </c>
      <c r="E2">
        <v>25</v>
      </c>
      <c r="G2" t="s">
        <v>18</v>
      </c>
    </row>
    <row r="3" spans="1:7" ht="18.75" customHeight="1" x14ac:dyDescent="0.25">
      <c r="A3" s="11" t="s">
        <v>211</v>
      </c>
      <c r="B3" s="11" t="s">
        <v>212</v>
      </c>
      <c r="D3" t="s">
        <v>36</v>
      </c>
      <c r="E3">
        <v>21</v>
      </c>
    </row>
    <row r="4" spans="1:7" ht="18.75" customHeight="1" x14ac:dyDescent="0.25">
      <c r="A4" s="11" t="s">
        <v>282</v>
      </c>
      <c r="B4" s="11" t="s">
        <v>283</v>
      </c>
      <c r="D4" t="s">
        <v>36</v>
      </c>
      <c r="E4">
        <v>27</v>
      </c>
    </row>
    <row r="5" spans="1:7" ht="18.75" customHeight="1" x14ac:dyDescent="0.25">
      <c r="A5" s="11" t="s">
        <v>152</v>
      </c>
      <c r="B5" s="11" t="s">
        <v>153</v>
      </c>
      <c r="D5" t="s">
        <v>41</v>
      </c>
      <c r="E5">
        <v>30</v>
      </c>
    </row>
    <row r="6" spans="1:7" ht="18.75" customHeight="1" x14ac:dyDescent="0.25">
      <c r="A6" s="11" t="s">
        <v>158</v>
      </c>
      <c r="B6" s="11" t="s">
        <v>159</v>
      </c>
      <c r="D6" t="s">
        <v>44</v>
      </c>
      <c r="E6">
        <v>19</v>
      </c>
    </row>
    <row r="7" spans="1:7" ht="18.75" customHeight="1" x14ac:dyDescent="0.25">
      <c r="A7" s="11" t="s">
        <v>160</v>
      </c>
      <c r="B7" s="11" t="s">
        <v>161</v>
      </c>
      <c r="D7" t="s">
        <v>47</v>
      </c>
      <c r="E7">
        <v>24</v>
      </c>
    </row>
    <row r="8" spans="1:7" ht="18.75" customHeight="1" x14ac:dyDescent="0.25">
      <c r="A8" s="11" t="s">
        <v>264</v>
      </c>
      <c r="B8" s="11" t="s">
        <v>265</v>
      </c>
      <c r="D8" t="s">
        <v>50</v>
      </c>
      <c r="E8">
        <v>4</v>
      </c>
    </row>
    <row r="9" spans="1:7" ht="18.75" customHeight="1" x14ac:dyDescent="0.25">
      <c r="A9" s="11" t="s">
        <v>266</v>
      </c>
      <c r="B9" s="11" t="s">
        <v>267</v>
      </c>
      <c r="D9" t="s">
        <v>53</v>
      </c>
      <c r="E9">
        <v>20</v>
      </c>
    </row>
    <row r="10" spans="1:7" ht="18.75" customHeight="1" x14ac:dyDescent="0.25">
      <c r="A10" s="11" t="s">
        <v>274</v>
      </c>
      <c r="B10" s="11" t="s">
        <v>275</v>
      </c>
      <c r="D10" t="s">
        <v>56</v>
      </c>
      <c r="E10">
        <v>9</v>
      </c>
    </row>
    <row r="11" spans="1:7" ht="18.75" customHeight="1" x14ac:dyDescent="0.25">
      <c r="A11" s="11" t="s">
        <v>154</v>
      </c>
      <c r="B11" s="11" t="s">
        <v>155</v>
      </c>
      <c r="D11" t="s">
        <v>59</v>
      </c>
      <c r="E11">
        <v>33</v>
      </c>
    </row>
    <row r="12" spans="1:7" ht="18.75" customHeight="1" x14ac:dyDescent="0.25">
      <c r="A12" s="11" t="s">
        <v>134</v>
      </c>
      <c r="B12" s="11" t="s">
        <v>135</v>
      </c>
      <c r="D12" t="s">
        <v>62</v>
      </c>
      <c r="E12">
        <v>18</v>
      </c>
    </row>
    <row r="13" spans="1:7" ht="18.75" customHeight="1" x14ac:dyDescent="0.25">
      <c r="A13" s="11" t="s">
        <v>187</v>
      </c>
      <c r="B13" s="11" t="s">
        <v>188</v>
      </c>
      <c r="D13" t="s">
        <v>24</v>
      </c>
      <c r="E13">
        <v>17</v>
      </c>
    </row>
    <row r="14" spans="1:7" ht="18.75" customHeight="1" x14ac:dyDescent="0.25">
      <c r="A14" s="11" t="s">
        <v>245</v>
      </c>
      <c r="B14" s="11" t="s">
        <v>246</v>
      </c>
      <c r="D14" t="s">
        <v>67</v>
      </c>
      <c r="E14">
        <v>16</v>
      </c>
    </row>
    <row r="15" spans="1:7" ht="18.75" customHeight="1" x14ac:dyDescent="0.25">
      <c r="A15" s="11" t="s">
        <v>249</v>
      </c>
      <c r="B15" s="11" t="s">
        <v>250</v>
      </c>
      <c r="D15" t="s">
        <v>23</v>
      </c>
      <c r="E15">
        <v>15</v>
      </c>
    </row>
    <row r="16" spans="1:7" ht="18.75" customHeight="1" x14ac:dyDescent="0.25">
      <c r="A16" s="11" t="s">
        <v>213</v>
      </c>
      <c r="B16" s="11" t="s">
        <v>214</v>
      </c>
      <c r="D16" t="s">
        <v>72</v>
      </c>
      <c r="E16">
        <v>2</v>
      </c>
    </row>
    <row r="17" spans="1:5" ht="18.75" customHeight="1" x14ac:dyDescent="0.25">
      <c r="A17" s="11" t="s">
        <v>110</v>
      </c>
      <c r="B17" s="11" t="s">
        <v>111</v>
      </c>
      <c r="D17" t="s">
        <v>75</v>
      </c>
      <c r="E17">
        <v>29</v>
      </c>
    </row>
    <row r="18" spans="1:5" ht="18.75" customHeight="1" x14ac:dyDescent="0.25">
      <c r="A18" s="11" t="s">
        <v>113</v>
      </c>
      <c r="B18" s="11" t="s">
        <v>114</v>
      </c>
      <c r="D18" t="s">
        <v>78</v>
      </c>
      <c r="E18">
        <v>32</v>
      </c>
    </row>
    <row r="19" spans="1:5" ht="18.75" customHeight="1" x14ac:dyDescent="0.25">
      <c r="A19" s="11" t="s">
        <v>116</v>
      </c>
      <c r="B19" s="11" t="s">
        <v>117</v>
      </c>
      <c r="D19" t="s">
        <v>81</v>
      </c>
      <c r="E19">
        <v>22</v>
      </c>
    </row>
    <row r="20" spans="1:5" ht="18.75" customHeight="1" x14ac:dyDescent="0.25">
      <c r="A20" s="11" t="s">
        <v>119</v>
      </c>
      <c r="B20" s="11" t="s">
        <v>120</v>
      </c>
      <c r="D20" t="s">
        <v>84</v>
      </c>
      <c r="E20">
        <v>23</v>
      </c>
    </row>
    <row r="21" spans="1:5" ht="18.75" customHeight="1" x14ac:dyDescent="0.25">
      <c r="A21" s="11" t="s">
        <v>122</v>
      </c>
      <c r="B21" s="11" t="s">
        <v>123</v>
      </c>
      <c r="D21" t="s">
        <v>87</v>
      </c>
      <c r="E21">
        <v>6</v>
      </c>
    </row>
    <row r="22" spans="1:5" ht="18.75" customHeight="1" x14ac:dyDescent="0.25">
      <c r="A22" s="11" t="s">
        <v>70</v>
      </c>
      <c r="B22" s="11" t="s">
        <v>71</v>
      </c>
      <c r="D22" t="s">
        <v>90</v>
      </c>
      <c r="E22">
        <v>11</v>
      </c>
    </row>
    <row r="23" spans="1:5" ht="18.75" customHeight="1" x14ac:dyDescent="0.25">
      <c r="A23" s="11" t="s">
        <v>73</v>
      </c>
      <c r="B23" s="11" t="s">
        <v>74</v>
      </c>
      <c r="D23" t="s">
        <v>27</v>
      </c>
      <c r="E23">
        <v>3</v>
      </c>
    </row>
    <row r="24" spans="1:5" ht="18.75" customHeight="1" x14ac:dyDescent="0.25">
      <c r="A24" s="11" t="s">
        <v>124</v>
      </c>
      <c r="B24" s="11" t="s">
        <v>125</v>
      </c>
      <c r="D24" t="s">
        <v>95</v>
      </c>
      <c r="E24">
        <v>28</v>
      </c>
    </row>
    <row r="25" spans="1:5" ht="18.75" customHeight="1" x14ac:dyDescent="0.25">
      <c r="A25" s="11" t="s">
        <v>126</v>
      </c>
      <c r="B25" s="11" t="s">
        <v>127</v>
      </c>
      <c r="D25" t="s">
        <v>97</v>
      </c>
      <c r="E25">
        <v>5</v>
      </c>
    </row>
    <row r="26" spans="1:5" ht="18.75" customHeight="1" x14ac:dyDescent="0.25">
      <c r="A26" s="11" t="s">
        <v>128</v>
      </c>
      <c r="B26" s="11" t="s">
        <v>129</v>
      </c>
      <c r="D26" t="s">
        <v>100</v>
      </c>
      <c r="E26">
        <v>12</v>
      </c>
    </row>
    <row r="27" spans="1:5" ht="18.75" customHeight="1" x14ac:dyDescent="0.25">
      <c r="A27" s="11" t="s">
        <v>142</v>
      </c>
      <c r="B27" s="11" t="s">
        <v>143</v>
      </c>
      <c r="D27" t="s">
        <v>103</v>
      </c>
      <c r="E27">
        <v>14</v>
      </c>
    </row>
    <row r="28" spans="1:5" ht="18.75" customHeight="1" x14ac:dyDescent="0.25">
      <c r="A28" s="11" t="s">
        <v>228</v>
      </c>
      <c r="B28" s="11" t="s">
        <v>229</v>
      </c>
      <c r="D28" t="s">
        <v>106</v>
      </c>
      <c r="E28">
        <v>34</v>
      </c>
    </row>
    <row r="29" spans="1:5" ht="18.75" customHeight="1" x14ac:dyDescent="0.25">
      <c r="A29" s="11" t="s">
        <v>191</v>
      </c>
      <c r="B29" s="11" t="s">
        <v>192</v>
      </c>
      <c r="D29" t="s">
        <v>109</v>
      </c>
      <c r="E29">
        <v>8</v>
      </c>
    </row>
    <row r="30" spans="1:5" ht="18.75" customHeight="1" x14ac:dyDescent="0.25">
      <c r="A30" s="11" t="s">
        <v>191</v>
      </c>
      <c r="B30" s="11" t="s">
        <v>215</v>
      </c>
      <c r="D30" t="s">
        <v>112</v>
      </c>
      <c r="E30">
        <v>7</v>
      </c>
    </row>
    <row r="31" spans="1:5" ht="18.75" customHeight="1" x14ac:dyDescent="0.25">
      <c r="A31" s="11" t="s">
        <v>37</v>
      </c>
      <c r="B31" s="11" t="s">
        <v>38</v>
      </c>
      <c r="D31" t="s">
        <v>115</v>
      </c>
      <c r="E31">
        <v>26</v>
      </c>
    </row>
    <row r="32" spans="1:5" ht="18.75" customHeight="1" x14ac:dyDescent="0.25">
      <c r="A32" s="11" t="s">
        <v>39</v>
      </c>
      <c r="B32" s="11" t="s">
        <v>40</v>
      </c>
      <c r="D32" t="s">
        <v>118</v>
      </c>
      <c r="E32">
        <v>31</v>
      </c>
    </row>
    <row r="33" spans="1:5" ht="18.75" customHeight="1" x14ac:dyDescent="0.25">
      <c r="A33" s="11" t="s">
        <v>162</v>
      </c>
      <c r="B33" s="11" t="s">
        <v>163</v>
      </c>
      <c r="D33" t="s">
        <v>121</v>
      </c>
      <c r="E33">
        <v>13</v>
      </c>
    </row>
    <row r="34" spans="1:5" ht="15" x14ac:dyDescent="0.25">
      <c r="A34" s="11" t="s">
        <v>238</v>
      </c>
      <c r="B34" s="11" t="s">
        <v>239</v>
      </c>
      <c r="D34" t="s">
        <v>20</v>
      </c>
      <c r="E34">
        <v>1</v>
      </c>
    </row>
    <row r="35" spans="1:5" ht="18.75" customHeight="1" x14ac:dyDescent="0.25">
      <c r="A35" s="11" t="s">
        <v>195</v>
      </c>
      <c r="B35" s="11" t="s">
        <v>196</v>
      </c>
    </row>
    <row r="36" spans="1:5" ht="18.75" customHeight="1" x14ac:dyDescent="0.25">
      <c r="A36" s="11" t="s">
        <v>76</v>
      </c>
      <c r="B36" s="11" t="s">
        <v>77</v>
      </c>
    </row>
    <row r="37" spans="1:5" ht="18.75" customHeight="1" x14ac:dyDescent="0.25">
      <c r="A37" s="11" t="s">
        <v>240</v>
      </c>
      <c r="B37" s="11" t="s">
        <v>241</v>
      </c>
    </row>
    <row r="38" spans="1:5" ht="18.75" customHeight="1" x14ac:dyDescent="0.25">
      <c r="A38" s="11" t="s">
        <v>197</v>
      </c>
      <c r="B38" s="11" t="s">
        <v>198</v>
      </c>
    </row>
    <row r="39" spans="1:5" ht="18.75" customHeight="1" x14ac:dyDescent="0.25">
      <c r="A39" s="11" t="s">
        <v>104</v>
      </c>
      <c r="B39" s="11" t="s">
        <v>105</v>
      </c>
    </row>
    <row r="40" spans="1:5" ht="18.75" customHeight="1" x14ac:dyDescent="0.25">
      <c r="A40" s="11" t="s">
        <v>251</v>
      </c>
      <c r="B40" s="11" t="s">
        <v>252</v>
      </c>
    </row>
    <row r="41" spans="1:5" ht="18.75" customHeight="1" x14ac:dyDescent="0.25">
      <c r="A41" s="11" t="s">
        <v>57</v>
      </c>
      <c r="B41" s="11" t="s">
        <v>58</v>
      </c>
    </row>
    <row r="42" spans="1:5" ht="18.75" customHeight="1" x14ac:dyDescent="0.25">
      <c r="A42" s="11" t="s">
        <v>79</v>
      </c>
      <c r="B42" s="11" t="s">
        <v>80</v>
      </c>
    </row>
    <row r="43" spans="1:5" ht="18.75" customHeight="1" x14ac:dyDescent="0.25">
      <c r="A43" s="11" t="s">
        <v>60</v>
      </c>
      <c r="B43" s="11" t="s">
        <v>61</v>
      </c>
    </row>
    <row r="44" spans="1:5" ht="18.75" customHeight="1" x14ac:dyDescent="0.25">
      <c r="A44" s="11" t="s">
        <v>82</v>
      </c>
      <c r="B44" s="11" t="s">
        <v>83</v>
      </c>
    </row>
    <row r="45" spans="1:5" ht="18.75" customHeight="1" x14ac:dyDescent="0.25">
      <c r="A45" s="11" t="s">
        <v>63</v>
      </c>
      <c r="B45" s="11" t="s">
        <v>64</v>
      </c>
    </row>
    <row r="46" spans="1:5" ht="18.75" customHeight="1" x14ac:dyDescent="0.25">
      <c r="A46" s="11" t="s">
        <v>85</v>
      </c>
      <c r="B46" s="11" t="s">
        <v>86</v>
      </c>
    </row>
    <row r="47" spans="1:5" ht="18.75" customHeight="1" x14ac:dyDescent="0.25">
      <c r="A47" s="11" t="s">
        <v>65</v>
      </c>
      <c r="B47" s="11" t="s">
        <v>66</v>
      </c>
    </row>
    <row r="48" spans="1:5" ht="18.75" customHeight="1" x14ac:dyDescent="0.25">
      <c r="A48" s="11" t="s">
        <v>88</v>
      </c>
      <c r="B48" s="11" t="s">
        <v>89</v>
      </c>
    </row>
    <row r="49" spans="1:2" ht="18.75" customHeight="1" x14ac:dyDescent="0.25">
      <c r="A49" s="11" t="s">
        <v>31</v>
      </c>
      <c r="B49" s="11" t="s">
        <v>32</v>
      </c>
    </row>
    <row r="50" spans="1:2" ht="18.75" customHeight="1" x14ac:dyDescent="0.25">
      <c r="A50" s="11" t="s">
        <v>242</v>
      </c>
      <c r="B50" s="11" t="s">
        <v>243</v>
      </c>
    </row>
    <row r="51" spans="1:2" ht="18.75" customHeight="1" x14ac:dyDescent="0.25">
      <c r="A51" s="11" t="s">
        <v>199</v>
      </c>
      <c r="B51" s="11" t="s">
        <v>200</v>
      </c>
    </row>
    <row r="52" spans="1:2" ht="18.75" customHeight="1" x14ac:dyDescent="0.25">
      <c r="A52" s="11" t="s">
        <v>34</v>
      </c>
      <c r="B52" s="11" t="s">
        <v>35</v>
      </c>
    </row>
    <row r="53" spans="1:2" ht="18.75" customHeight="1" x14ac:dyDescent="0.25">
      <c r="A53" s="11" t="s">
        <v>268</v>
      </c>
      <c r="B53" s="11" t="s">
        <v>269</v>
      </c>
    </row>
    <row r="54" spans="1:2" ht="18.75" customHeight="1" x14ac:dyDescent="0.25">
      <c r="A54" s="11" t="s">
        <v>276</v>
      </c>
      <c r="B54" s="11" t="s">
        <v>277</v>
      </c>
    </row>
    <row r="55" spans="1:2" ht="18.75" customHeight="1" x14ac:dyDescent="0.25">
      <c r="A55" s="11" t="s">
        <v>130</v>
      </c>
      <c r="B55" s="11" t="s">
        <v>131</v>
      </c>
    </row>
    <row r="56" spans="1:2" ht="18.75" customHeight="1" x14ac:dyDescent="0.25">
      <c r="A56" s="11" t="s">
        <v>68</v>
      </c>
      <c r="B56" s="11" t="s">
        <v>69</v>
      </c>
    </row>
    <row r="57" spans="1:2" ht="18.75" customHeight="1" x14ac:dyDescent="0.25">
      <c r="A57" s="11" t="s">
        <v>270</v>
      </c>
      <c r="B57" s="11" t="s">
        <v>271</v>
      </c>
    </row>
    <row r="58" spans="1:2" ht="18.75" customHeight="1" x14ac:dyDescent="0.25">
      <c r="A58" s="11" t="s">
        <v>226</v>
      </c>
      <c r="B58" s="11" t="s">
        <v>227</v>
      </c>
    </row>
    <row r="59" spans="1:2" ht="18.75" customHeight="1" x14ac:dyDescent="0.25">
      <c r="A59" s="11" t="s">
        <v>201</v>
      </c>
      <c r="B59" s="11" t="s">
        <v>202</v>
      </c>
    </row>
    <row r="60" spans="1:2" ht="18.75" customHeight="1" x14ac:dyDescent="0.25">
      <c r="A60" s="11" t="s">
        <v>156</v>
      </c>
      <c r="B60" s="11" t="s">
        <v>157</v>
      </c>
    </row>
    <row r="61" spans="1:2" ht="18.75" customHeight="1" x14ac:dyDescent="0.25">
      <c r="A61" s="11" t="s">
        <v>136</v>
      </c>
      <c r="B61" s="11" t="s">
        <v>137</v>
      </c>
    </row>
    <row r="62" spans="1:2" ht="18.75" customHeight="1" x14ac:dyDescent="0.25">
      <c r="A62" s="11" t="s">
        <v>203</v>
      </c>
      <c r="B62" s="11" t="s">
        <v>204</v>
      </c>
    </row>
    <row r="63" spans="1:2" ht="18.75" customHeight="1" x14ac:dyDescent="0.25">
      <c r="A63" s="11" t="s">
        <v>253</v>
      </c>
      <c r="B63" s="11" t="s">
        <v>254</v>
      </c>
    </row>
    <row r="64" spans="1:2" ht="18.75" customHeight="1" x14ac:dyDescent="0.25">
      <c r="A64" s="11" t="s">
        <v>132</v>
      </c>
      <c r="B64" s="11" t="s">
        <v>133</v>
      </c>
    </row>
    <row r="65" spans="1:2" ht="18.75" customHeight="1" x14ac:dyDescent="0.25">
      <c r="A65" s="11" t="s">
        <v>98</v>
      </c>
      <c r="B65" s="11" t="s">
        <v>99</v>
      </c>
    </row>
    <row r="66" spans="1:2" ht="18.75" customHeight="1" x14ac:dyDescent="0.25">
      <c r="A66" s="11" t="s">
        <v>280</v>
      </c>
      <c r="B66" s="11" t="s">
        <v>281</v>
      </c>
    </row>
    <row r="67" spans="1:2" ht="18.75" customHeight="1" x14ac:dyDescent="0.25">
      <c r="A67" s="11" t="s">
        <v>164</v>
      </c>
      <c r="B67" s="11" t="s">
        <v>165</v>
      </c>
    </row>
    <row r="68" spans="1:2" ht="18.75" customHeight="1" x14ac:dyDescent="0.25">
      <c r="A68" s="11" t="s">
        <v>166</v>
      </c>
      <c r="B68" s="11" t="s">
        <v>167</v>
      </c>
    </row>
    <row r="69" spans="1:2" ht="18.75" customHeight="1" x14ac:dyDescent="0.25">
      <c r="A69" s="11" t="s">
        <v>262</v>
      </c>
      <c r="B69" s="11" t="s">
        <v>263</v>
      </c>
    </row>
    <row r="70" spans="1:2" ht="18.75" customHeight="1" x14ac:dyDescent="0.25">
      <c r="A70" s="11" t="s">
        <v>22</v>
      </c>
      <c r="B70" s="11" t="s">
        <v>261</v>
      </c>
    </row>
    <row r="71" spans="1:2" ht="18.75" customHeight="1" x14ac:dyDescent="0.25">
      <c r="A71" s="11" t="s">
        <v>230</v>
      </c>
      <c r="B71" s="11" t="s">
        <v>231</v>
      </c>
    </row>
    <row r="72" spans="1:2" ht="18.75" customHeight="1" x14ac:dyDescent="0.25">
      <c r="A72" s="11" t="s">
        <v>205</v>
      </c>
      <c r="B72" s="11" t="s">
        <v>206</v>
      </c>
    </row>
    <row r="73" spans="1:2" ht="18.75" customHeight="1" x14ac:dyDescent="0.25">
      <c r="A73" s="11" t="s">
        <v>54</v>
      </c>
      <c r="B73" s="11" t="s">
        <v>55</v>
      </c>
    </row>
    <row r="74" spans="1:2" ht="18.75" customHeight="1" x14ac:dyDescent="0.25">
      <c r="A74" s="11" t="s">
        <v>91</v>
      </c>
      <c r="B74" s="11" t="s">
        <v>92</v>
      </c>
    </row>
    <row r="75" spans="1:2" ht="18.75" customHeight="1" x14ac:dyDescent="0.25">
      <c r="A75" s="11" t="s">
        <v>42</v>
      </c>
      <c r="B75" s="11" t="s">
        <v>43</v>
      </c>
    </row>
    <row r="76" spans="1:2" ht="18.75" customHeight="1" x14ac:dyDescent="0.25">
      <c r="A76" s="11" t="s">
        <v>45</v>
      </c>
      <c r="B76" s="11" t="s">
        <v>46</v>
      </c>
    </row>
    <row r="77" spans="1:2" ht="18.75" customHeight="1" x14ac:dyDescent="0.25">
      <c r="A77" s="11" t="s">
        <v>272</v>
      </c>
      <c r="B77" s="11" t="s">
        <v>273</v>
      </c>
    </row>
    <row r="78" spans="1:2" ht="18.75" customHeight="1" x14ac:dyDescent="0.25">
      <c r="A78" s="11" t="s">
        <v>216</v>
      </c>
      <c r="B78" s="11" t="s">
        <v>217</v>
      </c>
    </row>
    <row r="79" spans="1:2" ht="18.75" customHeight="1" x14ac:dyDescent="0.25">
      <c r="A79" s="11" t="s">
        <v>218</v>
      </c>
      <c r="B79" s="11" t="s">
        <v>219</v>
      </c>
    </row>
    <row r="80" spans="1:2" ht="18.75" customHeight="1" x14ac:dyDescent="0.25">
      <c r="A80" s="11" t="s">
        <v>255</v>
      </c>
      <c r="B80" s="11" t="s">
        <v>256</v>
      </c>
    </row>
    <row r="81" spans="1:2" ht="18.75" customHeight="1" x14ac:dyDescent="0.25">
      <c r="A81" s="11" t="s">
        <v>140</v>
      </c>
      <c r="B81" s="11" t="s">
        <v>141</v>
      </c>
    </row>
    <row r="82" spans="1:2" ht="18.75" customHeight="1" x14ac:dyDescent="0.25">
      <c r="A82" s="11" t="s">
        <v>107</v>
      </c>
      <c r="B82" s="11" t="s">
        <v>108</v>
      </c>
    </row>
    <row r="83" spans="1:2" ht="18.75" customHeight="1" x14ac:dyDescent="0.25">
      <c r="A83" s="11" t="s">
        <v>101</v>
      </c>
      <c r="B83" s="11" t="s">
        <v>102</v>
      </c>
    </row>
    <row r="84" spans="1:2" ht="18.75" customHeight="1" x14ac:dyDescent="0.25">
      <c r="A84" s="11" t="s">
        <v>220</v>
      </c>
      <c r="B84" s="11" t="s">
        <v>221</v>
      </c>
    </row>
    <row r="85" spans="1:2" ht="18.75" customHeight="1" x14ac:dyDescent="0.25">
      <c r="A85" s="11" t="s">
        <v>48</v>
      </c>
      <c r="B85" s="11" t="s">
        <v>49</v>
      </c>
    </row>
    <row r="86" spans="1:2" ht="18.75" customHeight="1" x14ac:dyDescent="0.25">
      <c r="A86" s="11" t="s">
        <v>51</v>
      </c>
      <c r="B86" s="11" t="s">
        <v>52</v>
      </c>
    </row>
    <row r="87" spans="1:2" ht="18.75" customHeight="1" x14ac:dyDescent="0.25">
      <c r="A87" s="11" t="s">
        <v>232</v>
      </c>
      <c r="B87" s="11" t="s">
        <v>233</v>
      </c>
    </row>
    <row r="88" spans="1:2" ht="18.75" customHeight="1" x14ac:dyDescent="0.25">
      <c r="A88" s="11" t="s">
        <v>207</v>
      </c>
      <c r="B88" s="11" t="s">
        <v>208</v>
      </c>
    </row>
    <row r="89" spans="1:2" ht="18.75" customHeight="1" x14ac:dyDescent="0.25">
      <c r="A89" s="11" t="s">
        <v>257</v>
      </c>
      <c r="B89" s="11" t="s">
        <v>258</v>
      </c>
    </row>
    <row r="90" spans="1:2" ht="18.75" customHeight="1" x14ac:dyDescent="0.25">
      <c r="A90" s="11" t="s">
        <v>259</v>
      </c>
      <c r="B90" s="11" t="s">
        <v>260</v>
      </c>
    </row>
    <row r="91" spans="1:2" ht="18.75" customHeight="1" x14ac:dyDescent="0.25">
      <c r="A91" s="11" t="s">
        <v>222</v>
      </c>
      <c r="B91" s="11" t="s">
        <v>223</v>
      </c>
    </row>
    <row r="92" spans="1:2" ht="18.75" customHeight="1" x14ac:dyDescent="0.25">
      <c r="A92" s="11" t="s">
        <v>278</v>
      </c>
      <c r="B92" s="11" t="s">
        <v>279</v>
      </c>
    </row>
    <row r="93" spans="1:2" ht="18.75" customHeight="1" x14ac:dyDescent="0.25">
      <c r="A93" s="11" t="s">
        <v>25</v>
      </c>
      <c r="B93" s="11" t="s">
        <v>244</v>
      </c>
    </row>
    <row r="94" spans="1:2" ht="18.75" customHeight="1" x14ac:dyDescent="0.25">
      <c r="A94" s="11" t="s">
        <v>234</v>
      </c>
      <c r="B94" s="11" t="s">
        <v>235</v>
      </c>
    </row>
    <row r="95" spans="1:2" ht="18.75" customHeight="1" x14ac:dyDescent="0.25">
      <c r="A95" s="11" t="s">
        <v>209</v>
      </c>
      <c r="B95" s="11" t="s">
        <v>210</v>
      </c>
    </row>
    <row r="96" spans="1:2" ht="18.75" customHeight="1" x14ac:dyDescent="0.25">
      <c r="A96" s="11" t="s">
        <v>236</v>
      </c>
      <c r="B96" s="11" t="s">
        <v>237</v>
      </c>
    </row>
    <row r="97" spans="1:2" ht="18.75" customHeight="1" x14ac:dyDescent="0.25">
      <c r="A97" s="11" t="s">
        <v>189</v>
      </c>
      <c r="B97" s="11" t="s">
        <v>190</v>
      </c>
    </row>
    <row r="98" spans="1:2" ht="18.75" customHeight="1" x14ac:dyDescent="0.25">
      <c r="A98" s="11" t="s">
        <v>138</v>
      </c>
      <c r="B98" s="11" t="s">
        <v>139</v>
      </c>
    </row>
    <row r="99" spans="1:2" ht="18.75" customHeight="1" x14ac:dyDescent="0.25">
      <c r="A99" s="11" t="s">
        <v>193</v>
      </c>
      <c r="B99" s="11" t="s">
        <v>194</v>
      </c>
    </row>
    <row r="100" spans="1:2" ht="18.75" customHeight="1" x14ac:dyDescent="0.25">
      <c r="A100" s="11" t="s">
        <v>247</v>
      </c>
      <c r="B100" s="11" t="s">
        <v>248</v>
      </c>
    </row>
    <row r="101" spans="1:2" ht="18.75" customHeight="1" x14ac:dyDescent="0.25">
      <c r="A101" s="11" t="s">
        <v>26</v>
      </c>
      <c r="B101" s="11" t="s">
        <v>96</v>
      </c>
    </row>
    <row r="102" spans="1:2" ht="18.75" customHeight="1" x14ac:dyDescent="0.25">
      <c r="A102" s="11" t="s">
        <v>224</v>
      </c>
      <c r="B102" s="11" t="s">
        <v>225</v>
      </c>
    </row>
    <row r="103" spans="1:2" ht="18.75" customHeight="1" x14ac:dyDescent="0.25">
      <c r="A103" s="11" t="s">
        <v>169</v>
      </c>
      <c r="B103" s="11" t="s">
        <v>170</v>
      </c>
    </row>
    <row r="104" spans="1:2" ht="18.75" customHeight="1" x14ac:dyDescent="0.25">
      <c r="A104" s="11" t="s">
        <v>144</v>
      </c>
      <c r="B104" s="11" t="s">
        <v>145</v>
      </c>
    </row>
    <row r="105" spans="1:2" ht="18.75" customHeight="1" x14ac:dyDescent="0.25">
      <c r="A105" s="11" t="s">
        <v>171</v>
      </c>
      <c r="B105" s="11" t="s">
        <v>172</v>
      </c>
    </row>
    <row r="106" spans="1:2" ht="18.75" customHeight="1" x14ac:dyDescent="0.25">
      <c r="A106" s="11" t="s">
        <v>173</v>
      </c>
      <c r="B106" s="11" t="s">
        <v>174</v>
      </c>
    </row>
    <row r="107" spans="1:2" ht="18.75" customHeight="1" x14ac:dyDescent="0.25">
      <c r="A107" s="11" t="s">
        <v>175</v>
      </c>
      <c r="B107" s="11" t="s">
        <v>176</v>
      </c>
    </row>
    <row r="108" spans="1:2" ht="18.75" customHeight="1" x14ac:dyDescent="0.25">
      <c r="A108" s="11" t="s">
        <v>177</v>
      </c>
      <c r="B108" s="11" t="s">
        <v>178</v>
      </c>
    </row>
    <row r="109" spans="1:2" ht="18.75" customHeight="1" x14ac:dyDescent="0.25">
      <c r="A109" s="11" t="s">
        <v>179</v>
      </c>
      <c r="B109" s="11" t="s">
        <v>180</v>
      </c>
    </row>
    <row r="110" spans="1:2" ht="18.75" customHeight="1" x14ac:dyDescent="0.25">
      <c r="A110" s="11" t="s">
        <v>181</v>
      </c>
      <c r="B110" s="11" t="s">
        <v>182</v>
      </c>
    </row>
    <row r="111" spans="1:2" ht="18.75" customHeight="1" x14ac:dyDescent="0.25">
      <c r="A111" s="11" t="s">
        <v>183</v>
      </c>
      <c r="B111" s="11" t="s">
        <v>184</v>
      </c>
    </row>
    <row r="112" spans="1:2" ht="18.75" customHeight="1" x14ac:dyDescent="0.25">
      <c r="A112" s="11" t="s">
        <v>185</v>
      </c>
      <c r="B112" s="11" t="s">
        <v>186</v>
      </c>
    </row>
    <row r="113" spans="1:2" ht="18.75" customHeight="1" x14ac:dyDescent="0.25">
      <c r="A113" s="11" t="s">
        <v>19</v>
      </c>
      <c r="B113" s="11" t="s">
        <v>168</v>
      </c>
    </row>
    <row r="114" spans="1:2" ht="18.75" customHeight="1" x14ac:dyDescent="0.25">
      <c r="A114" s="11" t="s">
        <v>146</v>
      </c>
      <c r="B114" s="11" t="s">
        <v>147</v>
      </c>
    </row>
    <row r="115" spans="1:2" ht="18.75" customHeight="1" x14ac:dyDescent="0.25">
      <c r="A115" s="11" t="s">
        <v>148</v>
      </c>
      <c r="B115" s="11" t="s">
        <v>149</v>
      </c>
    </row>
    <row r="116" spans="1:2" ht="18.75" customHeight="1" x14ac:dyDescent="0.25">
      <c r="A116" s="11" t="s">
        <v>150</v>
      </c>
      <c r="B116" s="11" t="s">
        <v>151</v>
      </c>
    </row>
  </sheetData>
  <autoFilter ref="A1:B212" xr:uid="{00000000-0009-0000-0000-000002000000}">
    <sortState xmlns:xlrd2="http://schemas.microsoft.com/office/spreadsheetml/2017/richdata2" ref="A2:B116">
      <sortCondition ref="A1:A212"/>
    </sortState>
  </autoFilter>
  <sortState xmlns:xlrd2="http://schemas.microsoft.com/office/spreadsheetml/2017/richdata2" ref="D1:E34">
    <sortCondition ref="D1:D34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 filterMode="1"/>
  <dimension ref="A1:N411"/>
  <sheetViews>
    <sheetView zoomScale="85" zoomScaleNormal="85" workbookViewId="0">
      <selection activeCell="F412" sqref="F412"/>
    </sheetView>
  </sheetViews>
  <sheetFormatPr baseColWidth="10" defaultColWidth="10.7109375" defaultRowHeight="15" x14ac:dyDescent="0.25"/>
  <cols>
    <col min="1" max="1" width="26.42578125" customWidth="1"/>
    <col min="2" max="2" width="31.28515625" bestFit="1" customWidth="1"/>
    <col min="3" max="3" width="22.28515625" bestFit="1" customWidth="1"/>
    <col min="4" max="4" width="31.28515625" bestFit="1" customWidth="1"/>
    <col min="5" max="5" width="21.28515625" bestFit="1" customWidth="1"/>
    <col min="6" max="6" width="22.28515625" bestFit="1" customWidth="1"/>
    <col min="7" max="7" width="21" customWidth="1"/>
    <col min="8" max="14" width="22.28515625" bestFit="1" customWidth="1"/>
  </cols>
  <sheetData>
    <row r="1" spans="1:14" x14ac:dyDescent="0.25">
      <c r="A1" s="42" t="s">
        <v>284</v>
      </c>
      <c r="B1" s="35" t="s">
        <v>285</v>
      </c>
      <c r="C1" s="35" t="s">
        <v>286</v>
      </c>
      <c r="D1" s="35" t="s">
        <v>287</v>
      </c>
      <c r="E1" s="35" t="s">
        <v>288</v>
      </c>
      <c r="F1" s="35" t="s">
        <v>289</v>
      </c>
      <c r="G1" s="35" t="s">
        <v>290</v>
      </c>
      <c r="H1" s="35" t="s">
        <v>291</v>
      </c>
      <c r="I1" s="35" t="s">
        <v>292</v>
      </c>
      <c r="J1" s="35" t="s">
        <v>293</v>
      </c>
      <c r="K1" s="35" t="s">
        <v>294</v>
      </c>
      <c r="L1" s="35" t="s">
        <v>295</v>
      </c>
      <c r="M1" s="35" t="s">
        <v>296</v>
      </c>
      <c r="N1" s="12"/>
    </row>
    <row r="2" spans="1:14" hidden="1" x14ac:dyDescent="0.25">
      <c r="A2" s="35" t="s">
        <v>439</v>
      </c>
      <c r="B2" s="35" t="s">
        <v>440</v>
      </c>
      <c r="C2" s="35" t="s">
        <v>297</v>
      </c>
      <c r="D2" s="35"/>
      <c r="E2" s="35" t="s">
        <v>299</v>
      </c>
      <c r="F2" s="35" t="s">
        <v>432</v>
      </c>
      <c r="G2" s="35" t="b">
        <v>1</v>
      </c>
      <c r="H2" s="35" t="s">
        <v>441</v>
      </c>
      <c r="I2" s="35" t="s">
        <v>442</v>
      </c>
      <c r="J2" s="35" t="s">
        <v>301</v>
      </c>
      <c r="K2" s="35" t="s">
        <v>302</v>
      </c>
      <c r="L2" s="36">
        <v>41580</v>
      </c>
      <c r="M2" s="35" t="s">
        <v>433</v>
      </c>
      <c r="N2" s="13"/>
    </row>
    <row r="3" spans="1:14" hidden="1" x14ac:dyDescent="0.25">
      <c r="A3" s="35" t="s">
        <v>443</v>
      </c>
      <c r="B3" s="35" t="s">
        <v>444</v>
      </c>
      <c r="C3" s="35" t="s">
        <v>297</v>
      </c>
      <c r="D3" s="35"/>
      <c r="E3" s="35" t="s">
        <v>299</v>
      </c>
      <c r="F3" s="35" t="s">
        <v>432</v>
      </c>
      <c r="G3" s="35" t="b">
        <v>1</v>
      </c>
      <c r="H3" s="35" t="s">
        <v>441</v>
      </c>
      <c r="I3" s="35" t="s">
        <v>442</v>
      </c>
      <c r="J3" s="35" t="s">
        <v>301</v>
      </c>
      <c r="K3" s="35" t="s">
        <v>302</v>
      </c>
      <c r="L3" s="36">
        <v>38363</v>
      </c>
      <c r="M3" s="35" t="s">
        <v>433</v>
      </c>
      <c r="N3" s="13"/>
    </row>
    <row r="4" spans="1:14" hidden="1" x14ac:dyDescent="0.25">
      <c r="A4" s="35" t="s">
        <v>445</v>
      </c>
      <c r="B4" s="35" t="s">
        <v>446</v>
      </c>
      <c r="C4" s="35" t="s">
        <v>297</v>
      </c>
      <c r="D4" s="35" t="s">
        <v>298</v>
      </c>
      <c r="E4" s="35" t="s">
        <v>299</v>
      </c>
      <c r="F4" s="35" t="s">
        <v>290</v>
      </c>
      <c r="G4" s="35" t="b">
        <v>1</v>
      </c>
      <c r="H4" s="35" t="s">
        <v>441</v>
      </c>
      <c r="I4" s="35" t="s">
        <v>442</v>
      </c>
      <c r="J4" s="35" t="s">
        <v>301</v>
      </c>
      <c r="K4" s="35" t="s">
        <v>302</v>
      </c>
      <c r="L4" s="36">
        <v>45589</v>
      </c>
      <c r="M4" s="35" t="s">
        <v>447</v>
      </c>
      <c r="N4" s="13"/>
    </row>
    <row r="5" spans="1:14" hidden="1" x14ac:dyDescent="0.25">
      <c r="A5" s="35" t="s">
        <v>448</v>
      </c>
      <c r="B5" s="35" t="s">
        <v>449</v>
      </c>
      <c r="C5" s="35" t="s">
        <v>297</v>
      </c>
      <c r="D5" s="35" t="s">
        <v>298</v>
      </c>
      <c r="E5" s="35" t="s">
        <v>299</v>
      </c>
      <c r="F5" s="35" t="s">
        <v>290</v>
      </c>
      <c r="G5" s="35" t="b">
        <v>1</v>
      </c>
      <c r="H5" s="35" t="s">
        <v>441</v>
      </c>
      <c r="I5" s="35" t="s">
        <v>442</v>
      </c>
      <c r="J5" s="35" t="s">
        <v>301</v>
      </c>
      <c r="K5" s="35" t="s">
        <v>302</v>
      </c>
      <c r="L5" s="36">
        <v>45569</v>
      </c>
      <c r="M5" s="35" t="s">
        <v>331</v>
      </c>
      <c r="N5" s="13"/>
    </row>
    <row r="6" spans="1:14" hidden="1" x14ac:dyDescent="0.25">
      <c r="A6" s="35" t="s">
        <v>450</v>
      </c>
      <c r="B6" s="35" t="s">
        <v>451</v>
      </c>
      <c r="C6" s="35" t="s">
        <v>297</v>
      </c>
      <c r="D6" s="35" t="s">
        <v>298</v>
      </c>
      <c r="E6" s="35" t="s">
        <v>299</v>
      </c>
      <c r="F6" s="35" t="s">
        <v>290</v>
      </c>
      <c r="G6" s="35" t="b">
        <v>1</v>
      </c>
      <c r="H6" s="35" t="s">
        <v>441</v>
      </c>
      <c r="I6" s="35" t="s">
        <v>442</v>
      </c>
      <c r="J6" s="35" t="s">
        <v>301</v>
      </c>
      <c r="K6" s="35" t="s">
        <v>302</v>
      </c>
      <c r="L6" s="36">
        <v>45576</v>
      </c>
      <c r="M6" s="35" t="s">
        <v>452</v>
      </c>
      <c r="N6" s="13"/>
    </row>
    <row r="7" spans="1:14" hidden="1" x14ac:dyDescent="0.25">
      <c r="A7" s="35" t="s">
        <v>453</v>
      </c>
      <c r="B7" s="35" t="s">
        <v>454</v>
      </c>
      <c r="C7" s="35" t="s">
        <v>297</v>
      </c>
      <c r="D7" s="35" t="s">
        <v>298</v>
      </c>
      <c r="E7" s="35" t="s">
        <v>299</v>
      </c>
      <c r="F7" s="35" t="s">
        <v>290</v>
      </c>
      <c r="G7" s="35" t="b">
        <v>1</v>
      </c>
      <c r="H7" s="35" t="s">
        <v>441</v>
      </c>
      <c r="I7" s="35" t="s">
        <v>442</v>
      </c>
      <c r="J7" s="35" t="s">
        <v>301</v>
      </c>
      <c r="K7" s="35" t="s">
        <v>302</v>
      </c>
      <c r="L7" s="36">
        <v>45583</v>
      </c>
      <c r="M7" s="35" t="s">
        <v>452</v>
      </c>
      <c r="N7" s="13"/>
    </row>
    <row r="8" spans="1:14" hidden="1" x14ac:dyDescent="0.25">
      <c r="A8" s="35" t="s">
        <v>455</v>
      </c>
      <c r="B8" s="35" t="s">
        <v>456</v>
      </c>
      <c r="C8" s="35" t="s">
        <v>297</v>
      </c>
      <c r="D8" s="35" t="s">
        <v>298</v>
      </c>
      <c r="E8" s="35" t="s">
        <v>299</v>
      </c>
      <c r="F8" s="35" t="s">
        <v>290</v>
      </c>
      <c r="G8" s="35" t="b">
        <v>1</v>
      </c>
      <c r="H8" s="35" t="s">
        <v>441</v>
      </c>
      <c r="I8" s="35" t="s">
        <v>442</v>
      </c>
      <c r="J8" s="35" t="s">
        <v>301</v>
      </c>
      <c r="K8" s="35" t="s">
        <v>302</v>
      </c>
      <c r="L8" s="36">
        <v>45576</v>
      </c>
      <c r="M8" s="35" t="s">
        <v>452</v>
      </c>
      <c r="N8" s="13"/>
    </row>
    <row r="9" spans="1:14" hidden="1" x14ac:dyDescent="0.25">
      <c r="A9" s="35" t="s">
        <v>457</v>
      </c>
      <c r="B9" s="35" t="s">
        <v>458</v>
      </c>
      <c r="C9" s="35" t="s">
        <v>297</v>
      </c>
      <c r="D9" s="35"/>
      <c r="E9" s="35" t="s">
        <v>299</v>
      </c>
      <c r="F9" s="35" t="s">
        <v>432</v>
      </c>
      <c r="G9" s="35" t="b">
        <v>1</v>
      </c>
      <c r="H9" s="35" t="s">
        <v>441</v>
      </c>
      <c r="I9" s="35" t="s">
        <v>442</v>
      </c>
      <c r="J9" s="35" t="s">
        <v>301</v>
      </c>
      <c r="K9" s="35" t="s">
        <v>302</v>
      </c>
      <c r="L9" s="36">
        <v>40122</v>
      </c>
      <c r="M9" s="35" t="s">
        <v>433</v>
      </c>
      <c r="N9" s="13"/>
    </row>
    <row r="10" spans="1:14" hidden="1" x14ac:dyDescent="0.25">
      <c r="A10" s="35" t="s">
        <v>459</v>
      </c>
      <c r="B10" s="35" t="s">
        <v>460</v>
      </c>
      <c r="C10" s="35" t="s">
        <v>297</v>
      </c>
      <c r="D10" s="35" t="s">
        <v>298</v>
      </c>
      <c r="E10" s="35" t="s">
        <v>299</v>
      </c>
      <c r="F10" s="35" t="s">
        <v>290</v>
      </c>
      <c r="G10" s="35" t="b">
        <v>1</v>
      </c>
      <c r="H10" s="35" t="s">
        <v>441</v>
      </c>
      <c r="I10" s="35" t="s">
        <v>442</v>
      </c>
      <c r="J10" s="35" t="s">
        <v>301</v>
      </c>
      <c r="K10" s="35" t="s">
        <v>302</v>
      </c>
      <c r="L10" s="36">
        <v>45576</v>
      </c>
      <c r="M10" s="35" t="s">
        <v>452</v>
      </c>
      <c r="N10" s="13"/>
    </row>
    <row r="11" spans="1:14" hidden="1" x14ac:dyDescent="0.25">
      <c r="A11" s="35" t="s">
        <v>461</v>
      </c>
      <c r="B11" s="35" t="s">
        <v>462</v>
      </c>
      <c r="C11" s="35" t="s">
        <v>297</v>
      </c>
      <c r="D11" s="35" t="s">
        <v>298</v>
      </c>
      <c r="E11" s="35" t="s">
        <v>299</v>
      </c>
      <c r="F11" s="35" t="s">
        <v>290</v>
      </c>
      <c r="G11" s="35" t="b">
        <v>1</v>
      </c>
      <c r="H11" s="35" t="s">
        <v>441</v>
      </c>
      <c r="I11" s="35" t="s">
        <v>442</v>
      </c>
      <c r="J11" s="35" t="s">
        <v>301</v>
      </c>
      <c r="K11" s="35" t="s">
        <v>302</v>
      </c>
      <c r="L11" s="36">
        <v>45600</v>
      </c>
      <c r="M11" s="35" t="s">
        <v>447</v>
      </c>
      <c r="N11" s="13"/>
    </row>
    <row r="12" spans="1:14" hidden="1" x14ac:dyDescent="0.25">
      <c r="A12" s="35" t="s">
        <v>463</v>
      </c>
      <c r="B12" s="35" t="s">
        <v>464</v>
      </c>
      <c r="C12" s="35" t="s">
        <v>297</v>
      </c>
      <c r="D12" s="35" t="s">
        <v>298</v>
      </c>
      <c r="E12" s="35" t="s">
        <v>299</v>
      </c>
      <c r="F12" s="35" t="s">
        <v>290</v>
      </c>
      <c r="G12" s="35" t="b">
        <v>1</v>
      </c>
      <c r="H12" s="35" t="s">
        <v>441</v>
      </c>
      <c r="I12" s="35" t="s">
        <v>442</v>
      </c>
      <c r="J12" s="35" t="s">
        <v>301</v>
      </c>
      <c r="K12" s="35" t="s">
        <v>302</v>
      </c>
      <c r="L12" s="36">
        <v>45593</v>
      </c>
      <c r="M12" s="35" t="s">
        <v>452</v>
      </c>
      <c r="N12" s="13"/>
    </row>
    <row r="13" spans="1:14" hidden="1" x14ac:dyDescent="0.25">
      <c r="A13" s="35" t="s">
        <v>465</v>
      </c>
      <c r="B13" s="35" t="s">
        <v>466</v>
      </c>
      <c r="C13" s="35" t="s">
        <v>297</v>
      </c>
      <c r="D13" s="35" t="s">
        <v>298</v>
      </c>
      <c r="E13" s="35" t="s">
        <v>299</v>
      </c>
      <c r="F13" s="35" t="s">
        <v>290</v>
      </c>
      <c r="G13" s="35" t="b">
        <v>1</v>
      </c>
      <c r="H13" s="35" t="s">
        <v>441</v>
      </c>
      <c r="I13" s="35" t="s">
        <v>442</v>
      </c>
      <c r="J13" s="35" t="s">
        <v>301</v>
      </c>
      <c r="K13" s="35" t="s">
        <v>302</v>
      </c>
      <c r="L13" s="36">
        <v>45583</v>
      </c>
      <c r="M13" s="35" t="s">
        <v>452</v>
      </c>
      <c r="N13" s="13"/>
    </row>
    <row r="14" spans="1:14" hidden="1" x14ac:dyDescent="0.25">
      <c r="A14" s="35" t="s">
        <v>467</v>
      </c>
      <c r="B14" s="35" t="s">
        <v>468</v>
      </c>
      <c r="C14" s="35" t="s">
        <v>297</v>
      </c>
      <c r="D14" s="35" t="s">
        <v>298</v>
      </c>
      <c r="E14" s="35" t="s">
        <v>299</v>
      </c>
      <c r="F14" s="35" t="s">
        <v>290</v>
      </c>
      <c r="G14" s="35" t="b">
        <v>1</v>
      </c>
      <c r="H14" s="35" t="s">
        <v>441</v>
      </c>
      <c r="I14" s="35" t="s">
        <v>442</v>
      </c>
      <c r="J14" s="35" t="s">
        <v>301</v>
      </c>
      <c r="K14" s="35" t="s">
        <v>302</v>
      </c>
      <c r="L14" s="36">
        <v>45572</v>
      </c>
      <c r="M14" s="35" t="s">
        <v>452</v>
      </c>
      <c r="N14" s="13"/>
    </row>
    <row r="15" spans="1:14" hidden="1" x14ac:dyDescent="0.25">
      <c r="A15" s="35" t="s">
        <v>469</v>
      </c>
      <c r="B15" s="35" t="s">
        <v>470</v>
      </c>
      <c r="C15" s="35" t="s">
        <v>297</v>
      </c>
      <c r="D15" s="35" t="s">
        <v>298</v>
      </c>
      <c r="E15" s="35" t="s">
        <v>299</v>
      </c>
      <c r="F15" s="35" t="s">
        <v>290</v>
      </c>
      <c r="G15" s="35" t="b">
        <v>1</v>
      </c>
      <c r="H15" s="35" t="s">
        <v>441</v>
      </c>
      <c r="I15" s="35" t="s">
        <v>442</v>
      </c>
      <c r="J15" s="35" t="s">
        <v>301</v>
      </c>
      <c r="K15" s="35" t="s">
        <v>302</v>
      </c>
      <c r="L15" s="36">
        <v>45580</v>
      </c>
      <c r="M15" s="35" t="s">
        <v>452</v>
      </c>
      <c r="N15" s="13"/>
    </row>
    <row r="16" spans="1:14" hidden="1" x14ac:dyDescent="0.25">
      <c r="A16" s="35" t="s">
        <v>471</v>
      </c>
      <c r="B16" s="35" t="s">
        <v>472</v>
      </c>
      <c r="C16" s="35" t="s">
        <v>297</v>
      </c>
      <c r="D16" s="35" t="s">
        <v>298</v>
      </c>
      <c r="E16" s="35" t="s">
        <v>299</v>
      </c>
      <c r="F16" s="35" t="s">
        <v>290</v>
      </c>
      <c r="G16" s="35" t="b">
        <v>1</v>
      </c>
      <c r="H16" s="35" t="s">
        <v>441</v>
      </c>
      <c r="I16" s="35" t="s">
        <v>442</v>
      </c>
      <c r="J16" s="35" t="s">
        <v>301</v>
      </c>
      <c r="K16" s="35" t="s">
        <v>302</v>
      </c>
      <c r="L16" s="36">
        <v>45583</v>
      </c>
      <c r="M16" s="35" t="s">
        <v>452</v>
      </c>
      <c r="N16" s="13"/>
    </row>
    <row r="17" spans="1:14" hidden="1" x14ac:dyDescent="0.25">
      <c r="A17" s="35" t="s">
        <v>473</v>
      </c>
      <c r="B17" s="35" t="s">
        <v>474</v>
      </c>
      <c r="C17" s="35" t="s">
        <v>297</v>
      </c>
      <c r="D17" s="35" t="s">
        <v>298</v>
      </c>
      <c r="E17" s="35" t="s">
        <v>299</v>
      </c>
      <c r="F17" s="35" t="s">
        <v>290</v>
      </c>
      <c r="G17" s="35" t="b">
        <v>1</v>
      </c>
      <c r="H17" s="35" t="s">
        <v>441</v>
      </c>
      <c r="I17" s="35" t="s">
        <v>442</v>
      </c>
      <c r="J17" s="35" t="s">
        <v>301</v>
      </c>
      <c r="K17" s="35" t="s">
        <v>302</v>
      </c>
      <c r="L17" s="36">
        <v>45573</v>
      </c>
      <c r="M17" s="35" t="s">
        <v>452</v>
      </c>
      <c r="N17" s="13"/>
    </row>
    <row r="18" spans="1:14" hidden="1" x14ac:dyDescent="0.25">
      <c r="A18" s="41" t="s">
        <v>475</v>
      </c>
      <c r="B18" s="35" t="s">
        <v>476</v>
      </c>
      <c r="C18" s="35" t="s">
        <v>297</v>
      </c>
      <c r="D18" s="35" t="s">
        <v>298</v>
      </c>
      <c r="E18" s="35" t="s">
        <v>299</v>
      </c>
      <c r="F18" s="35" t="s">
        <v>290</v>
      </c>
      <c r="G18" s="35" t="b">
        <v>1</v>
      </c>
      <c r="H18" s="35" t="s">
        <v>441</v>
      </c>
      <c r="I18" s="35" t="s">
        <v>442</v>
      </c>
      <c r="J18" s="35" t="s">
        <v>301</v>
      </c>
      <c r="K18" s="35" t="s">
        <v>302</v>
      </c>
      <c r="L18" s="36">
        <v>45576</v>
      </c>
      <c r="M18" s="35" t="s">
        <v>452</v>
      </c>
      <c r="N18" s="13"/>
    </row>
    <row r="19" spans="1:14" hidden="1" x14ac:dyDescent="0.25">
      <c r="A19" s="41" t="s">
        <v>477</v>
      </c>
      <c r="B19" s="35" t="s">
        <v>478</v>
      </c>
      <c r="C19" s="35" t="s">
        <v>297</v>
      </c>
      <c r="D19" s="35" t="s">
        <v>298</v>
      </c>
      <c r="E19" s="35" t="s">
        <v>299</v>
      </c>
      <c r="F19" s="35" t="s">
        <v>290</v>
      </c>
      <c r="G19" s="35" t="b">
        <v>1</v>
      </c>
      <c r="H19" s="35" t="s">
        <v>441</v>
      </c>
      <c r="I19" s="35" t="s">
        <v>442</v>
      </c>
      <c r="J19" s="35" t="s">
        <v>301</v>
      </c>
      <c r="K19" s="35" t="s">
        <v>302</v>
      </c>
      <c r="L19" s="36">
        <v>45576</v>
      </c>
      <c r="M19" s="35" t="s">
        <v>452</v>
      </c>
      <c r="N19" s="13"/>
    </row>
    <row r="20" spans="1:14" hidden="1" x14ac:dyDescent="0.25">
      <c r="A20" s="41" t="s">
        <v>479</v>
      </c>
      <c r="B20" s="35" t="s">
        <v>480</v>
      </c>
      <c r="C20" s="35" t="s">
        <v>297</v>
      </c>
      <c r="D20" s="35" t="s">
        <v>298</v>
      </c>
      <c r="E20" s="35" t="s">
        <v>299</v>
      </c>
      <c r="F20" s="35" t="s">
        <v>290</v>
      </c>
      <c r="G20" s="35" t="b">
        <v>1</v>
      </c>
      <c r="H20" s="35" t="s">
        <v>441</v>
      </c>
      <c r="I20" s="35" t="s">
        <v>442</v>
      </c>
      <c r="J20" s="35" t="s">
        <v>301</v>
      </c>
      <c r="K20" s="35" t="s">
        <v>302</v>
      </c>
      <c r="L20" s="36">
        <v>45589</v>
      </c>
      <c r="M20" s="35" t="s">
        <v>447</v>
      </c>
      <c r="N20" s="13"/>
    </row>
    <row r="21" spans="1:14" hidden="1" x14ac:dyDescent="0.25">
      <c r="A21" s="41" t="s">
        <v>481</v>
      </c>
      <c r="B21" s="35" t="s">
        <v>482</v>
      </c>
      <c r="C21" s="35" t="s">
        <v>297</v>
      </c>
      <c r="D21" s="35" t="s">
        <v>298</v>
      </c>
      <c r="E21" s="35" t="s">
        <v>299</v>
      </c>
      <c r="F21" s="35" t="s">
        <v>290</v>
      </c>
      <c r="G21" s="35" t="b">
        <v>1</v>
      </c>
      <c r="H21" s="35" t="s">
        <v>441</v>
      </c>
      <c r="I21" s="35" t="s">
        <v>442</v>
      </c>
      <c r="J21" s="35" t="s">
        <v>301</v>
      </c>
      <c r="K21" s="35" t="s">
        <v>302</v>
      </c>
      <c r="L21" s="36">
        <v>45593</v>
      </c>
      <c r="M21" s="35" t="s">
        <v>452</v>
      </c>
      <c r="N21" s="13"/>
    </row>
    <row r="22" spans="1:14" hidden="1" x14ac:dyDescent="0.25">
      <c r="A22" s="41" t="s">
        <v>483</v>
      </c>
      <c r="B22" s="35" t="s">
        <v>484</v>
      </c>
      <c r="C22" s="35" t="s">
        <v>297</v>
      </c>
      <c r="D22" s="35" t="s">
        <v>298</v>
      </c>
      <c r="E22" s="35" t="s">
        <v>299</v>
      </c>
      <c r="F22" s="35" t="s">
        <v>290</v>
      </c>
      <c r="G22" s="35" t="b">
        <v>1</v>
      </c>
      <c r="H22" s="35" t="s">
        <v>441</v>
      </c>
      <c r="I22" s="35" t="s">
        <v>442</v>
      </c>
      <c r="J22" s="35" t="s">
        <v>301</v>
      </c>
      <c r="K22" s="35" t="s">
        <v>302</v>
      </c>
      <c r="L22" s="36">
        <v>45576</v>
      </c>
      <c r="M22" s="35" t="s">
        <v>452</v>
      </c>
      <c r="N22" s="13"/>
    </row>
    <row r="23" spans="1:14" hidden="1" x14ac:dyDescent="0.25">
      <c r="A23" s="35" t="s">
        <v>485</v>
      </c>
      <c r="B23" s="35" t="s">
        <v>486</v>
      </c>
      <c r="C23" s="35" t="s">
        <v>297</v>
      </c>
      <c r="D23" s="35" t="s">
        <v>298</v>
      </c>
      <c r="E23" s="35" t="s">
        <v>299</v>
      </c>
      <c r="F23" s="35" t="s">
        <v>290</v>
      </c>
      <c r="G23" s="35" t="b">
        <v>1</v>
      </c>
      <c r="H23" s="35" t="s">
        <v>441</v>
      </c>
      <c r="I23" s="35" t="s">
        <v>442</v>
      </c>
      <c r="J23" s="35" t="s">
        <v>301</v>
      </c>
      <c r="K23" s="35" t="s">
        <v>302</v>
      </c>
      <c r="L23" s="36">
        <v>45576</v>
      </c>
      <c r="M23" s="35" t="s">
        <v>452</v>
      </c>
      <c r="N23" s="13"/>
    </row>
    <row r="24" spans="1:14" hidden="1" x14ac:dyDescent="0.25">
      <c r="A24" s="35" t="s">
        <v>487</v>
      </c>
      <c r="B24" s="35" t="s">
        <v>488</v>
      </c>
      <c r="C24" s="35" t="s">
        <v>297</v>
      </c>
      <c r="D24" s="35" t="s">
        <v>298</v>
      </c>
      <c r="E24" s="35" t="s">
        <v>299</v>
      </c>
      <c r="F24" s="35" t="s">
        <v>290</v>
      </c>
      <c r="G24" s="35" t="b">
        <v>1</v>
      </c>
      <c r="H24" s="35" t="s">
        <v>441</v>
      </c>
      <c r="I24" s="35" t="s">
        <v>442</v>
      </c>
      <c r="J24" s="35" t="s">
        <v>301</v>
      </c>
      <c r="K24" s="35" t="s">
        <v>302</v>
      </c>
      <c r="L24" s="36">
        <v>45576</v>
      </c>
      <c r="M24" s="35" t="s">
        <v>452</v>
      </c>
      <c r="N24" s="13"/>
    </row>
    <row r="25" spans="1:14" hidden="1" x14ac:dyDescent="0.25">
      <c r="A25" s="35" t="s">
        <v>489</v>
      </c>
      <c r="B25" s="35" t="s">
        <v>490</v>
      </c>
      <c r="C25" s="35" t="s">
        <v>297</v>
      </c>
      <c r="D25" s="35" t="s">
        <v>298</v>
      </c>
      <c r="E25" s="35" t="s">
        <v>299</v>
      </c>
      <c r="F25" s="35" t="s">
        <v>290</v>
      </c>
      <c r="G25" s="35" t="b">
        <v>1</v>
      </c>
      <c r="H25" s="35" t="s">
        <v>441</v>
      </c>
      <c r="I25" s="35" t="s">
        <v>442</v>
      </c>
      <c r="J25" s="35" t="s">
        <v>301</v>
      </c>
      <c r="K25" s="35" t="s">
        <v>302</v>
      </c>
      <c r="L25" s="36">
        <v>45583</v>
      </c>
      <c r="M25" s="35" t="s">
        <v>452</v>
      </c>
      <c r="N25" s="13"/>
    </row>
    <row r="26" spans="1:14" hidden="1" x14ac:dyDescent="0.25">
      <c r="A26" s="35" t="s">
        <v>491</v>
      </c>
      <c r="B26" s="35" t="s">
        <v>492</v>
      </c>
      <c r="C26" s="35" t="s">
        <v>297</v>
      </c>
      <c r="D26" s="35" t="s">
        <v>298</v>
      </c>
      <c r="E26" s="35" t="s">
        <v>299</v>
      </c>
      <c r="F26" s="35" t="s">
        <v>290</v>
      </c>
      <c r="G26" s="35" t="b">
        <v>1</v>
      </c>
      <c r="H26" s="35" t="s">
        <v>441</v>
      </c>
      <c r="I26" s="35" t="s">
        <v>442</v>
      </c>
      <c r="J26" s="35" t="s">
        <v>301</v>
      </c>
      <c r="K26" s="35" t="s">
        <v>302</v>
      </c>
      <c r="L26" s="36">
        <v>45491</v>
      </c>
      <c r="M26" s="35" t="s">
        <v>447</v>
      </c>
      <c r="N26" s="13"/>
    </row>
    <row r="27" spans="1:14" hidden="1" x14ac:dyDescent="0.25">
      <c r="A27" s="35" t="s">
        <v>494</v>
      </c>
      <c r="B27" s="35" t="s">
        <v>495</v>
      </c>
      <c r="C27" s="35" t="s">
        <v>297</v>
      </c>
      <c r="D27" s="35" t="s">
        <v>298</v>
      </c>
      <c r="E27" s="35" t="s">
        <v>299</v>
      </c>
      <c r="F27" s="35" t="s">
        <v>290</v>
      </c>
      <c r="G27" s="35" t="b">
        <v>1</v>
      </c>
      <c r="H27" s="35" t="s">
        <v>441</v>
      </c>
      <c r="I27" s="35" t="s">
        <v>442</v>
      </c>
      <c r="J27" s="35" t="s">
        <v>301</v>
      </c>
      <c r="K27" s="35" t="s">
        <v>302</v>
      </c>
      <c r="L27" s="36">
        <v>45594</v>
      </c>
      <c r="M27" s="35" t="s">
        <v>452</v>
      </c>
      <c r="N27" s="13"/>
    </row>
    <row r="28" spans="1:14" hidden="1" x14ac:dyDescent="0.25">
      <c r="A28" s="35" t="s">
        <v>496</v>
      </c>
      <c r="B28" s="35" t="s">
        <v>497</v>
      </c>
      <c r="C28" s="35" t="s">
        <v>297</v>
      </c>
      <c r="D28" s="35" t="s">
        <v>298</v>
      </c>
      <c r="E28" s="35" t="s">
        <v>299</v>
      </c>
      <c r="F28" s="35" t="s">
        <v>290</v>
      </c>
      <c r="G28" s="35" t="b">
        <v>1</v>
      </c>
      <c r="H28" s="35" t="s">
        <v>441</v>
      </c>
      <c r="I28" s="35" t="s">
        <v>442</v>
      </c>
      <c r="J28" s="35" t="s">
        <v>301</v>
      </c>
      <c r="K28" s="35" t="s">
        <v>302</v>
      </c>
      <c r="L28" s="36">
        <v>45576</v>
      </c>
      <c r="M28" s="35" t="s">
        <v>452</v>
      </c>
      <c r="N28" s="13"/>
    </row>
    <row r="29" spans="1:14" hidden="1" x14ac:dyDescent="0.25">
      <c r="A29" s="35" t="s">
        <v>498</v>
      </c>
      <c r="B29" s="35" t="s">
        <v>499</v>
      </c>
      <c r="C29" s="35" t="s">
        <v>297</v>
      </c>
      <c r="D29" s="35" t="s">
        <v>298</v>
      </c>
      <c r="E29" s="35" t="s">
        <v>299</v>
      </c>
      <c r="F29" s="35" t="s">
        <v>290</v>
      </c>
      <c r="G29" s="35" t="b">
        <v>1</v>
      </c>
      <c r="H29" s="35" t="s">
        <v>441</v>
      </c>
      <c r="I29" s="35" t="s">
        <v>442</v>
      </c>
      <c r="J29" s="35" t="s">
        <v>301</v>
      </c>
      <c r="K29" s="35" t="s">
        <v>302</v>
      </c>
      <c r="L29" s="36">
        <v>45547</v>
      </c>
      <c r="M29" s="35" t="s">
        <v>452</v>
      </c>
      <c r="N29" s="13"/>
    </row>
    <row r="30" spans="1:14" hidden="1" x14ac:dyDescent="0.25">
      <c r="A30" s="35" t="s">
        <v>500</v>
      </c>
      <c r="B30" s="35" t="s">
        <v>501</v>
      </c>
      <c r="C30" s="35" t="s">
        <v>297</v>
      </c>
      <c r="D30" s="35" t="s">
        <v>298</v>
      </c>
      <c r="E30" s="35" t="s">
        <v>299</v>
      </c>
      <c r="F30" s="35" t="s">
        <v>432</v>
      </c>
      <c r="G30" s="35" t="b">
        <v>1</v>
      </c>
      <c r="H30" s="35" t="s">
        <v>441</v>
      </c>
      <c r="I30" s="35" t="s">
        <v>442</v>
      </c>
      <c r="J30" s="35" t="s">
        <v>301</v>
      </c>
      <c r="K30" s="35" t="s">
        <v>302</v>
      </c>
      <c r="L30" s="36">
        <v>41954</v>
      </c>
      <c r="M30" s="35" t="s">
        <v>434</v>
      </c>
      <c r="N30" s="13"/>
    </row>
    <row r="31" spans="1:14" hidden="1" x14ac:dyDescent="0.25">
      <c r="A31" s="35" t="s">
        <v>502</v>
      </c>
      <c r="B31" s="35" t="s">
        <v>503</v>
      </c>
      <c r="C31" s="35" t="s">
        <v>297</v>
      </c>
      <c r="D31" s="35" t="s">
        <v>298</v>
      </c>
      <c r="E31" s="35" t="s">
        <v>299</v>
      </c>
      <c r="F31" s="35" t="s">
        <v>290</v>
      </c>
      <c r="G31" s="35" t="b">
        <v>1</v>
      </c>
      <c r="H31" s="35" t="s">
        <v>441</v>
      </c>
      <c r="I31" s="35" t="s">
        <v>442</v>
      </c>
      <c r="J31" s="35" t="s">
        <v>301</v>
      </c>
      <c r="K31" s="35" t="s">
        <v>302</v>
      </c>
      <c r="L31" s="36">
        <v>45583</v>
      </c>
      <c r="M31" s="35" t="s">
        <v>452</v>
      </c>
      <c r="N31" s="13"/>
    </row>
    <row r="32" spans="1:14" hidden="1" x14ac:dyDescent="0.25">
      <c r="A32" s="35" t="s">
        <v>504</v>
      </c>
      <c r="B32" s="35" t="s">
        <v>505</v>
      </c>
      <c r="C32" s="35" t="s">
        <v>297</v>
      </c>
      <c r="D32" s="35" t="s">
        <v>298</v>
      </c>
      <c r="E32" s="35" t="s">
        <v>299</v>
      </c>
      <c r="F32" s="35" t="s">
        <v>290</v>
      </c>
      <c r="G32" s="35" t="b">
        <v>1</v>
      </c>
      <c r="H32" s="35" t="s">
        <v>441</v>
      </c>
      <c r="I32" s="35" t="s">
        <v>442</v>
      </c>
      <c r="J32" s="35" t="s">
        <v>301</v>
      </c>
      <c r="K32" s="35" t="s">
        <v>302</v>
      </c>
      <c r="L32" s="36">
        <v>45572</v>
      </c>
      <c r="M32" s="35" t="s">
        <v>452</v>
      </c>
      <c r="N32" s="13"/>
    </row>
    <row r="33" spans="1:14" hidden="1" x14ac:dyDescent="0.25">
      <c r="A33" s="35" t="s">
        <v>506</v>
      </c>
      <c r="B33" s="35" t="s">
        <v>507</v>
      </c>
      <c r="C33" s="35" t="s">
        <v>297</v>
      </c>
      <c r="D33" s="35" t="s">
        <v>298</v>
      </c>
      <c r="E33" s="35" t="s">
        <v>299</v>
      </c>
      <c r="F33" s="35" t="s">
        <v>290</v>
      </c>
      <c r="G33" s="35" t="b">
        <v>1</v>
      </c>
      <c r="H33" s="35" t="s">
        <v>441</v>
      </c>
      <c r="I33" s="35" t="s">
        <v>442</v>
      </c>
      <c r="J33" s="35" t="s">
        <v>301</v>
      </c>
      <c r="K33" s="35" t="s">
        <v>302</v>
      </c>
      <c r="L33" s="36">
        <v>45586</v>
      </c>
      <c r="M33" s="35" t="s">
        <v>452</v>
      </c>
      <c r="N33" s="13"/>
    </row>
    <row r="34" spans="1:14" hidden="1" x14ac:dyDescent="0.25">
      <c r="A34" s="35" t="s">
        <v>508</v>
      </c>
      <c r="B34" s="35" t="s">
        <v>509</v>
      </c>
      <c r="C34" s="35" t="s">
        <v>297</v>
      </c>
      <c r="D34" s="35" t="s">
        <v>298</v>
      </c>
      <c r="E34" s="35" t="s">
        <v>299</v>
      </c>
      <c r="F34" s="35" t="s">
        <v>290</v>
      </c>
      <c r="G34" s="35" t="b">
        <v>1</v>
      </c>
      <c r="H34" s="35" t="s">
        <v>441</v>
      </c>
      <c r="I34" s="35" t="s">
        <v>442</v>
      </c>
      <c r="J34" s="35" t="s">
        <v>301</v>
      </c>
      <c r="K34" s="35" t="s">
        <v>302</v>
      </c>
      <c r="L34" s="36">
        <v>45576</v>
      </c>
      <c r="M34" s="35" t="s">
        <v>452</v>
      </c>
      <c r="N34" s="13"/>
    </row>
    <row r="35" spans="1:14" hidden="1" x14ac:dyDescent="0.25">
      <c r="A35" s="35" t="s">
        <v>510</v>
      </c>
      <c r="B35" s="35" t="s">
        <v>511</v>
      </c>
      <c r="C35" s="35" t="s">
        <v>297</v>
      </c>
      <c r="D35" s="35" t="s">
        <v>298</v>
      </c>
      <c r="E35" s="35" t="s">
        <v>299</v>
      </c>
      <c r="F35" s="35" t="s">
        <v>290</v>
      </c>
      <c r="G35" s="35" t="b">
        <v>1</v>
      </c>
      <c r="H35" s="35" t="s">
        <v>441</v>
      </c>
      <c r="I35" s="35" t="s">
        <v>442</v>
      </c>
      <c r="J35" s="35" t="s">
        <v>301</v>
      </c>
      <c r="K35" s="35" t="s">
        <v>302</v>
      </c>
      <c r="L35" s="36">
        <v>45572</v>
      </c>
      <c r="M35" s="35" t="s">
        <v>452</v>
      </c>
      <c r="N35" s="13"/>
    </row>
    <row r="36" spans="1:14" hidden="1" x14ac:dyDescent="0.25">
      <c r="A36" s="35" t="s">
        <v>512</v>
      </c>
      <c r="B36" s="35" t="s">
        <v>513</v>
      </c>
      <c r="C36" s="35" t="s">
        <v>297</v>
      </c>
      <c r="D36" s="35" t="s">
        <v>298</v>
      </c>
      <c r="E36" s="35" t="s">
        <v>299</v>
      </c>
      <c r="F36" s="35" t="s">
        <v>290</v>
      </c>
      <c r="G36" s="35" t="b">
        <v>1</v>
      </c>
      <c r="H36" s="35" t="s">
        <v>441</v>
      </c>
      <c r="I36" s="35" t="s">
        <v>442</v>
      </c>
      <c r="J36" s="35" t="s">
        <v>301</v>
      </c>
      <c r="K36" s="35" t="s">
        <v>302</v>
      </c>
      <c r="L36" s="36">
        <v>45576</v>
      </c>
      <c r="M36" s="35" t="s">
        <v>452</v>
      </c>
      <c r="N36" s="13"/>
    </row>
    <row r="37" spans="1:14" hidden="1" x14ac:dyDescent="0.25">
      <c r="A37" s="35" t="s">
        <v>514</v>
      </c>
      <c r="B37" s="35" t="s">
        <v>515</v>
      </c>
      <c r="C37" s="35" t="s">
        <v>297</v>
      </c>
      <c r="D37" s="35" t="s">
        <v>298</v>
      </c>
      <c r="E37" s="35" t="s">
        <v>299</v>
      </c>
      <c r="F37" s="35" t="s">
        <v>290</v>
      </c>
      <c r="G37" s="35" t="b">
        <v>1</v>
      </c>
      <c r="H37" s="35" t="s">
        <v>441</v>
      </c>
      <c r="I37" s="35" t="s">
        <v>442</v>
      </c>
      <c r="J37" s="35" t="s">
        <v>301</v>
      </c>
      <c r="K37" s="35" t="s">
        <v>302</v>
      </c>
      <c r="L37" s="36">
        <v>45586</v>
      </c>
      <c r="M37" s="35" t="s">
        <v>452</v>
      </c>
      <c r="N37" s="13"/>
    </row>
    <row r="38" spans="1:14" hidden="1" x14ac:dyDescent="0.25">
      <c r="A38" s="35" t="s">
        <v>516</v>
      </c>
      <c r="B38" s="35" t="s">
        <v>517</v>
      </c>
      <c r="C38" s="35" t="s">
        <v>297</v>
      </c>
      <c r="D38" s="35" t="s">
        <v>298</v>
      </c>
      <c r="E38" s="35" t="s">
        <v>299</v>
      </c>
      <c r="F38" s="35" t="s">
        <v>290</v>
      </c>
      <c r="G38" s="35" t="b">
        <v>1</v>
      </c>
      <c r="H38" s="35" t="s">
        <v>441</v>
      </c>
      <c r="I38" s="35" t="s">
        <v>442</v>
      </c>
      <c r="J38" s="35" t="s">
        <v>301</v>
      </c>
      <c r="K38" s="35" t="s">
        <v>302</v>
      </c>
      <c r="L38" s="36">
        <v>45576</v>
      </c>
      <c r="M38" s="35" t="s">
        <v>452</v>
      </c>
      <c r="N38" s="13"/>
    </row>
    <row r="39" spans="1:14" hidden="1" x14ac:dyDescent="0.25">
      <c r="A39" s="35" t="s">
        <v>518</v>
      </c>
      <c r="B39" s="35" t="s">
        <v>519</v>
      </c>
      <c r="C39" s="35" t="s">
        <v>297</v>
      </c>
      <c r="D39" s="35" t="s">
        <v>298</v>
      </c>
      <c r="E39" s="35" t="s">
        <v>299</v>
      </c>
      <c r="F39" s="35" t="s">
        <v>290</v>
      </c>
      <c r="G39" s="35" t="b">
        <v>1</v>
      </c>
      <c r="H39" s="35" t="s">
        <v>441</v>
      </c>
      <c r="I39" s="35" t="s">
        <v>442</v>
      </c>
      <c r="J39" s="35" t="s">
        <v>301</v>
      </c>
      <c r="K39" s="35" t="s">
        <v>302</v>
      </c>
      <c r="L39" s="36">
        <v>45576</v>
      </c>
      <c r="M39" s="35" t="s">
        <v>452</v>
      </c>
      <c r="N39" s="13"/>
    </row>
    <row r="40" spans="1:14" hidden="1" x14ac:dyDescent="0.25">
      <c r="A40" s="35" t="s">
        <v>520</v>
      </c>
      <c r="B40" s="35" t="s">
        <v>521</v>
      </c>
      <c r="C40" s="35" t="s">
        <v>297</v>
      </c>
      <c r="D40" s="35" t="s">
        <v>298</v>
      </c>
      <c r="E40" s="35" t="s">
        <v>299</v>
      </c>
      <c r="F40" s="35" t="s">
        <v>290</v>
      </c>
      <c r="G40" s="35" t="b">
        <v>1</v>
      </c>
      <c r="H40" s="35" t="s">
        <v>441</v>
      </c>
      <c r="I40" s="35" t="s">
        <v>442</v>
      </c>
      <c r="J40" s="35" t="s">
        <v>301</v>
      </c>
      <c r="K40" s="35" t="s">
        <v>302</v>
      </c>
      <c r="L40" s="36">
        <v>45576</v>
      </c>
      <c r="M40" s="35" t="s">
        <v>452</v>
      </c>
      <c r="N40" s="13"/>
    </row>
    <row r="41" spans="1:14" hidden="1" x14ac:dyDescent="0.25">
      <c r="A41" s="35" t="s">
        <v>522</v>
      </c>
      <c r="B41" s="35" t="s">
        <v>523</v>
      </c>
      <c r="C41" s="35" t="s">
        <v>297</v>
      </c>
      <c r="D41" s="35" t="s">
        <v>298</v>
      </c>
      <c r="E41" s="35" t="s">
        <v>299</v>
      </c>
      <c r="F41" s="35" t="s">
        <v>290</v>
      </c>
      <c r="G41" s="35" t="b">
        <v>1</v>
      </c>
      <c r="H41" s="35" t="s">
        <v>441</v>
      </c>
      <c r="I41" s="35" t="s">
        <v>442</v>
      </c>
      <c r="J41" s="35" t="s">
        <v>301</v>
      </c>
      <c r="K41" s="35" t="s">
        <v>302</v>
      </c>
      <c r="L41" s="36">
        <v>45576</v>
      </c>
      <c r="M41" s="35" t="s">
        <v>452</v>
      </c>
      <c r="N41" s="13"/>
    </row>
    <row r="42" spans="1:14" hidden="1" x14ac:dyDescent="0.25">
      <c r="A42" s="35" t="s">
        <v>524</v>
      </c>
      <c r="B42" s="35" t="s">
        <v>525</v>
      </c>
      <c r="C42" s="35" t="s">
        <v>297</v>
      </c>
      <c r="D42" s="35" t="s">
        <v>298</v>
      </c>
      <c r="E42" s="35" t="s">
        <v>299</v>
      </c>
      <c r="F42" s="35" t="s">
        <v>290</v>
      </c>
      <c r="G42" s="35" t="b">
        <v>1</v>
      </c>
      <c r="H42" s="35" t="s">
        <v>441</v>
      </c>
      <c r="I42" s="35" t="s">
        <v>442</v>
      </c>
      <c r="J42" s="35" t="s">
        <v>301</v>
      </c>
      <c r="K42" s="35" t="s">
        <v>302</v>
      </c>
      <c r="L42" s="36">
        <v>45576</v>
      </c>
      <c r="M42" s="35" t="s">
        <v>452</v>
      </c>
      <c r="N42" s="13"/>
    </row>
    <row r="43" spans="1:14" hidden="1" x14ac:dyDescent="0.25">
      <c r="A43" s="35" t="s">
        <v>526</v>
      </c>
      <c r="B43" s="35" t="s">
        <v>527</v>
      </c>
      <c r="C43" s="35" t="s">
        <v>297</v>
      </c>
      <c r="D43" s="35" t="s">
        <v>298</v>
      </c>
      <c r="E43" s="35" t="s">
        <v>299</v>
      </c>
      <c r="F43" s="35" t="s">
        <v>290</v>
      </c>
      <c r="G43" s="35" t="b">
        <v>1</v>
      </c>
      <c r="H43" s="35" t="s">
        <v>441</v>
      </c>
      <c r="I43" s="35" t="s">
        <v>442</v>
      </c>
      <c r="J43" s="35" t="s">
        <v>301</v>
      </c>
      <c r="K43" s="35" t="s">
        <v>302</v>
      </c>
      <c r="L43" s="36">
        <v>45586</v>
      </c>
      <c r="M43" s="35" t="s">
        <v>452</v>
      </c>
      <c r="N43" s="13"/>
    </row>
    <row r="44" spans="1:14" hidden="1" x14ac:dyDescent="0.25">
      <c r="A44" s="35" t="s">
        <v>528</v>
      </c>
      <c r="B44" s="35" t="s">
        <v>529</v>
      </c>
      <c r="C44" s="35" t="s">
        <v>297</v>
      </c>
      <c r="D44" s="35" t="s">
        <v>298</v>
      </c>
      <c r="E44" s="35" t="s">
        <v>299</v>
      </c>
      <c r="F44" s="35" t="s">
        <v>290</v>
      </c>
      <c r="G44" s="35" t="b">
        <v>1</v>
      </c>
      <c r="H44" s="35" t="s">
        <v>441</v>
      </c>
      <c r="I44" s="35" t="s">
        <v>442</v>
      </c>
      <c r="J44" s="35" t="s">
        <v>301</v>
      </c>
      <c r="K44" s="35" t="s">
        <v>302</v>
      </c>
      <c r="L44" s="36">
        <v>45576</v>
      </c>
      <c r="M44" s="35" t="s">
        <v>452</v>
      </c>
      <c r="N44" s="13"/>
    </row>
    <row r="45" spans="1:14" hidden="1" x14ac:dyDescent="0.25">
      <c r="A45" s="35" t="s">
        <v>530</v>
      </c>
      <c r="B45" s="35" t="s">
        <v>531</v>
      </c>
      <c r="C45" s="35" t="s">
        <v>297</v>
      </c>
      <c r="D45" s="35" t="s">
        <v>298</v>
      </c>
      <c r="E45" s="35" t="s">
        <v>299</v>
      </c>
      <c r="F45" s="35" t="s">
        <v>290</v>
      </c>
      <c r="G45" s="35" t="b">
        <v>1</v>
      </c>
      <c r="H45" s="35" t="s">
        <v>441</v>
      </c>
      <c r="I45" s="35" t="s">
        <v>442</v>
      </c>
      <c r="J45" s="35" t="s">
        <v>301</v>
      </c>
      <c r="K45" s="35" t="s">
        <v>302</v>
      </c>
      <c r="L45" s="36">
        <v>45546</v>
      </c>
      <c r="M45" s="35" t="s">
        <v>447</v>
      </c>
      <c r="N45" s="13"/>
    </row>
    <row r="46" spans="1:14" hidden="1" x14ac:dyDescent="0.25">
      <c r="A46" s="35" t="s">
        <v>532</v>
      </c>
      <c r="B46" s="35" t="s">
        <v>533</v>
      </c>
      <c r="C46" s="35" t="s">
        <v>297</v>
      </c>
      <c r="D46" s="35" t="s">
        <v>298</v>
      </c>
      <c r="E46" s="35" t="s">
        <v>299</v>
      </c>
      <c r="F46" s="35" t="s">
        <v>432</v>
      </c>
      <c r="G46" s="35" t="b">
        <v>1</v>
      </c>
      <c r="H46" s="35" t="s">
        <v>441</v>
      </c>
      <c r="I46" s="35" t="s">
        <v>442</v>
      </c>
      <c r="J46" s="35" t="s">
        <v>301</v>
      </c>
      <c r="K46" s="35" t="s">
        <v>302</v>
      </c>
      <c r="L46" s="36">
        <v>43081</v>
      </c>
      <c r="M46" s="35" t="s">
        <v>434</v>
      </c>
      <c r="N46" s="13"/>
    </row>
    <row r="47" spans="1:14" hidden="1" x14ac:dyDescent="0.25">
      <c r="A47" s="35" t="s">
        <v>534</v>
      </c>
      <c r="B47" s="35" t="s">
        <v>535</v>
      </c>
      <c r="C47" s="35" t="s">
        <v>297</v>
      </c>
      <c r="D47" s="35" t="s">
        <v>298</v>
      </c>
      <c r="E47" s="35" t="s">
        <v>299</v>
      </c>
      <c r="F47" s="35" t="s">
        <v>290</v>
      </c>
      <c r="G47" s="35" t="b">
        <v>1</v>
      </c>
      <c r="H47" s="35" t="s">
        <v>441</v>
      </c>
      <c r="I47" s="35" t="s">
        <v>442</v>
      </c>
      <c r="J47" s="35" t="s">
        <v>301</v>
      </c>
      <c r="K47" s="35" t="s">
        <v>302</v>
      </c>
      <c r="L47" s="36">
        <v>45559</v>
      </c>
      <c r="M47" s="35" t="s">
        <v>452</v>
      </c>
      <c r="N47" s="13"/>
    </row>
    <row r="48" spans="1:14" hidden="1" x14ac:dyDescent="0.25">
      <c r="A48" s="35" t="s">
        <v>536</v>
      </c>
      <c r="B48" s="35" t="s">
        <v>537</v>
      </c>
      <c r="C48" s="35" t="s">
        <v>297</v>
      </c>
      <c r="D48" s="35" t="s">
        <v>298</v>
      </c>
      <c r="E48" s="35" t="s">
        <v>299</v>
      </c>
      <c r="F48" s="35" t="s">
        <v>290</v>
      </c>
      <c r="G48" s="35" t="b">
        <v>1</v>
      </c>
      <c r="H48" s="35" t="s">
        <v>441</v>
      </c>
      <c r="I48" s="35" t="s">
        <v>442</v>
      </c>
      <c r="J48" s="35" t="s">
        <v>301</v>
      </c>
      <c r="K48" s="35" t="s">
        <v>302</v>
      </c>
      <c r="L48" s="36">
        <v>45576</v>
      </c>
      <c r="M48" s="35" t="s">
        <v>452</v>
      </c>
      <c r="N48" s="13"/>
    </row>
    <row r="49" spans="1:14" hidden="1" x14ac:dyDescent="0.25">
      <c r="A49" s="35" t="s">
        <v>538</v>
      </c>
      <c r="B49" s="35" t="s">
        <v>539</v>
      </c>
      <c r="C49" s="35" t="s">
        <v>297</v>
      </c>
      <c r="D49" s="35" t="s">
        <v>298</v>
      </c>
      <c r="E49" s="35" t="s">
        <v>299</v>
      </c>
      <c r="F49" s="35" t="s">
        <v>290</v>
      </c>
      <c r="G49" s="35" t="b">
        <v>1</v>
      </c>
      <c r="H49" s="35" t="s">
        <v>441</v>
      </c>
      <c r="I49" s="35" t="s">
        <v>442</v>
      </c>
      <c r="J49" s="35" t="s">
        <v>301</v>
      </c>
      <c r="K49" s="35" t="s">
        <v>302</v>
      </c>
      <c r="L49" s="36">
        <v>45600</v>
      </c>
      <c r="M49" s="35" t="s">
        <v>447</v>
      </c>
      <c r="N49" s="13"/>
    </row>
    <row r="50" spans="1:14" hidden="1" x14ac:dyDescent="0.25">
      <c r="A50" s="35" t="s">
        <v>540</v>
      </c>
      <c r="B50" s="35" t="s">
        <v>541</v>
      </c>
      <c r="C50" s="35" t="s">
        <v>297</v>
      </c>
      <c r="D50" s="35" t="s">
        <v>298</v>
      </c>
      <c r="E50" s="35" t="s">
        <v>299</v>
      </c>
      <c r="F50" s="35" t="s">
        <v>432</v>
      </c>
      <c r="G50" s="35" t="b">
        <v>1</v>
      </c>
      <c r="H50" s="35" t="s">
        <v>441</v>
      </c>
      <c r="I50" s="35" t="s">
        <v>442</v>
      </c>
      <c r="J50" s="35" t="s">
        <v>301</v>
      </c>
      <c r="K50" s="35" t="s">
        <v>302</v>
      </c>
      <c r="L50" s="36">
        <v>43175</v>
      </c>
      <c r="M50" s="35" t="s">
        <v>434</v>
      </c>
      <c r="N50" s="13"/>
    </row>
    <row r="51" spans="1:14" hidden="1" x14ac:dyDescent="0.25">
      <c r="A51" s="35" t="s">
        <v>542</v>
      </c>
      <c r="B51" s="35" t="s">
        <v>543</v>
      </c>
      <c r="C51" s="35" t="s">
        <v>297</v>
      </c>
      <c r="D51" s="35" t="s">
        <v>298</v>
      </c>
      <c r="E51" s="35" t="s">
        <v>299</v>
      </c>
      <c r="F51" s="35" t="s">
        <v>290</v>
      </c>
      <c r="G51" s="35" t="b">
        <v>1</v>
      </c>
      <c r="H51" s="35" t="s">
        <v>441</v>
      </c>
      <c r="I51" s="35" t="s">
        <v>442</v>
      </c>
      <c r="J51" s="35" t="s">
        <v>301</v>
      </c>
      <c r="K51" s="35" t="s">
        <v>302</v>
      </c>
      <c r="L51" s="36">
        <v>45586</v>
      </c>
      <c r="M51" s="35" t="s">
        <v>452</v>
      </c>
      <c r="N51" s="13"/>
    </row>
    <row r="52" spans="1:14" hidden="1" x14ac:dyDescent="0.25">
      <c r="A52" s="35" t="s">
        <v>544</v>
      </c>
      <c r="B52" s="35" t="s">
        <v>545</v>
      </c>
      <c r="C52" s="35" t="s">
        <v>297</v>
      </c>
      <c r="D52" s="35" t="s">
        <v>298</v>
      </c>
      <c r="E52" s="35" t="s">
        <v>299</v>
      </c>
      <c r="F52" s="35" t="s">
        <v>290</v>
      </c>
      <c r="G52" s="35" t="b">
        <v>1</v>
      </c>
      <c r="H52" s="35" t="s">
        <v>441</v>
      </c>
      <c r="I52" s="35" t="s">
        <v>442</v>
      </c>
      <c r="J52" s="35" t="s">
        <v>301</v>
      </c>
      <c r="K52" s="35" t="s">
        <v>302</v>
      </c>
      <c r="L52" s="36">
        <v>45576</v>
      </c>
      <c r="M52" s="35" t="s">
        <v>452</v>
      </c>
      <c r="N52" s="13"/>
    </row>
    <row r="53" spans="1:14" hidden="1" x14ac:dyDescent="0.25">
      <c r="A53" s="35" t="s">
        <v>546</v>
      </c>
      <c r="B53" s="35" t="s">
        <v>547</v>
      </c>
      <c r="C53" s="35" t="s">
        <v>297</v>
      </c>
      <c r="D53" s="35" t="s">
        <v>298</v>
      </c>
      <c r="E53" s="35" t="s">
        <v>299</v>
      </c>
      <c r="F53" s="35" t="s">
        <v>432</v>
      </c>
      <c r="G53" s="35" t="b">
        <v>1</v>
      </c>
      <c r="H53" s="35" t="s">
        <v>441</v>
      </c>
      <c r="I53" s="35" t="s">
        <v>442</v>
      </c>
      <c r="J53" s="35" t="s">
        <v>301</v>
      </c>
      <c r="K53" s="35" t="s">
        <v>302</v>
      </c>
      <c r="L53" s="36">
        <v>44008</v>
      </c>
      <c r="M53" s="35" t="s">
        <v>434</v>
      </c>
      <c r="N53" s="13"/>
    </row>
    <row r="54" spans="1:14" hidden="1" x14ac:dyDescent="0.25">
      <c r="A54" s="35" t="s">
        <v>548</v>
      </c>
      <c r="B54" s="35" t="s">
        <v>549</v>
      </c>
      <c r="C54" s="35" t="s">
        <v>297</v>
      </c>
      <c r="D54" s="35" t="s">
        <v>298</v>
      </c>
      <c r="E54" s="35" t="s">
        <v>299</v>
      </c>
      <c r="F54" s="35" t="s">
        <v>290</v>
      </c>
      <c r="G54" s="35" t="b">
        <v>1</v>
      </c>
      <c r="H54" s="35" t="s">
        <v>441</v>
      </c>
      <c r="I54" s="35" t="s">
        <v>442</v>
      </c>
      <c r="J54" s="35" t="s">
        <v>301</v>
      </c>
      <c r="K54" s="35" t="s">
        <v>302</v>
      </c>
      <c r="L54" s="36">
        <v>45576</v>
      </c>
      <c r="M54" s="35" t="s">
        <v>452</v>
      </c>
      <c r="N54" s="13"/>
    </row>
    <row r="55" spans="1:14" hidden="1" x14ac:dyDescent="0.25">
      <c r="A55" s="35" t="s">
        <v>550</v>
      </c>
      <c r="B55" s="35" t="s">
        <v>551</v>
      </c>
      <c r="C55" s="35" t="s">
        <v>297</v>
      </c>
      <c r="D55" s="35" t="s">
        <v>298</v>
      </c>
      <c r="E55" s="35" t="s">
        <v>299</v>
      </c>
      <c r="F55" s="35" t="s">
        <v>290</v>
      </c>
      <c r="G55" s="35" t="b">
        <v>1</v>
      </c>
      <c r="H55" s="35" t="s">
        <v>441</v>
      </c>
      <c r="I55" s="35" t="s">
        <v>442</v>
      </c>
      <c r="J55" s="35" t="s">
        <v>301</v>
      </c>
      <c r="K55" s="35" t="s">
        <v>302</v>
      </c>
      <c r="L55" s="36">
        <v>45586</v>
      </c>
      <c r="M55" s="35" t="s">
        <v>452</v>
      </c>
      <c r="N55" s="13"/>
    </row>
    <row r="56" spans="1:14" hidden="1" x14ac:dyDescent="0.25">
      <c r="A56" s="35" t="s">
        <v>552</v>
      </c>
      <c r="B56" s="35" t="s">
        <v>553</v>
      </c>
      <c r="C56" s="35" t="s">
        <v>297</v>
      </c>
      <c r="D56" s="35" t="s">
        <v>298</v>
      </c>
      <c r="E56" s="35" t="s">
        <v>299</v>
      </c>
      <c r="F56" s="35" t="s">
        <v>290</v>
      </c>
      <c r="G56" s="35" t="b">
        <v>1</v>
      </c>
      <c r="H56" s="35" t="s">
        <v>441</v>
      </c>
      <c r="I56" s="35" t="s">
        <v>442</v>
      </c>
      <c r="J56" s="35" t="s">
        <v>301</v>
      </c>
      <c r="K56" s="35" t="s">
        <v>302</v>
      </c>
      <c r="L56" s="36">
        <v>45572</v>
      </c>
      <c r="M56" s="35" t="s">
        <v>452</v>
      </c>
      <c r="N56" s="13"/>
    </row>
    <row r="57" spans="1:14" hidden="1" x14ac:dyDescent="0.25">
      <c r="A57" s="35" t="s">
        <v>554</v>
      </c>
      <c r="B57" s="35" t="s">
        <v>555</v>
      </c>
      <c r="C57" s="35" t="s">
        <v>297</v>
      </c>
      <c r="D57" s="35" t="s">
        <v>298</v>
      </c>
      <c r="E57" s="35" t="s">
        <v>299</v>
      </c>
      <c r="F57" s="35" t="s">
        <v>290</v>
      </c>
      <c r="G57" s="35" t="b">
        <v>1</v>
      </c>
      <c r="H57" s="35" t="s">
        <v>441</v>
      </c>
      <c r="I57" s="35" t="s">
        <v>442</v>
      </c>
      <c r="J57" s="35" t="s">
        <v>301</v>
      </c>
      <c r="K57" s="35" t="s">
        <v>302</v>
      </c>
      <c r="L57" s="36">
        <v>45593</v>
      </c>
      <c r="M57" s="35" t="s">
        <v>452</v>
      </c>
      <c r="N57" s="13"/>
    </row>
    <row r="58" spans="1:14" hidden="1" x14ac:dyDescent="0.25">
      <c r="A58" s="35" t="s">
        <v>556</v>
      </c>
      <c r="B58" s="35" t="s">
        <v>557</v>
      </c>
      <c r="C58" s="35" t="s">
        <v>297</v>
      </c>
      <c r="D58" s="35" t="s">
        <v>298</v>
      </c>
      <c r="E58" s="35" t="s">
        <v>299</v>
      </c>
      <c r="F58" s="35" t="s">
        <v>290</v>
      </c>
      <c r="G58" s="35" t="b">
        <v>1</v>
      </c>
      <c r="H58" s="35" t="s">
        <v>441</v>
      </c>
      <c r="I58" s="35" t="s">
        <v>442</v>
      </c>
      <c r="J58" s="35" t="s">
        <v>301</v>
      </c>
      <c r="K58" s="35" t="s">
        <v>302</v>
      </c>
      <c r="L58" s="36">
        <v>45586</v>
      </c>
      <c r="M58" s="35" t="s">
        <v>452</v>
      </c>
      <c r="N58" s="13"/>
    </row>
    <row r="59" spans="1:14" hidden="1" x14ac:dyDescent="0.25">
      <c r="A59" s="35" t="s">
        <v>558</v>
      </c>
      <c r="B59" s="35" t="s">
        <v>559</v>
      </c>
      <c r="C59" s="35" t="s">
        <v>297</v>
      </c>
      <c r="D59" s="35" t="s">
        <v>298</v>
      </c>
      <c r="E59" s="35" t="s">
        <v>299</v>
      </c>
      <c r="F59" s="35" t="s">
        <v>290</v>
      </c>
      <c r="G59" s="35" t="b">
        <v>1</v>
      </c>
      <c r="H59" s="35" t="s">
        <v>441</v>
      </c>
      <c r="I59" s="35" t="s">
        <v>442</v>
      </c>
      <c r="J59" s="35" t="s">
        <v>301</v>
      </c>
      <c r="K59" s="35" t="s">
        <v>302</v>
      </c>
      <c r="L59" s="36">
        <v>45576</v>
      </c>
      <c r="M59" s="35" t="s">
        <v>452</v>
      </c>
      <c r="N59" s="13"/>
    </row>
    <row r="60" spans="1:14" hidden="1" x14ac:dyDescent="0.25">
      <c r="A60" s="35" t="s">
        <v>560</v>
      </c>
      <c r="B60" s="35" t="s">
        <v>561</v>
      </c>
      <c r="C60" s="35" t="s">
        <v>297</v>
      </c>
      <c r="D60" s="35" t="s">
        <v>298</v>
      </c>
      <c r="E60" s="35" t="s">
        <v>299</v>
      </c>
      <c r="F60" s="35" t="s">
        <v>290</v>
      </c>
      <c r="G60" s="35" t="b">
        <v>1</v>
      </c>
      <c r="H60" s="35" t="s">
        <v>441</v>
      </c>
      <c r="I60" s="35" t="s">
        <v>442</v>
      </c>
      <c r="J60" s="35" t="s">
        <v>301</v>
      </c>
      <c r="K60" s="35" t="s">
        <v>302</v>
      </c>
      <c r="L60" s="36">
        <v>45586</v>
      </c>
      <c r="M60" s="35" t="s">
        <v>452</v>
      </c>
      <c r="N60" s="13"/>
    </row>
    <row r="61" spans="1:14" hidden="1" x14ac:dyDescent="0.25">
      <c r="A61" s="35" t="s">
        <v>562</v>
      </c>
      <c r="B61" s="35" t="s">
        <v>563</v>
      </c>
      <c r="C61" s="35" t="s">
        <v>297</v>
      </c>
      <c r="D61" s="35" t="s">
        <v>298</v>
      </c>
      <c r="E61" s="35" t="s">
        <v>299</v>
      </c>
      <c r="F61" s="35" t="s">
        <v>290</v>
      </c>
      <c r="G61" s="35" t="b">
        <v>1</v>
      </c>
      <c r="H61" s="35" t="s">
        <v>441</v>
      </c>
      <c r="I61" s="35" t="s">
        <v>442</v>
      </c>
      <c r="J61" s="35" t="s">
        <v>301</v>
      </c>
      <c r="K61" s="35" t="s">
        <v>302</v>
      </c>
      <c r="L61" s="36">
        <v>45576</v>
      </c>
      <c r="M61" s="35" t="s">
        <v>452</v>
      </c>
      <c r="N61" s="13"/>
    </row>
    <row r="62" spans="1:14" hidden="1" x14ac:dyDescent="0.25">
      <c r="A62" s="35" t="s">
        <v>564</v>
      </c>
      <c r="B62" s="35" t="s">
        <v>565</v>
      </c>
      <c r="C62" s="35" t="s">
        <v>297</v>
      </c>
      <c r="D62" s="35" t="s">
        <v>298</v>
      </c>
      <c r="E62" s="35" t="s">
        <v>299</v>
      </c>
      <c r="F62" s="35" t="s">
        <v>432</v>
      </c>
      <c r="G62" s="35" t="b">
        <v>1</v>
      </c>
      <c r="H62" s="35" t="s">
        <v>441</v>
      </c>
      <c r="I62" s="35" t="s">
        <v>442</v>
      </c>
      <c r="J62" s="35" t="s">
        <v>301</v>
      </c>
      <c r="K62" s="35" t="s">
        <v>302</v>
      </c>
      <c r="L62" s="36">
        <v>44443</v>
      </c>
      <c r="M62" s="35" t="s">
        <v>434</v>
      </c>
      <c r="N62" s="13"/>
    </row>
    <row r="63" spans="1:14" hidden="1" x14ac:dyDescent="0.25">
      <c r="A63" s="35" t="s">
        <v>566</v>
      </c>
      <c r="B63" s="35" t="s">
        <v>567</v>
      </c>
      <c r="C63" s="35" t="s">
        <v>297</v>
      </c>
      <c r="D63" s="35" t="s">
        <v>298</v>
      </c>
      <c r="E63" s="35" t="s">
        <v>299</v>
      </c>
      <c r="F63" s="35" t="s">
        <v>290</v>
      </c>
      <c r="G63" s="35" t="b">
        <v>1</v>
      </c>
      <c r="H63" s="35" t="s">
        <v>441</v>
      </c>
      <c r="I63" s="35" t="s">
        <v>442</v>
      </c>
      <c r="J63" s="35" t="s">
        <v>301</v>
      </c>
      <c r="K63" s="35" t="s">
        <v>302</v>
      </c>
      <c r="L63" s="36">
        <v>45576</v>
      </c>
      <c r="M63" s="35" t="s">
        <v>452</v>
      </c>
      <c r="N63" s="13"/>
    </row>
    <row r="64" spans="1:14" hidden="1" x14ac:dyDescent="0.25">
      <c r="A64" s="35" t="s">
        <v>568</v>
      </c>
      <c r="B64" s="35" t="s">
        <v>569</v>
      </c>
      <c r="C64" s="35" t="s">
        <v>297</v>
      </c>
      <c r="D64" s="35" t="s">
        <v>298</v>
      </c>
      <c r="E64" s="35" t="s">
        <v>299</v>
      </c>
      <c r="F64" s="35" t="s">
        <v>290</v>
      </c>
      <c r="G64" s="35" t="b">
        <v>1</v>
      </c>
      <c r="H64" s="35" t="s">
        <v>441</v>
      </c>
      <c r="I64" s="35" t="s">
        <v>442</v>
      </c>
      <c r="J64" s="35" t="s">
        <v>301</v>
      </c>
      <c r="K64" s="35" t="s">
        <v>302</v>
      </c>
      <c r="L64" s="36">
        <v>45594</v>
      </c>
      <c r="M64" s="35" t="s">
        <v>452</v>
      </c>
      <c r="N64" s="13"/>
    </row>
    <row r="65" spans="1:14" hidden="1" x14ac:dyDescent="0.25">
      <c r="A65" s="35" t="s">
        <v>570</v>
      </c>
      <c r="B65" s="35" t="s">
        <v>571</v>
      </c>
      <c r="C65" s="35" t="s">
        <v>297</v>
      </c>
      <c r="D65" s="35" t="s">
        <v>298</v>
      </c>
      <c r="E65" s="35" t="s">
        <v>299</v>
      </c>
      <c r="F65" s="35" t="s">
        <v>290</v>
      </c>
      <c r="G65" s="35" t="b">
        <v>1</v>
      </c>
      <c r="H65" s="35" t="s">
        <v>441</v>
      </c>
      <c r="I65" s="35" t="s">
        <v>442</v>
      </c>
      <c r="J65" s="35" t="s">
        <v>301</v>
      </c>
      <c r="K65" s="35" t="s">
        <v>302</v>
      </c>
      <c r="L65" s="36">
        <v>45600</v>
      </c>
      <c r="M65" s="35" t="s">
        <v>447</v>
      </c>
      <c r="N65" s="13"/>
    </row>
    <row r="66" spans="1:14" hidden="1" x14ac:dyDescent="0.25">
      <c r="A66" s="35" t="s">
        <v>572</v>
      </c>
      <c r="B66" s="35" t="s">
        <v>573</v>
      </c>
      <c r="C66" s="35" t="s">
        <v>297</v>
      </c>
      <c r="D66" s="35" t="s">
        <v>298</v>
      </c>
      <c r="E66" s="35" t="s">
        <v>299</v>
      </c>
      <c r="F66" s="35" t="s">
        <v>290</v>
      </c>
      <c r="G66" s="35" t="b">
        <v>1</v>
      </c>
      <c r="H66" s="35" t="s">
        <v>441</v>
      </c>
      <c r="I66" s="35" t="s">
        <v>442</v>
      </c>
      <c r="J66" s="35" t="s">
        <v>301</v>
      </c>
      <c r="K66" s="35" t="s">
        <v>302</v>
      </c>
      <c r="L66" s="36">
        <v>45589</v>
      </c>
      <c r="M66" s="35" t="s">
        <v>447</v>
      </c>
      <c r="N66" s="13"/>
    </row>
    <row r="67" spans="1:14" hidden="1" x14ac:dyDescent="0.25">
      <c r="A67" s="35" t="s">
        <v>574</v>
      </c>
      <c r="B67" s="35" t="s">
        <v>575</v>
      </c>
      <c r="C67" s="35" t="s">
        <v>297</v>
      </c>
      <c r="D67" s="35" t="s">
        <v>298</v>
      </c>
      <c r="E67" s="35" t="s">
        <v>299</v>
      </c>
      <c r="F67" s="35" t="s">
        <v>290</v>
      </c>
      <c r="G67" s="35" t="b">
        <v>1</v>
      </c>
      <c r="H67" s="35" t="s">
        <v>441</v>
      </c>
      <c r="I67" s="35" t="s">
        <v>442</v>
      </c>
      <c r="J67" s="35" t="s">
        <v>301</v>
      </c>
      <c r="K67" s="35" t="s">
        <v>302</v>
      </c>
      <c r="L67" s="36">
        <v>45580</v>
      </c>
      <c r="M67" s="35" t="s">
        <v>452</v>
      </c>
      <c r="N67" s="13"/>
    </row>
    <row r="68" spans="1:14" hidden="1" x14ac:dyDescent="0.25">
      <c r="A68" s="35" t="s">
        <v>576</v>
      </c>
      <c r="B68" s="35" t="s">
        <v>577</v>
      </c>
      <c r="C68" s="35" t="s">
        <v>297</v>
      </c>
      <c r="D68" s="35" t="s">
        <v>298</v>
      </c>
      <c r="E68" s="35" t="s">
        <v>299</v>
      </c>
      <c r="F68" s="35" t="s">
        <v>290</v>
      </c>
      <c r="G68" s="35" t="b">
        <v>1</v>
      </c>
      <c r="H68" s="35" t="s">
        <v>441</v>
      </c>
      <c r="I68" s="35" t="s">
        <v>442</v>
      </c>
      <c r="J68" s="35" t="s">
        <v>301</v>
      </c>
      <c r="K68" s="35" t="s">
        <v>302</v>
      </c>
      <c r="L68" s="36">
        <v>45586</v>
      </c>
      <c r="M68" s="35" t="s">
        <v>452</v>
      </c>
      <c r="N68" s="13"/>
    </row>
    <row r="69" spans="1:14" hidden="1" x14ac:dyDescent="0.25">
      <c r="A69" s="35" t="s">
        <v>578</v>
      </c>
      <c r="B69" s="35" t="s">
        <v>579</v>
      </c>
      <c r="C69" s="35" t="s">
        <v>297</v>
      </c>
      <c r="D69" s="35" t="s">
        <v>298</v>
      </c>
      <c r="E69" s="35" t="s">
        <v>299</v>
      </c>
      <c r="F69" s="35" t="s">
        <v>290</v>
      </c>
      <c r="G69" s="35" t="b">
        <v>1</v>
      </c>
      <c r="H69" s="35" t="s">
        <v>441</v>
      </c>
      <c r="I69" s="35" t="s">
        <v>442</v>
      </c>
      <c r="J69" s="35" t="s">
        <v>301</v>
      </c>
      <c r="K69" s="35" t="s">
        <v>302</v>
      </c>
      <c r="L69" s="36">
        <v>45576</v>
      </c>
      <c r="M69" s="35" t="s">
        <v>452</v>
      </c>
      <c r="N69" s="13"/>
    </row>
    <row r="70" spans="1:14" hidden="1" x14ac:dyDescent="0.25">
      <c r="A70" s="35" t="s">
        <v>580</v>
      </c>
      <c r="B70" s="35" t="s">
        <v>581</v>
      </c>
      <c r="C70" s="35" t="s">
        <v>297</v>
      </c>
      <c r="D70" s="35" t="s">
        <v>298</v>
      </c>
      <c r="E70" s="35" t="s">
        <v>299</v>
      </c>
      <c r="F70" s="35" t="s">
        <v>290</v>
      </c>
      <c r="G70" s="35" t="b">
        <v>1</v>
      </c>
      <c r="H70" s="35" t="s">
        <v>441</v>
      </c>
      <c r="I70" s="35" t="s">
        <v>442</v>
      </c>
      <c r="J70" s="35" t="s">
        <v>301</v>
      </c>
      <c r="K70" s="35" t="s">
        <v>302</v>
      </c>
      <c r="L70" s="36">
        <v>45595</v>
      </c>
      <c r="M70" s="35" t="s">
        <v>331</v>
      </c>
      <c r="N70" s="13"/>
    </row>
    <row r="71" spans="1:14" hidden="1" x14ac:dyDescent="0.25">
      <c r="A71" s="35" t="s">
        <v>582</v>
      </c>
      <c r="B71" s="35" t="s">
        <v>583</v>
      </c>
      <c r="C71" s="35" t="s">
        <v>297</v>
      </c>
      <c r="D71" s="35" t="s">
        <v>298</v>
      </c>
      <c r="E71" s="35" t="s">
        <v>299</v>
      </c>
      <c r="F71" s="35" t="s">
        <v>290</v>
      </c>
      <c r="G71" s="35" t="b">
        <v>1</v>
      </c>
      <c r="H71" s="35" t="s">
        <v>441</v>
      </c>
      <c r="I71" s="35" t="s">
        <v>442</v>
      </c>
      <c r="J71" s="35" t="s">
        <v>301</v>
      </c>
      <c r="K71" s="35" t="s">
        <v>302</v>
      </c>
      <c r="L71" s="36">
        <v>45576</v>
      </c>
      <c r="M71" s="35" t="s">
        <v>452</v>
      </c>
      <c r="N71" s="13"/>
    </row>
    <row r="72" spans="1:14" hidden="1" x14ac:dyDescent="0.25">
      <c r="A72" s="35" t="s">
        <v>584</v>
      </c>
      <c r="B72" s="35" t="s">
        <v>585</v>
      </c>
      <c r="C72" s="35" t="s">
        <v>297</v>
      </c>
      <c r="D72" s="35"/>
      <c r="E72" s="35" t="s">
        <v>299</v>
      </c>
      <c r="F72" s="35" t="s">
        <v>432</v>
      </c>
      <c r="G72" s="35" t="b">
        <v>1</v>
      </c>
      <c r="H72" s="35" t="s">
        <v>441</v>
      </c>
      <c r="I72" s="35" t="s">
        <v>442</v>
      </c>
      <c r="J72" s="35" t="s">
        <v>301</v>
      </c>
      <c r="K72" s="35" t="s">
        <v>302</v>
      </c>
      <c r="L72" s="36">
        <v>39138</v>
      </c>
      <c r="M72" s="35" t="s">
        <v>433</v>
      </c>
      <c r="N72" s="13"/>
    </row>
    <row r="73" spans="1:14" hidden="1" x14ac:dyDescent="0.25">
      <c r="A73" s="35" t="s">
        <v>586</v>
      </c>
      <c r="B73" s="35" t="s">
        <v>587</v>
      </c>
      <c r="C73" s="35" t="s">
        <v>297</v>
      </c>
      <c r="D73" s="35"/>
      <c r="E73" s="35" t="s">
        <v>299</v>
      </c>
      <c r="F73" s="35" t="s">
        <v>432</v>
      </c>
      <c r="G73" s="35" t="b">
        <v>1</v>
      </c>
      <c r="H73" s="35" t="s">
        <v>441</v>
      </c>
      <c r="I73" s="35" t="s">
        <v>442</v>
      </c>
      <c r="J73" s="35" t="s">
        <v>301</v>
      </c>
      <c r="K73" s="35" t="s">
        <v>302</v>
      </c>
      <c r="L73" s="36">
        <v>40366</v>
      </c>
      <c r="M73" s="35" t="s">
        <v>433</v>
      </c>
      <c r="N73" s="13"/>
    </row>
    <row r="74" spans="1:14" hidden="1" x14ac:dyDescent="0.25">
      <c r="A74" s="35" t="s">
        <v>588</v>
      </c>
      <c r="B74" s="35" t="s">
        <v>589</v>
      </c>
      <c r="C74" s="35" t="s">
        <v>297</v>
      </c>
      <c r="D74" s="35" t="s">
        <v>298</v>
      </c>
      <c r="E74" s="35" t="s">
        <v>299</v>
      </c>
      <c r="F74" s="35" t="s">
        <v>290</v>
      </c>
      <c r="G74" s="35" t="b">
        <v>1</v>
      </c>
      <c r="H74" s="35" t="s">
        <v>441</v>
      </c>
      <c r="I74" s="35" t="s">
        <v>442</v>
      </c>
      <c r="J74" s="35" t="s">
        <v>301</v>
      </c>
      <c r="K74" s="35" t="s">
        <v>302</v>
      </c>
      <c r="L74" s="36">
        <v>45600</v>
      </c>
      <c r="M74" s="35" t="s">
        <v>447</v>
      </c>
      <c r="N74" s="13"/>
    </row>
    <row r="75" spans="1:14" hidden="1" x14ac:dyDescent="0.25">
      <c r="A75" s="35" t="s">
        <v>590</v>
      </c>
      <c r="B75" s="35" t="s">
        <v>591</v>
      </c>
      <c r="C75" s="35" t="s">
        <v>297</v>
      </c>
      <c r="D75" s="35" t="s">
        <v>298</v>
      </c>
      <c r="E75" s="35" t="s">
        <v>299</v>
      </c>
      <c r="F75" s="35" t="s">
        <v>290</v>
      </c>
      <c r="G75" s="35" t="b">
        <v>1</v>
      </c>
      <c r="H75" s="35" t="s">
        <v>441</v>
      </c>
      <c r="I75" s="35" t="s">
        <v>442</v>
      </c>
      <c r="J75" s="35" t="s">
        <v>301</v>
      </c>
      <c r="K75" s="35" t="s">
        <v>302</v>
      </c>
      <c r="L75" s="36">
        <v>45583</v>
      </c>
      <c r="M75" s="35" t="s">
        <v>452</v>
      </c>
      <c r="N75" s="13"/>
    </row>
    <row r="76" spans="1:14" hidden="1" x14ac:dyDescent="0.25">
      <c r="A76" s="35" t="s">
        <v>592</v>
      </c>
      <c r="B76" s="35" t="s">
        <v>593</v>
      </c>
      <c r="C76" s="35" t="s">
        <v>297</v>
      </c>
      <c r="D76" s="35" t="s">
        <v>298</v>
      </c>
      <c r="E76" s="35" t="s">
        <v>299</v>
      </c>
      <c r="F76" s="35" t="s">
        <v>290</v>
      </c>
      <c r="G76" s="35" t="b">
        <v>1</v>
      </c>
      <c r="H76" s="35" t="s">
        <v>441</v>
      </c>
      <c r="I76" s="35" t="s">
        <v>442</v>
      </c>
      <c r="J76" s="35" t="s">
        <v>301</v>
      </c>
      <c r="K76" s="35" t="s">
        <v>302</v>
      </c>
      <c r="L76" s="36">
        <v>45600</v>
      </c>
      <c r="M76" s="35" t="s">
        <v>447</v>
      </c>
      <c r="N76" s="13"/>
    </row>
    <row r="77" spans="1:14" hidden="1" x14ac:dyDescent="0.25">
      <c r="A77" s="35" t="s">
        <v>594</v>
      </c>
      <c r="B77" s="35" t="s">
        <v>595</v>
      </c>
      <c r="C77" s="35" t="s">
        <v>297</v>
      </c>
      <c r="D77" s="35" t="s">
        <v>303</v>
      </c>
      <c r="E77" s="35" t="s">
        <v>299</v>
      </c>
      <c r="F77" s="35" t="s">
        <v>432</v>
      </c>
      <c r="G77" s="35" t="b">
        <v>1</v>
      </c>
      <c r="H77" s="35" t="s">
        <v>441</v>
      </c>
      <c r="I77" s="35" t="s">
        <v>442</v>
      </c>
      <c r="J77" s="35" t="s">
        <v>301</v>
      </c>
      <c r="K77" s="35" t="s">
        <v>302</v>
      </c>
      <c r="L77" s="36">
        <v>42530</v>
      </c>
      <c r="M77" s="35" t="s">
        <v>434</v>
      </c>
      <c r="N77" s="13"/>
    </row>
    <row r="78" spans="1:14" hidden="1" x14ac:dyDescent="0.25">
      <c r="A78" s="35" t="s">
        <v>596</v>
      </c>
      <c r="B78" s="35" t="s">
        <v>597</v>
      </c>
      <c r="C78" s="35" t="s">
        <v>297</v>
      </c>
      <c r="D78" s="35" t="s">
        <v>298</v>
      </c>
      <c r="E78" s="35" t="s">
        <v>299</v>
      </c>
      <c r="F78" s="35" t="s">
        <v>290</v>
      </c>
      <c r="G78" s="35" t="b">
        <v>1</v>
      </c>
      <c r="H78" s="35" t="s">
        <v>441</v>
      </c>
      <c r="I78" s="35" t="s">
        <v>442</v>
      </c>
      <c r="J78" s="35" t="s">
        <v>301</v>
      </c>
      <c r="K78" s="35" t="s">
        <v>302</v>
      </c>
      <c r="L78" s="36">
        <v>45576</v>
      </c>
      <c r="M78" s="35" t="s">
        <v>452</v>
      </c>
      <c r="N78" s="13"/>
    </row>
    <row r="79" spans="1:14" hidden="1" x14ac:dyDescent="0.25">
      <c r="A79" s="35" t="s">
        <v>598</v>
      </c>
      <c r="B79" s="35" t="s">
        <v>599</v>
      </c>
      <c r="C79" s="35" t="s">
        <v>297</v>
      </c>
      <c r="D79" s="35" t="s">
        <v>298</v>
      </c>
      <c r="E79" s="35" t="s">
        <v>299</v>
      </c>
      <c r="F79" s="35" t="s">
        <v>290</v>
      </c>
      <c r="G79" s="35" t="b">
        <v>1</v>
      </c>
      <c r="H79" s="35" t="s">
        <v>441</v>
      </c>
      <c r="I79" s="35" t="s">
        <v>442</v>
      </c>
      <c r="J79" s="35" t="s">
        <v>301</v>
      </c>
      <c r="K79" s="35" t="s">
        <v>302</v>
      </c>
      <c r="L79" s="36">
        <v>45593</v>
      </c>
      <c r="M79" s="35" t="s">
        <v>452</v>
      </c>
      <c r="N79" s="13"/>
    </row>
    <row r="80" spans="1:14" hidden="1" x14ac:dyDescent="0.25">
      <c r="A80" s="35" t="s">
        <v>600</v>
      </c>
      <c r="B80" s="35" t="s">
        <v>601</v>
      </c>
      <c r="C80" s="35" t="s">
        <v>297</v>
      </c>
      <c r="D80" s="35" t="s">
        <v>298</v>
      </c>
      <c r="E80" s="35" t="s">
        <v>299</v>
      </c>
      <c r="F80" s="35" t="s">
        <v>290</v>
      </c>
      <c r="G80" s="35" t="b">
        <v>1</v>
      </c>
      <c r="H80" s="35" t="s">
        <v>441</v>
      </c>
      <c r="I80" s="35" t="s">
        <v>442</v>
      </c>
      <c r="J80" s="35" t="s">
        <v>301</v>
      </c>
      <c r="K80" s="35" t="s">
        <v>302</v>
      </c>
      <c r="L80" s="36">
        <v>45572</v>
      </c>
      <c r="M80" s="35" t="s">
        <v>452</v>
      </c>
      <c r="N80" s="13"/>
    </row>
    <row r="81" spans="1:14" hidden="1" x14ac:dyDescent="0.25">
      <c r="A81" s="35" t="s">
        <v>602</v>
      </c>
      <c r="B81" s="35" t="s">
        <v>603</v>
      </c>
      <c r="C81" s="35" t="s">
        <v>297</v>
      </c>
      <c r="D81" s="35" t="s">
        <v>298</v>
      </c>
      <c r="E81" s="35" t="s">
        <v>299</v>
      </c>
      <c r="F81" s="35" t="s">
        <v>290</v>
      </c>
      <c r="G81" s="35" t="b">
        <v>1</v>
      </c>
      <c r="H81" s="35" t="s">
        <v>441</v>
      </c>
      <c r="I81" s="35" t="s">
        <v>442</v>
      </c>
      <c r="J81" s="35" t="s">
        <v>301</v>
      </c>
      <c r="K81" s="35" t="s">
        <v>302</v>
      </c>
      <c r="L81" s="36">
        <v>45589</v>
      </c>
      <c r="M81" s="35" t="s">
        <v>447</v>
      </c>
      <c r="N81" s="13"/>
    </row>
    <row r="82" spans="1:14" hidden="1" x14ac:dyDescent="0.25">
      <c r="A82" s="35" t="s">
        <v>604</v>
      </c>
      <c r="B82" s="35" t="s">
        <v>605</v>
      </c>
      <c r="C82" s="35" t="s">
        <v>297</v>
      </c>
      <c r="D82" s="35" t="s">
        <v>298</v>
      </c>
      <c r="E82" s="35" t="s">
        <v>299</v>
      </c>
      <c r="F82" s="35" t="s">
        <v>290</v>
      </c>
      <c r="G82" s="35" t="b">
        <v>1</v>
      </c>
      <c r="H82" s="35" t="s">
        <v>441</v>
      </c>
      <c r="I82" s="35" t="s">
        <v>442</v>
      </c>
      <c r="J82" s="35" t="s">
        <v>301</v>
      </c>
      <c r="K82" s="35" t="s">
        <v>302</v>
      </c>
      <c r="L82" s="36">
        <v>45559</v>
      </c>
      <c r="M82" s="35" t="s">
        <v>452</v>
      </c>
      <c r="N82" s="13"/>
    </row>
    <row r="83" spans="1:14" hidden="1" x14ac:dyDescent="0.25">
      <c r="A83" s="35" t="s">
        <v>606</v>
      </c>
      <c r="B83" s="35" t="s">
        <v>607</v>
      </c>
      <c r="C83" s="35" t="s">
        <v>297</v>
      </c>
      <c r="D83" s="35" t="s">
        <v>298</v>
      </c>
      <c r="E83" s="35" t="s">
        <v>299</v>
      </c>
      <c r="F83" s="35" t="s">
        <v>290</v>
      </c>
      <c r="G83" s="35" t="b">
        <v>1</v>
      </c>
      <c r="H83" s="35" t="s">
        <v>441</v>
      </c>
      <c r="I83" s="35" t="s">
        <v>442</v>
      </c>
      <c r="J83" s="35" t="s">
        <v>301</v>
      </c>
      <c r="K83" s="35" t="s">
        <v>302</v>
      </c>
      <c r="L83" s="36">
        <v>45589</v>
      </c>
      <c r="M83" s="35" t="s">
        <v>447</v>
      </c>
      <c r="N83" s="13"/>
    </row>
    <row r="84" spans="1:14" hidden="1" x14ac:dyDescent="0.25">
      <c r="A84" s="35" t="s">
        <v>608</v>
      </c>
      <c r="B84" s="35" t="s">
        <v>609</v>
      </c>
      <c r="C84" s="35" t="s">
        <v>297</v>
      </c>
      <c r="D84" s="35" t="s">
        <v>298</v>
      </c>
      <c r="E84" s="35" t="s">
        <v>299</v>
      </c>
      <c r="F84" s="35" t="s">
        <v>290</v>
      </c>
      <c r="G84" s="35" t="b">
        <v>1</v>
      </c>
      <c r="H84" s="35" t="s">
        <v>441</v>
      </c>
      <c r="I84" s="35" t="s">
        <v>442</v>
      </c>
      <c r="J84" s="35" t="s">
        <v>301</v>
      </c>
      <c r="K84" s="35" t="s">
        <v>302</v>
      </c>
      <c r="L84" s="36">
        <v>45593</v>
      </c>
      <c r="M84" s="35" t="s">
        <v>452</v>
      </c>
      <c r="N84" s="13"/>
    </row>
    <row r="85" spans="1:14" hidden="1" x14ac:dyDescent="0.25">
      <c r="A85" s="35" t="s">
        <v>610</v>
      </c>
      <c r="B85" s="35" t="s">
        <v>611</v>
      </c>
      <c r="C85" s="35" t="s">
        <v>297</v>
      </c>
      <c r="D85" s="35" t="s">
        <v>298</v>
      </c>
      <c r="E85" s="35" t="s">
        <v>299</v>
      </c>
      <c r="F85" s="35" t="s">
        <v>290</v>
      </c>
      <c r="G85" s="35" t="b">
        <v>1</v>
      </c>
      <c r="H85" s="35" t="s">
        <v>441</v>
      </c>
      <c r="I85" s="35" t="s">
        <v>442</v>
      </c>
      <c r="J85" s="35" t="s">
        <v>301</v>
      </c>
      <c r="K85" s="35" t="s">
        <v>302</v>
      </c>
      <c r="L85" s="36">
        <v>45576</v>
      </c>
      <c r="M85" s="35" t="s">
        <v>452</v>
      </c>
      <c r="N85" s="13"/>
    </row>
    <row r="86" spans="1:14" hidden="1" x14ac:dyDescent="0.25">
      <c r="A86" s="35" t="s">
        <v>612</v>
      </c>
      <c r="B86" s="35" t="s">
        <v>613</v>
      </c>
      <c r="C86" s="35" t="s">
        <v>297</v>
      </c>
      <c r="D86" s="35" t="s">
        <v>298</v>
      </c>
      <c r="E86" s="35" t="s">
        <v>299</v>
      </c>
      <c r="F86" s="35" t="s">
        <v>290</v>
      </c>
      <c r="G86" s="35" t="b">
        <v>1</v>
      </c>
      <c r="H86" s="35" t="s">
        <v>441</v>
      </c>
      <c r="I86" s="35" t="s">
        <v>442</v>
      </c>
      <c r="J86" s="35" t="s">
        <v>301</v>
      </c>
      <c r="K86" s="35" t="s">
        <v>302</v>
      </c>
      <c r="L86" s="36">
        <v>45576</v>
      </c>
      <c r="M86" s="35" t="s">
        <v>452</v>
      </c>
      <c r="N86" s="13"/>
    </row>
    <row r="87" spans="1:14" hidden="1" x14ac:dyDescent="0.25">
      <c r="A87" s="35" t="s">
        <v>614</v>
      </c>
      <c r="B87" s="35" t="s">
        <v>615</v>
      </c>
      <c r="C87" s="35" t="s">
        <v>297</v>
      </c>
      <c r="D87" s="35" t="s">
        <v>298</v>
      </c>
      <c r="E87" s="35" t="s">
        <v>299</v>
      </c>
      <c r="F87" s="35" t="s">
        <v>290</v>
      </c>
      <c r="G87" s="35" t="b">
        <v>1</v>
      </c>
      <c r="H87" s="35" t="s">
        <v>441</v>
      </c>
      <c r="I87" s="35" t="s">
        <v>442</v>
      </c>
      <c r="J87" s="35" t="s">
        <v>301</v>
      </c>
      <c r="K87" s="35" t="s">
        <v>302</v>
      </c>
      <c r="L87" s="36">
        <v>45589</v>
      </c>
      <c r="M87" s="35" t="s">
        <v>447</v>
      </c>
      <c r="N87" s="13"/>
    </row>
    <row r="88" spans="1:14" hidden="1" x14ac:dyDescent="0.25">
      <c r="A88" s="35" t="s">
        <v>616</v>
      </c>
      <c r="B88" s="35" t="s">
        <v>617</v>
      </c>
      <c r="C88" s="35" t="s">
        <v>297</v>
      </c>
      <c r="D88" s="35" t="s">
        <v>298</v>
      </c>
      <c r="E88" s="35" t="s">
        <v>299</v>
      </c>
      <c r="F88" s="35" t="s">
        <v>290</v>
      </c>
      <c r="G88" s="35" t="b">
        <v>1</v>
      </c>
      <c r="H88" s="35" t="s">
        <v>441</v>
      </c>
      <c r="I88" s="35" t="s">
        <v>442</v>
      </c>
      <c r="J88" s="35" t="s">
        <v>301</v>
      </c>
      <c r="K88" s="35" t="s">
        <v>302</v>
      </c>
      <c r="L88" s="36">
        <v>45594</v>
      </c>
      <c r="M88" s="35" t="s">
        <v>452</v>
      </c>
      <c r="N88" s="13"/>
    </row>
    <row r="89" spans="1:14" hidden="1" x14ac:dyDescent="0.25">
      <c r="A89" s="35" t="s">
        <v>618</v>
      </c>
      <c r="B89" s="35" t="s">
        <v>619</v>
      </c>
      <c r="C89" s="35" t="s">
        <v>297</v>
      </c>
      <c r="D89" s="35" t="s">
        <v>298</v>
      </c>
      <c r="E89" s="35" t="s">
        <v>299</v>
      </c>
      <c r="F89" s="35" t="s">
        <v>290</v>
      </c>
      <c r="G89" s="35" t="b">
        <v>1</v>
      </c>
      <c r="H89" s="35" t="s">
        <v>441</v>
      </c>
      <c r="I89" s="35" t="s">
        <v>442</v>
      </c>
      <c r="J89" s="35" t="s">
        <v>301</v>
      </c>
      <c r="K89" s="35" t="s">
        <v>302</v>
      </c>
      <c r="L89" s="36">
        <v>45576</v>
      </c>
      <c r="M89" s="35" t="s">
        <v>452</v>
      </c>
      <c r="N89" s="13"/>
    </row>
    <row r="90" spans="1:14" hidden="1" x14ac:dyDescent="0.25">
      <c r="A90" s="35" t="s">
        <v>620</v>
      </c>
      <c r="B90" s="35" t="s">
        <v>621</v>
      </c>
      <c r="C90" s="35" t="s">
        <v>297</v>
      </c>
      <c r="D90" s="35" t="s">
        <v>298</v>
      </c>
      <c r="E90" s="35" t="s">
        <v>299</v>
      </c>
      <c r="F90" s="35" t="s">
        <v>290</v>
      </c>
      <c r="G90" s="35" t="b">
        <v>1</v>
      </c>
      <c r="H90" s="35" t="s">
        <v>441</v>
      </c>
      <c r="I90" s="35" t="s">
        <v>442</v>
      </c>
      <c r="J90" s="35" t="s">
        <v>301</v>
      </c>
      <c r="K90" s="35" t="s">
        <v>302</v>
      </c>
      <c r="L90" s="36">
        <v>45595</v>
      </c>
      <c r="M90" s="35" t="s">
        <v>331</v>
      </c>
      <c r="N90" s="13"/>
    </row>
    <row r="91" spans="1:14" hidden="1" x14ac:dyDescent="0.25">
      <c r="A91" s="35" t="s">
        <v>622</v>
      </c>
      <c r="B91" s="35" t="s">
        <v>623</v>
      </c>
      <c r="C91" s="35" t="s">
        <v>297</v>
      </c>
      <c r="D91" s="35" t="s">
        <v>298</v>
      </c>
      <c r="E91" s="35" t="s">
        <v>299</v>
      </c>
      <c r="F91" s="35" t="s">
        <v>290</v>
      </c>
      <c r="G91" s="35" t="b">
        <v>1</v>
      </c>
      <c r="H91" s="35" t="s">
        <v>441</v>
      </c>
      <c r="I91" s="35" t="s">
        <v>442</v>
      </c>
      <c r="J91" s="35" t="s">
        <v>301</v>
      </c>
      <c r="K91" s="35" t="s">
        <v>302</v>
      </c>
      <c r="L91" s="36">
        <v>45583</v>
      </c>
      <c r="M91" s="35" t="s">
        <v>452</v>
      </c>
      <c r="N91" s="13"/>
    </row>
    <row r="92" spans="1:14" hidden="1" x14ac:dyDescent="0.25">
      <c r="A92" s="35" t="s">
        <v>624</v>
      </c>
      <c r="B92" s="35" t="s">
        <v>625</v>
      </c>
      <c r="C92" s="35" t="s">
        <v>297</v>
      </c>
      <c r="D92" s="35" t="s">
        <v>298</v>
      </c>
      <c r="E92" s="35" t="s">
        <v>299</v>
      </c>
      <c r="F92" s="35" t="s">
        <v>290</v>
      </c>
      <c r="G92" s="35" t="b">
        <v>1</v>
      </c>
      <c r="H92" s="35" t="s">
        <v>441</v>
      </c>
      <c r="I92" s="35" t="s">
        <v>442</v>
      </c>
      <c r="J92" s="35" t="s">
        <v>301</v>
      </c>
      <c r="K92" s="35" t="s">
        <v>302</v>
      </c>
      <c r="L92" s="36">
        <v>45588</v>
      </c>
      <c r="M92" s="35" t="s">
        <v>452</v>
      </c>
      <c r="N92" s="13"/>
    </row>
    <row r="93" spans="1:14" hidden="1" x14ac:dyDescent="0.25">
      <c r="A93" s="35" t="s">
        <v>626</v>
      </c>
      <c r="B93" s="35" t="s">
        <v>627</v>
      </c>
      <c r="C93" s="35" t="s">
        <v>297</v>
      </c>
      <c r="D93" s="35" t="s">
        <v>298</v>
      </c>
      <c r="E93" s="35" t="s">
        <v>299</v>
      </c>
      <c r="F93" s="35" t="s">
        <v>290</v>
      </c>
      <c r="G93" s="35" t="b">
        <v>1</v>
      </c>
      <c r="H93" s="35" t="s">
        <v>441</v>
      </c>
      <c r="I93" s="35" t="s">
        <v>442</v>
      </c>
      <c r="J93" s="35" t="s">
        <v>301</v>
      </c>
      <c r="K93" s="35" t="s">
        <v>302</v>
      </c>
      <c r="L93" s="36">
        <v>45572</v>
      </c>
      <c r="M93" s="35" t="s">
        <v>452</v>
      </c>
      <c r="N93" s="13"/>
    </row>
    <row r="94" spans="1:14" hidden="1" x14ac:dyDescent="0.25">
      <c r="A94" s="35" t="s">
        <v>628</v>
      </c>
      <c r="B94" s="35" t="s">
        <v>629</v>
      </c>
      <c r="C94" s="35" t="s">
        <v>297</v>
      </c>
      <c r="D94" s="35" t="s">
        <v>298</v>
      </c>
      <c r="E94" s="35" t="s">
        <v>299</v>
      </c>
      <c r="F94" s="35" t="s">
        <v>290</v>
      </c>
      <c r="G94" s="35" t="b">
        <v>1</v>
      </c>
      <c r="H94" s="35" t="s">
        <v>441</v>
      </c>
      <c r="I94" s="35" t="s">
        <v>442</v>
      </c>
      <c r="J94" s="35" t="s">
        <v>301</v>
      </c>
      <c r="K94" s="35" t="s">
        <v>302</v>
      </c>
      <c r="L94" s="36">
        <v>45600</v>
      </c>
      <c r="M94" s="35" t="s">
        <v>447</v>
      </c>
      <c r="N94" s="13"/>
    </row>
    <row r="95" spans="1:14" hidden="1" x14ac:dyDescent="0.25">
      <c r="A95" s="35" t="s">
        <v>630</v>
      </c>
      <c r="B95" s="35" t="s">
        <v>631</v>
      </c>
      <c r="C95" s="35" t="s">
        <v>297</v>
      </c>
      <c r="D95" s="35" t="s">
        <v>298</v>
      </c>
      <c r="E95" s="35" t="s">
        <v>299</v>
      </c>
      <c r="F95" s="35" t="s">
        <v>290</v>
      </c>
      <c r="G95" s="35" t="b">
        <v>1</v>
      </c>
      <c r="H95" s="35" t="s">
        <v>441</v>
      </c>
      <c r="I95" s="35" t="s">
        <v>442</v>
      </c>
      <c r="J95" s="35" t="s">
        <v>301</v>
      </c>
      <c r="K95" s="35" t="s">
        <v>302</v>
      </c>
      <c r="L95" s="36">
        <v>45572</v>
      </c>
      <c r="M95" s="35" t="s">
        <v>452</v>
      </c>
      <c r="N95" s="13"/>
    </row>
    <row r="96" spans="1:14" hidden="1" x14ac:dyDescent="0.25">
      <c r="A96" s="35" t="s">
        <v>632</v>
      </c>
      <c r="B96" s="35" t="s">
        <v>633</v>
      </c>
      <c r="C96" s="35" t="s">
        <v>297</v>
      </c>
      <c r="D96" s="35" t="s">
        <v>298</v>
      </c>
      <c r="E96" s="35" t="s">
        <v>299</v>
      </c>
      <c r="F96" s="35" t="s">
        <v>290</v>
      </c>
      <c r="G96" s="35" t="b">
        <v>1</v>
      </c>
      <c r="H96" s="35" t="s">
        <v>441</v>
      </c>
      <c r="I96" s="35" t="s">
        <v>442</v>
      </c>
      <c r="J96" s="35" t="s">
        <v>301</v>
      </c>
      <c r="K96" s="35" t="s">
        <v>302</v>
      </c>
      <c r="L96" s="36">
        <v>45576</v>
      </c>
      <c r="M96" s="35" t="s">
        <v>452</v>
      </c>
      <c r="N96" s="13"/>
    </row>
    <row r="97" spans="1:14" hidden="1" x14ac:dyDescent="0.25">
      <c r="A97" s="35" t="s">
        <v>634</v>
      </c>
      <c r="B97" s="35" t="s">
        <v>635</v>
      </c>
      <c r="C97" s="35" t="s">
        <v>297</v>
      </c>
      <c r="D97" s="35" t="s">
        <v>298</v>
      </c>
      <c r="E97" s="35" t="s">
        <v>299</v>
      </c>
      <c r="F97" s="35" t="s">
        <v>290</v>
      </c>
      <c r="G97" s="35" t="b">
        <v>1</v>
      </c>
      <c r="H97" s="35" t="s">
        <v>441</v>
      </c>
      <c r="I97" s="35" t="s">
        <v>442</v>
      </c>
      <c r="J97" s="35" t="s">
        <v>301</v>
      </c>
      <c r="K97" s="35" t="s">
        <v>302</v>
      </c>
      <c r="L97" s="36">
        <v>45576</v>
      </c>
      <c r="M97" s="35" t="s">
        <v>452</v>
      </c>
      <c r="N97" s="13"/>
    </row>
    <row r="98" spans="1:14" hidden="1" x14ac:dyDescent="0.25">
      <c r="A98" s="35" t="s">
        <v>636</v>
      </c>
      <c r="B98" s="35" t="s">
        <v>637</v>
      </c>
      <c r="C98" s="35" t="s">
        <v>297</v>
      </c>
      <c r="D98" s="35" t="s">
        <v>298</v>
      </c>
      <c r="E98" s="35" t="s">
        <v>299</v>
      </c>
      <c r="F98" s="35" t="s">
        <v>290</v>
      </c>
      <c r="G98" s="35" t="b">
        <v>1</v>
      </c>
      <c r="H98" s="35" t="s">
        <v>441</v>
      </c>
      <c r="I98" s="35" t="s">
        <v>442</v>
      </c>
      <c r="J98" s="35" t="s">
        <v>301</v>
      </c>
      <c r="K98" s="35" t="s">
        <v>302</v>
      </c>
      <c r="L98" s="36">
        <v>45576</v>
      </c>
      <c r="M98" s="35" t="s">
        <v>452</v>
      </c>
      <c r="N98" s="13"/>
    </row>
    <row r="99" spans="1:14" hidden="1" x14ac:dyDescent="0.25">
      <c r="A99" s="35" t="s">
        <v>638</v>
      </c>
      <c r="B99" s="35" t="s">
        <v>639</v>
      </c>
      <c r="C99" s="35" t="s">
        <v>297</v>
      </c>
      <c r="D99" s="35" t="s">
        <v>298</v>
      </c>
      <c r="E99" s="35" t="s">
        <v>299</v>
      </c>
      <c r="F99" s="35" t="s">
        <v>290</v>
      </c>
      <c r="G99" s="35" t="b">
        <v>1</v>
      </c>
      <c r="H99" s="35" t="s">
        <v>441</v>
      </c>
      <c r="I99" s="35" t="s">
        <v>442</v>
      </c>
      <c r="J99" s="35" t="s">
        <v>301</v>
      </c>
      <c r="K99" s="35" t="s">
        <v>302</v>
      </c>
      <c r="L99" s="36">
        <v>45576</v>
      </c>
      <c r="M99" s="35" t="s">
        <v>452</v>
      </c>
      <c r="N99" s="13"/>
    </row>
    <row r="100" spans="1:14" hidden="1" x14ac:dyDescent="0.25">
      <c r="A100" s="41" t="s">
        <v>640</v>
      </c>
      <c r="B100" s="35" t="s">
        <v>641</v>
      </c>
      <c r="C100" s="35" t="s">
        <v>297</v>
      </c>
      <c r="D100" s="35" t="s">
        <v>298</v>
      </c>
      <c r="E100" s="35" t="s">
        <v>299</v>
      </c>
      <c r="F100" s="35" t="s">
        <v>290</v>
      </c>
      <c r="G100" s="35" t="b">
        <v>1</v>
      </c>
      <c r="H100" s="35" t="s">
        <v>441</v>
      </c>
      <c r="I100" s="35" t="s">
        <v>442</v>
      </c>
      <c r="J100" s="35" t="s">
        <v>301</v>
      </c>
      <c r="K100" s="35" t="s">
        <v>302</v>
      </c>
      <c r="L100" s="36">
        <v>45593</v>
      </c>
      <c r="M100" s="35" t="s">
        <v>452</v>
      </c>
      <c r="N100" s="13"/>
    </row>
    <row r="101" spans="1:14" hidden="1" x14ac:dyDescent="0.25">
      <c r="A101" s="41" t="s">
        <v>642</v>
      </c>
      <c r="B101" s="35" t="s">
        <v>643</v>
      </c>
      <c r="C101" s="35" t="s">
        <v>297</v>
      </c>
      <c r="D101" s="35" t="s">
        <v>298</v>
      </c>
      <c r="E101" s="35" t="s">
        <v>299</v>
      </c>
      <c r="F101" s="35" t="s">
        <v>290</v>
      </c>
      <c r="G101" s="35" t="b">
        <v>1</v>
      </c>
      <c r="H101" s="35" t="s">
        <v>441</v>
      </c>
      <c r="I101" s="35" t="s">
        <v>442</v>
      </c>
      <c r="J101" s="35" t="s">
        <v>301</v>
      </c>
      <c r="K101" s="35" t="s">
        <v>302</v>
      </c>
      <c r="L101" s="36">
        <v>45589</v>
      </c>
      <c r="M101" s="35" t="s">
        <v>447</v>
      </c>
      <c r="N101" s="13"/>
    </row>
    <row r="102" spans="1:14" hidden="1" x14ac:dyDescent="0.25">
      <c r="A102" s="41" t="s">
        <v>644</v>
      </c>
      <c r="B102" s="35" t="s">
        <v>645</v>
      </c>
      <c r="C102" s="35" t="s">
        <v>297</v>
      </c>
      <c r="D102" s="35" t="s">
        <v>298</v>
      </c>
      <c r="E102" s="35" t="s">
        <v>299</v>
      </c>
      <c r="F102" s="35" t="s">
        <v>290</v>
      </c>
      <c r="G102" s="35" t="b">
        <v>1</v>
      </c>
      <c r="H102" s="35" t="s">
        <v>441</v>
      </c>
      <c r="I102" s="35" t="s">
        <v>442</v>
      </c>
      <c r="J102" s="35" t="s">
        <v>301</v>
      </c>
      <c r="K102" s="35" t="s">
        <v>302</v>
      </c>
      <c r="L102" s="36">
        <v>45593</v>
      </c>
      <c r="M102" s="35" t="s">
        <v>452</v>
      </c>
      <c r="N102" s="13"/>
    </row>
    <row r="103" spans="1:14" hidden="1" x14ac:dyDescent="0.25">
      <c r="A103" s="41" t="s">
        <v>646</v>
      </c>
      <c r="B103" s="35" t="s">
        <v>647</v>
      </c>
      <c r="C103" s="35" t="s">
        <v>297</v>
      </c>
      <c r="D103" s="35" t="s">
        <v>298</v>
      </c>
      <c r="E103" s="35" t="s">
        <v>299</v>
      </c>
      <c r="F103" s="35" t="s">
        <v>290</v>
      </c>
      <c r="G103" s="35" t="b">
        <v>1</v>
      </c>
      <c r="H103" s="35" t="s">
        <v>441</v>
      </c>
      <c r="I103" s="35" t="s">
        <v>442</v>
      </c>
      <c r="J103" s="35" t="s">
        <v>301</v>
      </c>
      <c r="K103" s="35" t="s">
        <v>302</v>
      </c>
      <c r="L103" s="36">
        <v>45600</v>
      </c>
      <c r="M103" s="35" t="s">
        <v>447</v>
      </c>
      <c r="N103" s="13"/>
    </row>
    <row r="104" spans="1:14" hidden="1" x14ac:dyDescent="0.25">
      <c r="A104" s="41" t="s">
        <v>648</v>
      </c>
      <c r="B104" s="35" t="s">
        <v>649</v>
      </c>
      <c r="C104" s="35" t="s">
        <v>297</v>
      </c>
      <c r="D104" s="35" t="s">
        <v>298</v>
      </c>
      <c r="E104" s="35" t="s">
        <v>299</v>
      </c>
      <c r="F104" s="35" t="s">
        <v>290</v>
      </c>
      <c r="G104" s="35" t="b">
        <v>1</v>
      </c>
      <c r="H104" s="35" t="s">
        <v>441</v>
      </c>
      <c r="I104" s="35" t="s">
        <v>442</v>
      </c>
      <c r="J104" s="35" t="s">
        <v>301</v>
      </c>
      <c r="K104" s="35" t="s">
        <v>302</v>
      </c>
      <c r="L104" s="36">
        <v>45576</v>
      </c>
      <c r="M104" s="35" t="s">
        <v>452</v>
      </c>
      <c r="N104" s="13"/>
    </row>
    <row r="105" spans="1:14" hidden="1" x14ac:dyDescent="0.25">
      <c r="A105" s="41" t="s">
        <v>650</v>
      </c>
      <c r="B105" s="35" t="s">
        <v>651</v>
      </c>
      <c r="C105" s="35" t="s">
        <v>297</v>
      </c>
      <c r="D105" s="35" t="s">
        <v>298</v>
      </c>
      <c r="E105" s="35" t="s">
        <v>299</v>
      </c>
      <c r="F105" s="35" t="s">
        <v>290</v>
      </c>
      <c r="G105" s="35" t="b">
        <v>1</v>
      </c>
      <c r="H105" s="35" t="s">
        <v>441</v>
      </c>
      <c r="I105" s="35" t="s">
        <v>442</v>
      </c>
      <c r="J105" s="35" t="s">
        <v>301</v>
      </c>
      <c r="K105" s="35" t="s">
        <v>302</v>
      </c>
      <c r="L105" s="36">
        <v>45569</v>
      </c>
      <c r="M105" s="35" t="s">
        <v>331</v>
      </c>
      <c r="N105" s="13"/>
    </row>
    <row r="106" spans="1:14" hidden="1" x14ac:dyDescent="0.25">
      <c r="A106" s="41" t="s">
        <v>652</v>
      </c>
      <c r="B106" s="35" t="s">
        <v>653</v>
      </c>
      <c r="C106" s="35" t="s">
        <v>297</v>
      </c>
      <c r="D106" s="35" t="s">
        <v>298</v>
      </c>
      <c r="E106" s="35" t="s">
        <v>299</v>
      </c>
      <c r="F106" s="35" t="s">
        <v>290</v>
      </c>
      <c r="G106" s="35" t="b">
        <v>1</v>
      </c>
      <c r="H106" s="35" t="s">
        <v>441</v>
      </c>
      <c r="I106" s="35" t="s">
        <v>442</v>
      </c>
      <c r="J106" s="35" t="s">
        <v>301</v>
      </c>
      <c r="K106" s="35" t="s">
        <v>302</v>
      </c>
      <c r="L106" s="36">
        <v>45593</v>
      </c>
      <c r="M106" s="35" t="s">
        <v>452</v>
      </c>
      <c r="N106" s="13"/>
    </row>
    <row r="107" spans="1:14" hidden="1" x14ac:dyDescent="0.25">
      <c r="A107" s="41" t="s">
        <v>654</v>
      </c>
      <c r="B107" s="35" t="s">
        <v>655</v>
      </c>
      <c r="C107" s="35" t="s">
        <v>297</v>
      </c>
      <c r="D107" s="35" t="s">
        <v>298</v>
      </c>
      <c r="E107" s="35" t="s">
        <v>299</v>
      </c>
      <c r="F107" s="35" t="s">
        <v>290</v>
      </c>
      <c r="G107" s="35" t="b">
        <v>1</v>
      </c>
      <c r="H107" s="35" t="s">
        <v>441</v>
      </c>
      <c r="I107" s="35" t="s">
        <v>442</v>
      </c>
      <c r="J107" s="35" t="s">
        <v>301</v>
      </c>
      <c r="K107" s="35" t="s">
        <v>302</v>
      </c>
      <c r="L107" s="36">
        <v>45576</v>
      </c>
      <c r="M107" s="35" t="s">
        <v>452</v>
      </c>
      <c r="N107" s="13"/>
    </row>
    <row r="108" spans="1:14" hidden="1" x14ac:dyDescent="0.25">
      <c r="A108" s="41" t="s">
        <v>656</v>
      </c>
      <c r="B108" s="35" t="s">
        <v>657</v>
      </c>
      <c r="C108" s="35" t="s">
        <v>297</v>
      </c>
      <c r="D108" s="35" t="s">
        <v>298</v>
      </c>
      <c r="E108" s="35" t="s">
        <v>299</v>
      </c>
      <c r="F108" s="35" t="s">
        <v>432</v>
      </c>
      <c r="G108" s="35" t="b">
        <v>1</v>
      </c>
      <c r="H108" s="35" t="s">
        <v>441</v>
      </c>
      <c r="I108" s="35" t="s">
        <v>442</v>
      </c>
      <c r="J108" s="35" t="s">
        <v>301</v>
      </c>
      <c r="K108" s="35" t="s">
        <v>302</v>
      </c>
      <c r="L108" s="36">
        <v>41699</v>
      </c>
      <c r="M108" s="35" t="s">
        <v>434</v>
      </c>
      <c r="N108" s="13"/>
    </row>
    <row r="109" spans="1:14" hidden="1" x14ac:dyDescent="0.25">
      <c r="A109" s="35" t="s">
        <v>658</v>
      </c>
      <c r="B109" s="35" t="s">
        <v>659</v>
      </c>
      <c r="C109" s="35" t="s">
        <v>297</v>
      </c>
      <c r="D109" s="35" t="s">
        <v>298</v>
      </c>
      <c r="E109" s="35" t="s">
        <v>299</v>
      </c>
      <c r="F109" s="40" t="s">
        <v>1410</v>
      </c>
      <c r="G109" s="35" t="b">
        <v>1</v>
      </c>
      <c r="H109" s="35" t="s">
        <v>441</v>
      </c>
      <c r="I109" s="35" t="s">
        <v>442</v>
      </c>
      <c r="J109" s="35" t="s">
        <v>301</v>
      </c>
      <c r="K109" s="35" t="s">
        <v>302</v>
      </c>
      <c r="L109" s="36">
        <v>45371</v>
      </c>
      <c r="M109" s="35" t="s">
        <v>452</v>
      </c>
      <c r="N109" s="13"/>
    </row>
    <row r="110" spans="1:14" hidden="1" x14ac:dyDescent="0.25">
      <c r="A110" s="35" t="s">
        <v>660</v>
      </c>
      <c r="B110" s="35" t="s">
        <v>661</v>
      </c>
      <c r="C110" s="35" t="s">
        <v>297</v>
      </c>
      <c r="D110" s="35" t="s">
        <v>298</v>
      </c>
      <c r="E110" s="35" t="s">
        <v>299</v>
      </c>
      <c r="F110" s="40" t="s">
        <v>290</v>
      </c>
      <c r="G110" s="35" t="b">
        <v>1</v>
      </c>
      <c r="H110" s="35" t="s">
        <v>441</v>
      </c>
      <c r="I110" s="35" t="s">
        <v>442</v>
      </c>
      <c r="J110" s="35" t="s">
        <v>301</v>
      </c>
      <c r="K110" s="35" t="s">
        <v>302</v>
      </c>
      <c r="L110" s="36">
        <v>45559</v>
      </c>
      <c r="M110" s="35" t="s">
        <v>452</v>
      </c>
      <c r="N110" s="13"/>
    </row>
    <row r="111" spans="1:14" hidden="1" x14ac:dyDescent="0.25">
      <c r="A111" s="35" t="s">
        <v>662</v>
      </c>
      <c r="B111" s="35" t="s">
        <v>663</v>
      </c>
      <c r="C111" s="35" t="s">
        <v>297</v>
      </c>
      <c r="D111" s="35" t="s">
        <v>298</v>
      </c>
      <c r="E111" s="35" t="s">
        <v>299</v>
      </c>
      <c r="F111" s="35" t="s">
        <v>290</v>
      </c>
      <c r="G111" s="35" t="b">
        <v>1</v>
      </c>
      <c r="H111" s="35" t="s">
        <v>441</v>
      </c>
      <c r="I111" s="35" t="s">
        <v>442</v>
      </c>
      <c r="J111" s="35" t="s">
        <v>301</v>
      </c>
      <c r="K111" s="35" t="s">
        <v>302</v>
      </c>
      <c r="L111" s="36">
        <v>45580</v>
      </c>
      <c r="M111" s="35" t="s">
        <v>452</v>
      </c>
      <c r="N111" s="13"/>
    </row>
    <row r="112" spans="1:14" hidden="1" x14ac:dyDescent="0.25">
      <c r="A112" s="35" t="s">
        <v>664</v>
      </c>
      <c r="B112" s="35" t="s">
        <v>665</v>
      </c>
      <c r="C112" s="35" t="s">
        <v>297</v>
      </c>
      <c r="D112" s="35"/>
      <c r="E112" s="35" t="s">
        <v>299</v>
      </c>
      <c r="F112" s="35" t="s">
        <v>432</v>
      </c>
      <c r="G112" s="35" t="b">
        <v>1</v>
      </c>
      <c r="H112" s="35" t="s">
        <v>441</v>
      </c>
      <c r="I112" s="35" t="s">
        <v>442</v>
      </c>
      <c r="J112" s="35" t="s">
        <v>301</v>
      </c>
      <c r="K112" s="35" t="s">
        <v>302</v>
      </c>
      <c r="L112" s="36">
        <v>40108</v>
      </c>
      <c r="M112" s="35" t="s">
        <v>433</v>
      </c>
      <c r="N112" s="13"/>
    </row>
    <row r="113" spans="1:14" hidden="1" x14ac:dyDescent="0.25">
      <c r="A113" s="35" t="s">
        <v>666</v>
      </c>
      <c r="B113" s="35" t="s">
        <v>667</v>
      </c>
      <c r="C113" s="35" t="s">
        <v>297</v>
      </c>
      <c r="D113" s="35" t="s">
        <v>298</v>
      </c>
      <c r="E113" s="35" t="s">
        <v>299</v>
      </c>
      <c r="F113" s="35" t="s">
        <v>290</v>
      </c>
      <c r="G113" s="35" t="b">
        <v>1</v>
      </c>
      <c r="H113" s="35" t="s">
        <v>441</v>
      </c>
      <c r="I113" s="35" t="s">
        <v>442</v>
      </c>
      <c r="J113" s="35" t="s">
        <v>301</v>
      </c>
      <c r="K113" s="35" t="s">
        <v>302</v>
      </c>
      <c r="L113" s="36">
        <v>45595</v>
      </c>
      <c r="M113" s="35" t="s">
        <v>331</v>
      </c>
      <c r="N113" s="13"/>
    </row>
    <row r="114" spans="1:14" hidden="1" x14ac:dyDescent="0.25">
      <c r="A114" s="35" t="s">
        <v>668</v>
      </c>
      <c r="B114" s="35" t="s">
        <v>669</v>
      </c>
      <c r="C114" s="35" t="s">
        <v>297</v>
      </c>
      <c r="D114" s="35" t="s">
        <v>298</v>
      </c>
      <c r="E114" s="35" t="s">
        <v>299</v>
      </c>
      <c r="F114" s="35" t="s">
        <v>290</v>
      </c>
      <c r="G114" s="35" t="b">
        <v>1</v>
      </c>
      <c r="H114" s="35" t="s">
        <v>441</v>
      </c>
      <c r="I114" s="35" t="s">
        <v>442</v>
      </c>
      <c r="J114" s="35" t="s">
        <v>301</v>
      </c>
      <c r="K114" s="35" t="s">
        <v>302</v>
      </c>
      <c r="L114" s="36">
        <v>45576</v>
      </c>
      <c r="M114" s="35" t="s">
        <v>452</v>
      </c>
      <c r="N114" s="13"/>
    </row>
    <row r="115" spans="1:14" hidden="1" x14ac:dyDescent="0.25">
      <c r="A115" s="35" t="s">
        <v>670</v>
      </c>
      <c r="B115" s="35" t="s">
        <v>671</v>
      </c>
      <c r="C115" s="35" t="s">
        <v>297</v>
      </c>
      <c r="D115" s="35" t="s">
        <v>303</v>
      </c>
      <c r="E115" s="35" t="s">
        <v>299</v>
      </c>
      <c r="F115" s="35" t="s">
        <v>432</v>
      </c>
      <c r="G115" s="35" t="b">
        <v>1</v>
      </c>
      <c r="H115" s="35" t="s">
        <v>441</v>
      </c>
      <c r="I115" s="35" t="s">
        <v>442</v>
      </c>
      <c r="J115" s="35" t="s">
        <v>301</v>
      </c>
      <c r="K115" s="35" t="s">
        <v>302</v>
      </c>
      <c r="L115" s="36">
        <v>42265</v>
      </c>
      <c r="M115" s="35" t="s">
        <v>434</v>
      </c>
      <c r="N115" s="13"/>
    </row>
    <row r="116" spans="1:14" hidden="1" x14ac:dyDescent="0.25">
      <c r="A116" s="35" t="s">
        <v>672</v>
      </c>
      <c r="B116" s="35" t="s">
        <v>673</v>
      </c>
      <c r="C116" s="35" t="s">
        <v>297</v>
      </c>
      <c r="D116" s="35"/>
      <c r="E116" s="35" t="s">
        <v>299</v>
      </c>
      <c r="F116" s="35" t="s">
        <v>432</v>
      </c>
      <c r="G116" s="35" t="b">
        <v>1</v>
      </c>
      <c r="H116" s="35" t="s">
        <v>441</v>
      </c>
      <c r="I116" s="35" t="s">
        <v>442</v>
      </c>
      <c r="J116" s="35" t="s">
        <v>301</v>
      </c>
      <c r="K116" s="35" t="s">
        <v>302</v>
      </c>
      <c r="L116" s="36">
        <v>44630</v>
      </c>
      <c r="M116" s="35" t="s">
        <v>452</v>
      </c>
      <c r="N116" s="13"/>
    </row>
    <row r="117" spans="1:14" hidden="1" x14ac:dyDescent="0.25">
      <c r="A117" s="35" t="s">
        <v>674</v>
      </c>
      <c r="B117" s="35" t="s">
        <v>675</v>
      </c>
      <c r="C117" s="35" t="s">
        <v>297</v>
      </c>
      <c r="D117" s="35"/>
      <c r="E117" s="35" t="s">
        <v>299</v>
      </c>
      <c r="F117" s="35" t="s">
        <v>432</v>
      </c>
      <c r="G117" s="35" t="b">
        <v>1</v>
      </c>
      <c r="H117" s="35" t="s">
        <v>441</v>
      </c>
      <c r="I117" s="35" t="s">
        <v>442</v>
      </c>
      <c r="J117" s="35" t="s">
        <v>301</v>
      </c>
      <c r="K117" s="35" t="s">
        <v>302</v>
      </c>
      <c r="L117" s="36">
        <v>44626</v>
      </c>
      <c r="M117" s="35" t="s">
        <v>452</v>
      </c>
      <c r="N117" s="13"/>
    </row>
    <row r="118" spans="1:14" hidden="1" x14ac:dyDescent="0.25">
      <c r="A118" s="35" t="s">
        <v>676</v>
      </c>
      <c r="B118" s="35" t="s">
        <v>677</v>
      </c>
      <c r="C118" s="35" t="s">
        <v>297</v>
      </c>
      <c r="D118" s="35" t="s">
        <v>298</v>
      </c>
      <c r="E118" s="35" t="s">
        <v>299</v>
      </c>
      <c r="F118" s="35" t="s">
        <v>290</v>
      </c>
      <c r="G118" s="35" t="b">
        <v>1</v>
      </c>
      <c r="H118" s="35" t="s">
        <v>441</v>
      </c>
      <c r="I118" s="35" t="s">
        <v>442</v>
      </c>
      <c r="J118" s="35" t="s">
        <v>301</v>
      </c>
      <c r="K118" s="35" t="s">
        <v>302</v>
      </c>
      <c r="L118" s="36">
        <v>45576</v>
      </c>
      <c r="M118" s="35" t="s">
        <v>452</v>
      </c>
      <c r="N118" s="13"/>
    </row>
    <row r="119" spans="1:14" hidden="1" x14ac:dyDescent="0.25">
      <c r="A119" s="35" t="s">
        <v>678</v>
      </c>
      <c r="B119" s="35" t="s">
        <v>679</v>
      </c>
      <c r="C119" s="35" t="s">
        <v>297</v>
      </c>
      <c r="D119" s="35" t="s">
        <v>298</v>
      </c>
      <c r="E119" s="35" t="s">
        <v>299</v>
      </c>
      <c r="F119" s="35" t="s">
        <v>290</v>
      </c>
      <c r="G119" s="35" t="b">
        <v>1</v>
      </c>
      <c r="H119" s="35" t="s">
        <v>441</v>
      </c>
      <c r="I119" s="35" t="s">
        <v>442</v>
      </c>
      <c r="J119" s="35" t="s">
        <v>301</v>
      </c>
      <c r="K119" s="35" t="s">
        <v>302</v>
      </c>
      <c r="L119" s="36">
        <v>45589</v>
      </c>
      <c r="M119" s="35" t="s">
        <v>447</v>
      </c>
      <c r="N119" s="13"/>
    </row>
    <row r="120" spans="1:14" hidden="1" x14ac:dyDescent="0.25">
      <c r="A120" s="35" t="s">
        <v>680</v>
      </c>
      <c r="B120" s="35" t="s">
        <v>681</v>
      </c>
      <c r="C120" s="35" t="s">
        <v>297</v>
      </c>
      <c r="D120" s="35" t="s">
        <v>298</v>
      </c>
      <c r="E120" s="35" t="s">
        <v>299</v>
      </c>
      <c r="F120" s="35" t="s">
        <v>290</v>
      </c>
      <c r="G120" s="35" t="b">
        <v>1</v>
      </c>
      <c r="H120" s="35" t="s">
        <v>441</v>
      </c>
      <c r="I120" s="35" t="s">
        <v>442</v>
      </c>
      <c r="J120" s="35" t="s">
        <v>301</v>
      </c>
      <c r="K120" s="35" t="s">
        <v>302</v>
      </c>
      <c r="L120" s="36">
        <v>45572</v>
      </c>
      <c r="M120" s="35" t="s">
        <v>452</v>
      </c>
      <c r="N120" s="13"/>
    </row>
    <row r="121" spans="1:14" hidden="1" x14ac:dyDescent="0.25">
      <c r="A121" s="35" t="s">
        <v>682</v>
      </c>
      <c r="B121" s="35" t="s">
        <v>683</v>
      </c>
      <c r="C121" s="35" t="s">
        <v>297</v>
      </c>
      <c r="D121" s="35" t="s">
        <v>298</v>
      </c>
      <c r="E121" s="35" t="s">
        <v>299</v>
      </c>
      <c r="F121" s="35" t="s">
        <v>290</v>
      </c>
      <c r="G121" s="35" t="b">
        <v>1</v>
      </c>
      <c r="H121" s="35" t="s">
        <v>441</v>
      </c>
      <c r="I121" s="35" t="s">
        <v>442</v>
      </c>
      <c r="J121" s="35" t="s">
        <v>301</v>
      </c>
      <c r="K121" s="35" t="s">
        <v>302</v>
      </c>
      <c r="L121" s="36">
        <v>45576</v>
      </c>
      <c r="M121" s="35" t="s">
        <v>452</v>
      </c>
      <c r="N121" s="13"/>
    </row>
    <row r="122" spans="1:14" hidden="1" x14ac:dyDescent="0.25">
      <c r="A122" s="35" t="s">
        <v>684</v>
      </c>
      <c r="B122" s="35" t="s">
        <v>685</v>
      </c>
      <c r="C122" s="35" t="s">
        <v>297</v>
      </c>
      <c r="D122" s="35" t="s">
        <v>298</v>
      </c>
      <c r="E122" s="35" t="s">
        <v>299</v>
      </c>
      <c r="F122" s="35" t="s">
        <v>290</v>
      </c>
      <c r="G122" s="35" t="b">
        <v>1</v>
      </c>
      <c r="H122" s="35" t="s">
        <v>441</v>
      </c>
      <c r="I122" s="35" t="s">
        <v>442</v>
      </c>
      <c r="J122" s="35" t="s">
        <v>301</v>
      </c>
      <c r="K122" s="35" t="s">
        <v>302</v>
      </c>
      <c r="L122" s="36">
        <v>45576</v>
      </c>
      <c r="M122" s="35" t="s">
        <v>452</v>
      </c>
      <c r="N122" s="13"/>
    </row>
    <row r="123" spans="1:14" hidden="1" x14ac:dyDescent="0.25">
      <c r="A123" s="35" t="s">
        <v>686</v>
      </c>
      <c r="B123" s="35" t="s">
        <v>687</v>
      </c>
      <c r="C123" s="35" t="s">
        <v>297</v>
      </c>
      <c r="D123" s="35" t="s">
        <v>298</v>
      </c>
      <c r="E123" s="35" t="s">
        <v>299</v>
      </c>
      <c r="F123" s="35" t="s">
        <v>290</v>
      </c>
      <c r="G123" s="35" t="b">
        <v>1</v>
      </c>
      <c r="H123" s="35" t="s">
        <v>441</v>
      </c>
      <c r="I123" s="35" t="s">
        <v>442</v>
      </c>
      <c r="J123" s="35" t="s">
        <v>301</v>
      </c>
      <c r="K123" s="35" t="s">
        <v>302</v>
      </c>
      <c r="L123" s="36">
        <v>45576</v>
      </c>
      <c r="M123" s="35" t="s">
        <v>452</v>
      </c>
      <c r="N123" s="13"/>
    </row>
    <row r="124" spans="1:14" hidden="1" x14ac:dyDescent="0.25">
      <c r="A124" s="35" t="s">
        <v>688</v>
      </c>
      <c r="B124" s="35" t="s">
        <v>689</v>
      </c>
      <c r="C124" s="35" t="s">
        <v>297</v>
      </c>
      <c r="D124" s="35" t="s">
        <v>298</v>
      </c>
      <c r="E124" s="35" t="s">
        <v>299</v>
      </c>
      <c r="F124" s="35" t="s">
        <v>290</v>
      </c>
      <c r="G124" s="35" t="b">
        <v>1</v>
      </c>
      <c r="H124" s="35" t="s">
        <v>441</v>
      </c>
      <c r="I124" s="35" t="s">
        <v>442</v>
      </c>
      <c r="J124" s="35" t="s">
        <v>301</v>
      </c>
      <c r="K124" s="35" t="s">
        <v>302</v>
      </c>
      <c r="L124" s="36">
        <v>45576</v>
      </c>
      <c r="M124" s="35" t="s">
        <v>452</v>
      </c>
      <c r="N124" s="13"/>
    </row>
    <row r="125" spans="1:14" hidden="1" x14ac:dyDescent="0.25">
      <c r="A125" s="35" t="s">
        <v>690</v>
      </c>
      <c r="B125" s="35" t="s">
        <v>691</v>
      </c>
      <c r="C125" s="35" t="s">
        <v>297</v>
      </c>
      <c r="D125" s="35" t="s">
        <v>298</v>
      </c>
      <c r="E125" s="35" t="s">
        <v>299</v>
      </c>
      <c r="F125" s="35" t="s">
        <v>290</v>
      </c>
      <c r="G125" s="35" t="b">
        <v>1</v>
      </c>
      <c r="H125" s="35" t="s">
        <v>441</v>
      </c>
      <c r="I125" s="35" t="s">
        <v>442</v>
      </c>
      <c r="J125" s="35" t="s">
        <v>301</v>
      </c>
      <c r="K125" s="35" t="s">
        <v>302</v>
      </c>
      <c r="L125" s="36">
        <v>45576</v>
      </c>
      <c r="M125" s="35" t="s">
        <v>452</v>
      </c>
      <c r="N125" s="13"/>
    </row>
    <row r="126" spans="1:14" hidden="1" x14ac:dyDescent="0.25">
      <c r="A126" s="35" t="s">
        <v>692</v>
      </c>
      <c r="B126" s="35" t="s">
        <v>693</v>
      </c>
      <c r="C126" s="35" t="s">
        <v>297</v>
      </c>
      <c r="D126" s="35" t="s">
        <v>298</v>
      </c>
      <c r="E126" s="35" t="s">
        <v>299</v>
      </c>
      <c r="F126" s="35" t="s">
        <v>290</v>
      </c>
      <c r="G126" s="35" t="b">
        <v>1</v>
      </c>
      <c r="H126" s="35" t="s">
        <v>441</v>
      </c>
      <c r="I126" s="35" t="s">
        <v>442</v>
      </c>
      <c r="J126" s="35" t="s">
        <v>301</v>
      </c>
      <c r="K126" s="35" t="s">
        <v>302</v>
      </c>
      <c r="L126" s="36">
        <v>45572</v>
      </c>
      <c r="M126" s="35" t="s">
        <v>452</v>
      </c>
      <c r="N126" s="13"/>
    </row>
    <row r="127" spans="1:14" hidden="1" x14ac:dyDescent="0.25">
      <c r="A127" s="35" t="s">
        <v>694</v>
      </c>
      <c r="B127" s="35" t="s">
        <v>695</v>
      </c>
      <c r="C127" s="35" t="s">
        <v>297</v>
      </c>
      <c r="D127" s="35" t="s">
        <v>298</v>
      </c>
      <c r="E127" s="35" t="s">
        <v>299</v>
      </c>
      <c r="F127" s="35" t="s">
        <v>290</v>
      </c>
      <c r="G127" s="35" t="b">
        <v>1</v>
      </c>
      <c r="H127" s="35" t="s">
        <v>441</v>
      </c>
      <c r="I127" s="35" t="s">
        <v>442</v>
      </c>
      <c r="J127" s="35" t="s">
        <v>301</v>
      </c>
      <c r="K127" s="35" t="s">
        <v>302</v>
      </c>
      <c r="L127" s="36">
        <v>45576</v>
      </c>
      <c r="M127" s="35" t="s">
        <v>452</v>
      </c>
      <c r="N127" s="13"/>
    </row>
    <row r="128" spans="1:14" hidden="1" x14ac:dyDescent="0.25">
      <c r="A128" s="35" t="s">
        <v>696</v>
      </c>
      <c r="B128" s="35" t="s">
        <v>697</v>
      </c>
      <c r="C128" s="35" t="s">
        <v>297</v>
      </c>
      <c r="D128" s="35" t="s">
        <v>298</v>
      </c>
      <c r="E128" s="35" t="s">
        <v>299</v>
      </c>
      <c r="F128" s="35" t="s">
        <v>290</v>
      </c>
      <c r="G128" s="35" t="b">
        <v>1</v>
      </c>
      <c r="H128" s="35" t="s">
        <v>441</v>
      </c>
      <c r="I128" s="35" t="s">
        <v>442</v>
      </c>
      <c r="J128" s="35" t="s">
        <v>301</v>
      </c>
      <c r="K128" s="35" t="s">
        <v>302</v>
      </c>
      <c r="L128" s="36">
        <v>45589</v>
      </c>
      <c r="M128" s="35" t="s">
        <v>447</v>
      </c>
      <c r="N128" s="13"/>
    </row>
    <row r="129" spans="1:14" hidden="1" x14ac:dyDescent="0.25">
      <c r="A129" s="35" t="s">
        <v>698</v>
      </c>
      <c r="B129" s="35" t="s">
        <v>699</v>
      </c>
      <c r="C129" s="35" t="s">
        <v>297</v>
      </c>
      <c r="D129" s="35" t="s">
        <v>298</v>
      </c>
      <c r="E129" s="35" t="s">
        <v>299</v>
      </c>
      <c r="F129" s="35" t="s">
        <v>290</v>
      </c>
      <c r="G129" s="35" t="b">
        <v>1</v>
      </c>
      <c r="H129" s="35" t="s">
        <v>441</v>
      </c>
      <c r="I129" s="35" t="s">
        <v>442</v>
      </c>
      <c r="J129" s="35" t="s">
        <v>301</v>
      </c>
      <c r="K129" s="35" t="s">
        <v>302</v>
      </c>
      <c r="L129" s="36">
        <v>45576</v>
      </c>
      <c r="M129" s="35" t="s">
        <v>452</v>
      </c>
      <c r="N129" s="13"/>
    </row>
    <row r="130" spans="1:14" hidden="1" x14ac:dyDescent="0.25">
      <c r="A130" s="35" t="s">
        <v>700</v>
      </c>
      <c r="B130" s="35" t="s">
        <v>701</v>
      </c>
      <c r="C130" s="35" t="s">
        <v>297</v>
      </c>
      <c r="D130" s="35" t="s">
        <v>298</v>
      </c>
      <c r="E130" s="35" t="s">
        <v>299</v>
      </c>
      <c r="F130" s="35" t="s">
        <v>290</v>
      </c>
      <c r="G130" s="35" t="b">
        <v>1</v>
      </c>
      <c r="H130" s="35" t="s">
        <v>441</v>
      </c>
      <c r="I130" s="35" t="s">
        <v>442</v>
      </c>
      <c r="J130" s="35" t="s">
        <v>301</v>
      </c>
      <c r="K130" s="35" t="s">
        <v>302</v>
      </c>
      <c r="L130" s="36">
        <v>45576</v>
      </c>
      <c r="M130" s="35" t="s">
        <v>452</v>
      </c>
      <c r="N130" s="13"/>
    </row>
    <row r="131" spans="1:14" hidden="1" x14ac:dyDescent="0.25">
      <c r="A131" s="35" t="s">
        <v>702</v>
      </c>
      <c r="B131" s="35" t="s">
        <v>703</v>
      </c>
      <c r="C131" s="35" t="s">
        <v>297</v>
      </c>
      <c r="D131" s="35"/>
      <c r="E131" s="35" t="s">
        <v>299</v>
      </c>
      <c r="F131" s="35" t="s">
        <v>432</v>
      </c>
      <c r="G131" s="35" t="b">
        <v>1</v>
      </c>
      <c r="H131" s="35" t="s">
        <v>441</v>
      </c>
      <c r="I131" s="35" t="s">
        <v>442</v>
      </c>
      <c r="J131" s="35" t="s">
        <v>301</v>
      </c>
      <c r="K131" s="35" t="s">
        <v>302</v>
      </c>
      <c r="L131" s="36">
        <v>44484</v>
      </c>
      <c r="M131" s="35" t="s">
        <v>434</v>
      </c>
      <c r="N131" s="13"/>
    </row>
    <row r="132" spans="1:14" hidden="1" x14ac:dyDescent="0.25">
      <c r="A132" s="35" t="s">
        <v>704</v>
      </c>
      <c r="B132" s="35" t="s">
        <v>705</v>
      </c>
      <c r="C132" s="35" t="s">
        <v>297</v>
      </c>
      <c r="D132" s="35"/>
      <c r="E132" s="35" t="s">
        <v>299</v>
      </c>
      <c r="F132" s="35" t="s">
        <v>432</v>
      </c>
      <c r="G132" s="35" t="b">
        <v>1</v>
      </c>
      <c r="H132" s="35" t="s">
        <v>441</v>
      </c>
      <c r="I132" s="35" t="s">
        <v>442</v>
      </c>
      <c r="J132" s="35" t="s">
        <v>301</v>
      </c>
      <c r="K132" s="35" t="s">
        <v>302</v>
      </c>
      <c r="L132" s="36">
        <v>39457</v>
      </c>
      <c r="M132" s="35" t="s">
        <v>433</v>
      </c>
      <c r="N132" s="13"/>
    </row>
    <row r="133" spans="1:14" hidden="1" x14ac:dyDescent="0.25">
      <c r="A133" s="35" t="s">
        <v>706</v>
      </c>
      <c r="B133" s="35" t="s">
        <v>707</v>
      </c>
      <c r="C133" s="35" t="s">
        <v>297</v>
      </c>
      <c r="D133" s="35"/>
      <c r="E133" s="35" t="s">
        <v>299</v>
      </c>
      <c r="F133" s="35" t="s">
        <v>432</v>
      </c>
      <c r="G133" s="35" t="b">
        <v>1</v>
      </c>
      <c r="H133" s="35" t="s">
        <v>441</v>
      </c>
      <c r="I133" s="35" t="s">
        <v>442</v>
      </c>
      <c r="J133" s="35" t="s">
        <v>301</v>
      </c>
      <c r="K133" s="35" t="s">
        <v>302</v>
      </c>
      <c r="L133" s="36">
        <v>39459</v>
      </c>
      <c r="M133" s="35" t="s">
        <v>433</v>
      </c>
      <c r="N133" s="13"/>
    </row>
    <row r="134" spans="1:14" hidden="1" x14ac:dyDescent="0.25">
      <c r="A134" s="35" t="s">
        <v>708</v>
      </c>
      <c r="B134" s="35" t="s">
        <v>709</v>
      </c>
      <c r="C134" s="35" t="s">
        <v>297</v>
      </c>
      <c r="D134" s="35" t="s">
        <v>298</v>
      </c>
      <c r="E134" s="35" t="s">
        <v>299</v>
      </c>
      <c r="F134" s="35" t="s">
        <v>290</v>
      </c>
      <c r="G134" s="35" t="b">
        <v>1</v>
      </c>
      <c r="H134" s="35" t="s">
        <v>441</v>
      </c>
      <c r="I134" s="35" t="s">
        <v>442</v>
      </c>
      <c r="J134" s="35" t="s">
        <v>301</v>
      </c>
      <c r="K134" s="35" t="s">
        <v>302</v>
      </c>
      <c r="L134" s="36">
        <v>45576</v>
      </c>
      <c r="M134" s="35" t="s">
        <v>452</v>
      </c>
      <c r="N134" s="13"/>
    </row>
    <row r="135" spans="1:14" hidden="1" x14ac:dyDescent="0.25">
      <c r="A135" s="35" t="s">
        <v>710</v>
      </c>
      <c r="B135" s="35" t="s">
        <v>711</v>
      </c>
      <c r="C135" s="35" t="s">
        <v>297</v>
      </c>
      <c r="D135" s="35"/>
      <c r="E135" s="35" t="s">
        <v>299</v>
      </c>
      <c r="F135" s="35" t="s">
        <v>432</v>
      </c>
      <c r="G135" s="35" t="b">
        <v>1</v>
      </c>
      <c r="H135" s="35" t="s">
        <v>441</v>
      </c>
      <c r="I135" s="35" t="s">
        <v>442</v>
      </c>
      <c r="J135" s="35" t="s">
        <v>301</v>
      </c>
      <c r="K135" s="35" t="s">
        <v>302</v>
      </c>
      <c r="L135" s="36">
        <v>40357</v>
      </c>
      <c r="M135" s="35" t="s">
        <v>433</v>
      </c>
      <c r="N135" s="13"/>
    </row>
    <row r="136" spans="1:14" hidden="1" x14ac:dyDescent="0.25">
      <c r="A136" s="35" t="s">
        <v>712</v>
      </c>
      <c r="B136" s="35" t="s">
        <v>713</v>
      </c>
      <c r="C136" s="35" t="s">
        <v>297</v>
      </c>
      <c r="D136" s="35"/>
      <c r="E136" s="35" t="s">
        <v>299</v>
      </c>
      <c r="F136" s="35" t="s">
        <v>432</v>
      </c>
      <c r="G136" s="35" t="b">
        <v>1</v>
      </c>
      <c r="H136" s="35" t="s">
        <v>441</v>
      </c>
      <c r="I136" s="35" t="s">
        <v>442</v>
      </c>
      <c r="J136" s="35" t="s">
        <v>301</v>
      </c>
      <c r="K136" s="35" t="s">
        <v>302</v>
      </c>
      <c r="L136" s="36">
        <v>44505</v>
      </c>
      <c r="M136" s="35" t="s">
        <v>434</v>
      </c>
      <c r="N136" s="13"/>
    </row>
    <row r="137" spans="1:14" hidden="1" x14ac:dyDescent="0.25">
      <c r="A137" s="35" t="s">
        <v>714</v>
      </c>
      <c r="B137" s="35" t="s">
        <v>715</v>
      </c>
      <c r="C137" s="35" t="s">
        <v>297</v>
      </c>
      <c r="D137" s="35"/>
      <c r="E137" s="35" t="s">
        <v>299</v>
      </c>
      <c r="F137" s="35" t="s">
        <v>432</v>
      </c>
      <c r="G137" s="35" t="b">
        <v>1</v>
      </c>
      <c r="H137" s="35" t="s">
        <v>441</v>
      </c>
      <c r="I137" s="35" t="s">
        <v>442</v>
      </c>
      <c r="J137" s="35" t="s">
        <v>301</v>
      </c>
      <c r="K137" s="35" t="s">
        <v>302</v>
      </c>
      <c r="L137" s="36">
        <v>40379</v>
      </c>
      <c r="M137" s="35" t="s">
        <v>433</v>
      </c>
      <c r="N137" s="13"/>
    </row>
    <row r="138" spans="1:14" hidden="1" x14ac:dyDescent="0.25">
      <c r="A138" s="35" t="s">
        <v>716</v>
      </c>
      <c r="B138" s="35" t="s">
        <v>717</v>
      </c>
      <c r="C138" s="35" t="s">
        <v>297</v>
      </c>
      <c r="D138" s="35" t="s">
        <v>298</v>
      </c>
      <c r="E138" s="35" t="s">
        <v>299</v>
      </c>
      <c r="F138" s="40" t="s">
        <v>290</v>
      </c>
      <c r="G138" s="35" t="b">
        <v>1</v>
      </c>
      <c r="H138" s="35" t="s">
        <v>441</v>
      </c>
      <c r="I138" s="35" t="s">
        <v>442</v>
      </c>
      <c r="J138" s="35" t="s">
        <v>301</v>
      </c>
      <c r="K138" s="35" t="s">
        <v>302</v>
      </c>
      <c r="L138" s="36">
        <v>45593</v>
      </c>
      <c r="M138" s="35" t="s">
        <v>452</v>
      </c>
      <c r="N138" s="13"/>
    </row>
    <row r="139" spans="1:14" hidden="1" x14ac:dyDescent="0.25">
      <c r="A139" s="35" t="s">
        <v>718</v>
      </c>
      <c r="B139" s="35" t="s">
        <v>719</v>
      </c>
      <c r="C139" s="35" t="s">
        <v>297</v>
      </c>
      <c r="D139" s="35" t="s">
        <v>298</v>
      </c>
      <c r="E139" s="35" t="s">
        <v>299</v>
      </c>
      <c r="F139" s="35" t="s">
        <v>432</v>
      </c>
      <c r="G139" s="35" t="b">
        <v>1</v>
      </c>
      <c r="H139" s="35" t="s">
        <v>441</v>
      </c>
      <c r="I139" s="35" t="s">
        <v>442</v>
      </c>
      <c r="J139" s="35" t="s">
        <v>301</v>
      </c>
      <c r="K139" s="35" t="s">
        <v>302</v>
      </c>
      <c r="L139" s="36">
        <v>39468</v>
      </c>
      <c r="M139" s="35" t="s">
        <v>433</v>
      </c>
      <c r="N139" s="13"/>
    </row>
    <row r="140" spans="1:14" hidden="1" x14ac:dyDescent="0.25">
      <c r="A140" s="35" t="s">
        <v>720</v>
      </c>
      <c r="B140" s="35" t="s">
        <v>721</v>
      </c>
      <c r="C140" s="35" t="s">
        <v>297</v>
      </c>
      <c r="D140" s="35" t="s">
        <v>298</v>
      </c>
      <c r="E140" s="35" t="s">
        <v>299</v>
      </c>
      <c r="F140" s="35" t="s">
        <v>432</v>
      </c>
      <c r="G140" s="35" t="b">
        <v>1</v>
      </c>
      <c r="H140" s="35" t="s">
        <v>441</v>
      </c>
      <c r="I140" s="35" t="s">
        <v>442</v>
      </c>
      <c r="J140" s="35" t="s">
        <v>301</v>
      </c>
      <c r="K140" s="35" t="s">
        <v>302</v>
      </c>
      <c r="L140" s="36">
        <v>43225</v>
      </c>
      <c r="M140" s="35" t="s">
        <v>434</v>
      </c>
      <c r="N140" s="13"/>
    </row>
    <row r="141" spans="1:14" hidden="1" x14ac:dyDescent="0.25">
      <c r="A141" s="35" t="s">
        <v>722</v>
      </c>
      <c r="B141" s="35" t="s">
        <v>723</v>
      </c>
      <c r="C141" s="35" t="s">
        <v>297</v>
      </c>
      <c r="D141" s="35" t="s">
        <v>298</v>
      </c>
      <c r="E141" s="35" t="s">
        <v>299</v>
      </c>
      <c r="F141" s="40" t="s">
        <v>493</v>
      </c>
      <c r="G141" s="35" t="b">
        <v>1</v>
      </c>
      <c r="H141" s="35" t="s">
        <v>441</v>
      </c>
      <c r="I141" s="35" t="s">
        <v>442</v>
      </c>
      <c r="J141" s="35" t="s">
        <v>301</v>
      </c>
      <c r="K141" s="35" t="s">
        <v>302</v>
      </c>
      <c r="L141" s="36">
        <v>45569</v>
      </c>
      <c r="M141" s="35" t="s">
        <v>331</v>
      </c>
      <c r="N141" s="13"/>
    </row>
    <row r="142" spans="1:14" hidden="1" x14ac:dyDescent="0.25">
      <c r="A142" s="35" t="s">
        <v>724</v>
      </c>
      <c r="B142" s="35" t="s">
        <v>725</v>
      </c>
      <c r="C142" s="35" t="s">
        <v>297</v>
      </c>
      <c r="D142" s="35" t="s">
        <v>298</v>
      </c>
      <c r="E142" s="35" t="s">
        <v>299</v>
      </c>
      <c r="F142" s="35" t="s">
        <v>290</v>
      </c>
      <c r="G142" s="35" t="b">
        <v>1</v>
      </c>
      <c r="H142" s="35" t="s">
        <v>441</v>
      </c>
      <c r="I142" s="35" t="s">
        <v>442</v>
      </c>
      <c r="J142" s="35" t="s">
        <v>301</v>
      </c>
      <c r="K142" s="35" t="s">
        <v>302</v>
      </c>
      <c r="L142" s="36">
        <v>45593</v>
      </c>
      <c r="M142" s="35" t="s">
        <v>452</v>
      </c>
      <c r="N142" s="13"/>
    </row>
    <row r="143" spans="1:14" hidden="1" x14ac:dyDescent="0.25">
      <c r="A143" s="35" t="s">
        <v>726</v>
      </c>
      <c r="B143" s="35" t="s">
        <v>727</v>
      </c>
      <c r="C143" s="35" t="s">
        <v>297</v>
      </c>
      <c r="D143" s="35"/>
      <c r="E143" s="35" t="s">
        <v>299</v>
      </c>
      <c r="F143" s="35" t="s">
        <v>432</v>
      </c>
      <c r="G143" s="35" t="b">
        <v>1</v>
      </c>
      <c r="H143" s="35" t="s">
        <v>441</v>
      </c>
      <c r="I143" s="35" t="s">
        <v>442</v>
      </c>
      <c r="J143" s="35" t="s">
        <v>301</v>
      </c>
      <c r="K143" s="35" t="s">
        <v>302</v>
      </c>
      <c r="L143" s="36">
        <v>39481</v>
      </c>
      <c r="M143" s="35" t="s">
        <v>433</v>
      </c>
      <c r="N143" s="13"/>
    </row>
    <row r="144" spans="1:14" hidden="1" x14ac:dyDescent="0.25">
      <c r="A144" s="41" t="s">
        <v>728</v>
      </c>
      <c r="B144" s="35" t="s">
        <v>729</v>
      </c>
      <c r="C144" s="35" t="s">
        <v>297</v>
      </c>
      <c r="D144" s="35" t="s">
        <v>298</v>
      </c>
      <c r="E144" s="35" t="s">
        <v>299</v>
      </c>
      <c r="F144" s="35" t="s">
        <v>290</v>
      </c>
      <c r="G144" s="35" t="b">
        <v>1</v>
      </c>
      <c r="H144" s="35" t="s">
        <v>441</v>
      </c>
      <c r="I144" s="35" t="s">
        <v>442</v>
      </c>
      <c r="J144" s="35" t="s">
        <v>301</v>
      </c>
      <c r="K144" s="35" t="s">
        <v>302</v>
      </c>
      <c r="L144" s="36">
        <v>45576</v>
      </c>
      <c r="M144" s="35" t="s">
        <v>452</v>
      </c>
      <c r="N144" s="13"/>
    </row>
    <row r="145" spans="1:14" hidden="1" x14ac:dyDescent="0.25">
      <c r="A145" s="41" t="s">
        <v>730</v>
      </c>
      <c r="B145" s="35" t="s">
        <v>731</v>
      </c>
      <c r="C145" s="35" t="s">
        <v>297</v>
      </c>
      <c r="D145" s="35" t="s">
        <v>298</v>
      </c>
      <c r="E145" s="35" t="s">
        <v>299</v>
      </c>
      <c r="F145" s="35" t="s">
        <v>290</v>
      </c>
      <c r="G145" s="35" t="b">
        <v>1</v>
      </c>
      <c r="H145" s="35" t="s">
        <v>441</v>
      </c>
      <c r="I145" s="35" t="s">
        <v>442</v>
      </c>
      <c r="J145" s="35" t="s">
        <v>301</v>
      </c>
      <c r="K145" s="35" t="s">
        <v>302</v>
      </c>
      <c r="L145" s="36">
        <v>45576</v>
      </c>
      <c r="M145" s="35" t="s">
        <v>452</v>
      </c>
      <c r="N145" s="13"/>
    </row>
    <row r="146" spans="1:14" hidden="1" x14ac:dyDescent="0.25">
      <c r="A146" s="41" t="s">
        <v>732</v>
      </c>
      <c r="B146" s="35" t="s">
        <v>733</v>
      </c>
      <c r="C146" s="35" t="s">
        <v>297</v>
      </c>
      <c r="D146" s="35" t="s">
        <v>298</v>
      </c>
      <c r="E146" s="35" t="s">
        <v>299</v>
      </c>
      <c r="F146" s="35" t="s">
        <v>290</v>
      </c>
      <c r="G146" s="35" t="b">
        <v>1</v>
      </c>
      <c r="H146" s="35" t="s">
        <v>441</v>
      </c>
      <c r="I146" s="35" t="s">
        <v>442</v>
      </c>
      <c r="J146" s="35" t="s">
        <v>301</v>
      </c>
      <c r="K146" s="35" t="s">
        <v>302</v>
      </c>
      <c r="L146" s="36">
        <v>45576</v>
      </c>
      <c r="M146" s="35" t="s">
        <v>452</v>
      </c>
      <c r="N146" s="13"/>
    </row>
    <row r="147" spans="1:14" hidden="1" x14ac:dyDescent="0.25">
      <c r="A147" s="41" t="s">
        <v>734</v>
      </c>
      <c r="B147" s="35" t="s">
        <v>735</v>
      </c>
      <c r="C147" s="35" t="s">
        <v>297</v>
      </c>
      <c r="D147" s="35"/>
      <c r="E147" s="35" t="s">
        <v>299</v>
      </c>
      <c r="F147" s="35" t="s">
        <v>432</v>
      </c>
      <c r="G147" s="35" t="b">
        <v>1</v>
      </c>
      <c r="H147" s="35" t="s">
        <v>441</v>
      </c>
      <c r="I147" s="35" t="s">
        <v>442</v>
      </c>
      <c r="J147" s="35" t="s">
        <v>301</v>
      </c>
      <c r="K147" s="35" t="s">
        <v>302</v>
      </c>
      <c r="L147" s="36">
        <v>44272</v>
      </c>
      <c r="M147" s="35" t="s">
        <v>434</v>
      </c>
      <c r="N147" s="13"/>
    </row>
    <row r="148" spans="1:14" hidden="1" x14ac:dyDescent="0.25">
      <c r="A148" s="41" t="s">
        <v>736</v>
      </c>
      <c r="B148" s="35" t="s">
        <v>737</v>
      </c>
      <c r="C148" s="35" t="s">
        <v>297</v>
      </c>
      <c r="D148" s="35" t="s">
        <v>298</v>
      </c>
      <c r="E148" s="35" t="s">
        <v>299</v>
      </c>
      <c r="F148" s="35" t="s">
        <v>290</v>
      </c>
      <c r="G148" s="35" t="b">
        <v>1</v>
      </c>
      <c r="H148" s="35" t="s">
        <v>441</v>
      </c>
      <c r="I148" s="35" t="s">
        <v>442</v>
      </c>
      <c r="J148" s="35" t="s">
        <v>301</v>
      </c>
      <c r="K148" s="35" t="s">
        <v>302</v>
      </c>
      <c r="L148" s="36">
        <v>45511</v>
      </c>
      <c r="M148" s="35" t="s">
        <v>452</v>
      </c>
      <c r="N148" s="13"/>
    </row>
    <row r="149" spans="1:14" hidden="1" x14ac:dyDescent="0.25">
      <c r="A149" s="41" t="s">
        <v>738</v>
      </c>
      <c r="B149" s="35" t="s">
        <v>739</v>
      </c>
      <c r="C149" s="35" t="s">
        <v>297</v>
      </c>
      <c r="D149" s="35" t="s">
        <v>298</v>
      </c>
      <c r="E149" s="35" t="s">
        <v>299</v>
      </c>
      <c r="F149" s="35" t="s">
        <v>432</v>
      </c>
      <c r="G149" s="35" t="b">
        <v>1</v>
      </c>
      <c r="H149" s="35" t="s">
        <v>441</v>
      </c>
      <c r="I149" s="35" t="s">
        <v>442</v>
      </c>
      <c r="J149" s="35" t="s">
        <v>301</v>
      </c>
      <c r="K149" s="35" t="s">
        <v>302</v>
      </c>
      <c r="L149" s="36">
        <v>43585</v>
      </c>
      <c r="M149" s="35" t="s">
        <v>434</v>
      </c>
      <c r="N149" s="13"/>
    </row>
    <row r="150" spans="1:14" hidden="1" x14ac:dyDescent="0.25">
      <c r="A150" s="41" t="s">
        <v>740</v>
      </c>
      <c r="B150" s="35" t="s">
        <v>741</v>
      </c>
      <c r="C150" s="35" t="s">
        <v>297</v>
      </c>
      <c r="D150" s="35" t="s">
        <v>298</v>
      </c>
      <c r="E150" s="35" t="s">
        <v>299</v>
      </c>
      <c r="F150" s="35" t="s">
        <v>432</v>
      </c>
      <c r="G150" s="35" t="b">
        <v>1</v>
      </c>
      <c r="H150" s="35" t="s">
        <v>441</v>
      </c>
      <c r="I150" s="35" t="s">
        <v>442</v>
      </c>
      <c r="J150" s="35" t="s">
        <v>301</v>
      </c>
      <c r="K150" s="35" t="s">
        <v>302</v>
      </c>
      <c r="L150" s="36">
        <v>40655</v>
      </c>
      <c r="M150" s="35" t="s">
        <v>433</v>
      </c>
      <c r="N150" s="13"/>
    </row>
    <row r="151" spans="1:14" hidden="1" x14ac:dyDescent="0.25">
      <c r="A151" s="41" t="s">
        <v>742</v>
      </c>
      <c r="B151" s="35" t="s">
        <v>743</v>
      </c>
      <c r="C151" s="35" t="s">
        <v>297</v>
      </c>
      <c r="D151" s="35" t="s">
        <v>298</v>
      </c>
      <c r="E151" s="35" t="s">
        <v>299</v>
      </c>
      <c r="F151" s="35" t="s">
        <v>290</v>
      </c>
      <c r="G151" s="35" t="b">
        <v>1</v>
      </c>
      <c r="H151" s="35" t="s">
        <v>441</v>
      </c>
      <c r="I151" s="35" t="s">
        <v>442</v>
      </c>
      <c r="J151" s="35" t="s">
        <v>301</v>
      </c>
      <c r="K151" s="35" t="s">
        <v>302</v>
      </c>
      <c r="L151" s="36">
        <v>45576</v>
      </c>
      <c r="M151" s="35" t="s">
        <v>452</v>
      </c>
      <c r="N151" s="13"/>
    </row>
    <row r="152" spans="1:14" hidden="1" x14ac:dyDescent="0.25">
      <c r="A152" s="41" t="s">
        <v>744</v>
      </c>
      <c r="B152" s="35" t="s">
        <v>745</v>
      </c>
      <c r="C152" s="35" t="s">
        <v>297</v>
      </c>
      <c r="D152" s="35" t="s">
        <v>298</v>
      </c>
      <c r="E152" s="35" t="s">
        <v>299</v>
      </c>
      <c r="F152" s="35" t="s">
        <v>290</v>
      </c>
      <c r="G152" s="35" t="b">
        <v>1</v>
      </c>
      <c r="H152" s="35" t="s">
        <v>441</v>
      </c>
      <c r="I152" s="35" t="s">
        <v>442</v>
      </c>
      <c r="J152" s="35" t="s">
        <v>301</v>
      </c>
      <c r="K152" s="35" t="s">
        <v>302</v>
      </c>
      <c r="L152" s="36">
        <v>45576</v>
      </c>
      <c r="M152" s="35" t="s">
        <v>452</v>
      </c>
      <c r="N152" s="13"/>
    </row>
    <row r="153" spans="1:14" hidden="1" x14ac:dyDescent="0.25">
      <c r="A153" s="41" t="s">
        <v>746</v>
      </c>
      <c r="B153" s="35" t="s">
        <v>747</v>
      </c>
      <c r="C153" s="35" t="s">
        <v>297</v>
      </c>
      <c r="D153" s="35" t="s">
        <v>298</v>
      </c>
      <c r="E153" s="35" t="s">
        <v>299</v>
      </c>
      <c r="F153" s="35" t="s">
        <v>290</v>
      </c>
      <c r="G153" s="35" t="b">
        <v>1</v>
      </c>
      <c r="H153" s="35" t="s">
        <v>441</v>
      </c>
      <c r="I153" s="35" t="s">
        <v>442</v>
      </c>
      <c r="J153" s="35" t="s">
        <v>301</v>
      </c>
      <c r="K153" s="35" t="s">
        <v>302</v>
      </c>
      <c r="L153" s="36">
        <v>45576</v>
      </c>
      <c r="M153" s="35" t="s">
        <v>452</v>
      </c>
      <c r="N153" s="13"/>
    </row>
    <row r="154" spans="1:14" hidden="1" x14ac:dyDescent="0.25">
      <c r="A154" s="41" t="s">
        <v>748</v>
      </c>
      <c r="B154" s="35" t="s">
        <v>749</v>
      </c>
      <c r="C154" s="35" t="s">
        <v>297</v>
      </c>
      <c r="D154" s="35" t="s">
        <v>298</v>
      </c>
      <c r="E154" s="35" t="s">
        <v>299</v>
      </c>
      <c r="F154" s="35" t="s">
        <v>290</v>
      </c>
      <c r="G154" s="35" t="b">
        <v>1</v>
      </c>
      <c r="H154" s="35" t="s">
        <v>441</v>
      </c>
      <c r="I154" s="35" t="s">
        <v>442</v>
      </c>
      <c r="J154" s="35" t="s">
        <v>301</v>
      </c>
      <c r="K154" s="35" t="s">
        <v>302</v>
      </c>
      <c r="L154" s="36">
        <v>45576</v>
      </c>
      <c r="M154" s="35" t="s">
        <v>452</v>
      </c>
      <c r="N154" s="13"/>
    </row>
    <row r="155" spans="1:14" hidden="1" x14ac:dyDescent="0.25">
      <c r="A155" s="41" t="s">
        <v>750</v>
      </c>
      <c r="B155" s="35" t="s">
        <v>751</v>
      </c>
      <c r="C155" s="35" t="s">
        <v>297</v>
      </c>
      <c r="D155" s="35" t="s">
        <v>298</v>
      </c>
      <c r="E155" s="35" t="s">
        <v>299</v>
      </c>
      <c r="F155" s="35" t="s">
        <v>290</v>
      </c>
      <c r="G155" s="35" t="b">
        <v>1</v>
      </c>
      <c r="H155" s="35" t="s">
        <v>441</v>
      </c>
      <c r="I155" s="35" t="s">
        <v>442</v>
      </c>
      <c r="J155" s="35" t="s">
        <v>301</v>
      </c>
      <c r="K155" s="35" t="s">
        <v>302</v>
      </c>
      <c r="L155" s="36">
        <v>45589</v>
      </c>
      <c r="M155" s="35" t="s">
        <v>447</v>
      </c>
      <c r="N155" s="13"/>
    </row>
    <row r="156" spans="1:14" hidden="1" x14ac:dyDescent="0.25">
      <c r="A156" s="41" t="s">
        <v>752</v>
      </c>
      <c r="B156" s="35" t="s">
        <v>753</v>
      </c>
      <c r="C156" s="35" t="s">
        <v>297</v>
      </c>
      <c r="D156" s="35" t="s">
        <v>298</v>
      </c>
      <c r="E156" s="35" t="s">
        <v>299</v>
      </c>
      <c r="F156" s="35" t="s">
        <v>290</v>
      </c>
      <c r="G156" s="35" t="b">
        <v>1</v>
      </c>
      <c r="H156" s="35" t="s">
        <v>441</v>
      </c>
      <c r="I156" s="35" t="s">
        <v>442</v>
      </c>
      <c r="J156" s="35" t="s">
        <v>301</v>
      </c>
      <c r="K156" s="35" t="s">
        <v>302</v>
      </c>
      <c r="L156" s="36">
        <v>45576</v>
      </c>
      <c r="M156" s="35" t="s">
        <v>452</v>
      </c>
      <c r="N156" s="13"/>
    </row>
    <row r="157" spans="1:14" hidden="1" x14ac:dyDescent="0.25">
      <c r="A157" s="41" t="s">
        <v>754</v>
      </c>
      <c r="B157" s="35" t="s">
        <v>755</v>
      </c>
      <c r="C157" s="35" t="s">
        <v>297</v>
      </c>
      <c r="D157" s="35" t="s">
        <v>298</v>
      </c>
      <c r="E157" s="35" t="s">
        <v>299</v>
      </c>
      <c r="F157" s="35" t="s">
        <v>290</v>
      </c>
      <c r="G157" s="35" t="b">
        <v>1</v>
      </c>
      <c r="H157" s="35" t="s">
        <v>441</v>
      </c>
      <c r="I157" s="35" t="s">
        <v>442</v>
      </c>
      <c r="J157" s="35" t="s">
        <v>301</v>
      </c>
      <c r="K157" s="35" t="s">
        <v>302</v>
      </c>
      <c r="L157" s="36">
        <v>45594</v>
      </c>
      <c r="M157" s="35" t="s">
        <v>452</v>
      </c>
      <c r="N157" s="13"/>
    </row>
    <row r="158" spans="1:14" hidden="1" x14ac:dyDescent="0.25">
      <c r="A158" s="41" t="s">
        <v>756</v>
      </c>
      <c r="B158" s="35" t="s">
        <v>757</v>
      </c>
      <c r="C158" s="35" t="s">
        <v>297</v>
      </c>
      <c r="D158" s="35" t="s">
        <v>298</v>
      </c>
      <c r="E158" s="35" t="s">
        <v>299</v>
      </c>
      <c r="F158" s="35" t="s">
        <v>290</v>
      </c>
      <c r="G158" s="35" t="b">
        <v>1</v>
      </c>
      <c r="H158" s="35" t="s">
        <v>441</v>
      </c>
      <c r="I158" s="35" t="s">
        <v>442</v>
      </c>
      <c r="J158" s="35" t="s">
        <v>301</v>
      </c>
      <c r="K158" s="35" t="s">
        <v>302</v>
      </c>
      <c r="L158" s="36">
        <v>45581</v>
      </c>
      <c r="M158" s="35" t="s">
        <v>452</v>
      </c>
      <c r="N158" s="13"/>
    </row>
    <row r="159" spans="1:14" hidden="1" x14ac:dyDescent="0.25">
      <c r="A159" s="35" t="s">
        <v>758</v>
      </c>
      <c r="B159" s="35" t="s">
        <v>759</v>
      </c>
      <c r="C159" s="35" t="s">
        <v>297</v>
      </c>
      <c r="D159" s="35" t="s">
        <v>298</v>
      </c>
      <c r="E159" s="35" t="s">
        <v>299</v>
      </c>
      <c r="F159" s="35" t="s">
        <v>290</v>
      </c>
      <c r="G159" s="35" t="b">
        <v>1</v>
      </c>
      <c r="H159" s="35" t="s">
        <v>441</v>
      </c>
      <c r="I159" s="35" t="s">
        <v>442</v>
      </c>
      <c r="J159" s="35" t="s">
        <v>301</v>
      </c>
      <c r="K159" s="35" t="s">
        <v>302</v>
      </c>
      <c r="L159" s="36">
        <v>45572</v>
      </c>
      <c r="M159" s="35" t="s">
        <v>452</v>
      </c>
      <c r="N159" s="13"/>
    </row>
    <row r="160" spans="1:14" hidden="1" x14ac:dyDescent="0.25">
      <c r="A160" s="35" t="s">
        <v>760</v>
      </c>
      <c r="B160" s="35" t="s">
        <v>761</v>
      </c>
      <c r="C160" s="35" t="s">
        <v>297</v>
      </c>
      <c r="D160" s="35" t="s">
        <v>298</v>
      </c>
      <c r="E160" s="35" t="s">
        <v>299</v>
      </c>
      <c r="F160" s="35" t="s">
        <v>290</v>
      </c>
      <c r="G160" s="35" t="b">
        <v>1</v>
      </c>
      <c r="H160" s="35" t="s">
        <v>441</v>
      </c>
      <c r="I160" s="35" t="s">
        <v>442</v>
      </c>
      <c r="J160" s="35" t="s">
        <v>301</v>
      </c>
      <c r="K160" s="35" t="s">
        <v>302</v>
      </c>
      <c r="L160" s="36">
        <v>45580</v>
      </c>
      <c r="M160" s="35" t="s">
        <v>452</v>
      </c>
      <c r="N160" s="13"/>
    </row>
    <row r="161" spans="1:14" hidden="1" x14ac:dyDescent="0.25">
      <c r="A161" s="35" t="s">
        <v>762</v>
      </c>
      <c r="B161" s="35" t="s">
        <v>763</v>
      </c>
      <c r="C161" s="35" t="s">
        <v>297</v>
      </c>
      <c r="D161" s="35" t="s">
        <v>298</v>
      </c>
      <c r="E161" s="35" t="s">
        <v>299</v>
      </c>
      <c r="F161" s="35" t="s">
        <v>290</v>
      </c>
      <c r="G161" s="35" t="b">
        <v>1</v>
      </c>
      <c r="H161" s="35" t="s">
        <v>441</v>
      </c>
      <c r="I161" s="35" t="s">
        <v>442</v>
      </c>
      <c r="J161" s="35" t="s">
        <v>301</v>
      </c>
      <c r="K161" s="35" t="s">
        <v>302</v>
      </c>
      <c r="L161" s="36">
        <v>45580</v>
      </c>
      <c r="M161" s="35" t="s">
        <v>452</v>
      </c>
      <c r="N161" s="13"/>
    </row>
    <row r="162" spans="1:14" hidden="1" x14ac:dyDescent="0.25">
      <c r="A162" s="35" t="s">
        <v>764</v>
      </c>
      <c r="B162" s="35" t="s">
        <v>765</v>
      </c>
      <c r="C162" s="35" t="s">
        <v>297</v>
      </c>
      <c r="D162" s="35" t="s">
        <v>298</v>
      </c>
      <c r="E162" s="35" t="s">
        <v>299</v>
      </c>
      <c r="F162" s="35" t="s">
        <v>290</v>
      </c>
      <c r="G162" s="35" t="b">
        <v>1</v>
      </c>
      <c r="H162" s="35" t="s">
        <v>441</v>
      </c>
      <c r="I162" s="35" t="s">
        <v>442</v>
      </c>
      <c r="J162" s="35" t="s">
        <v>301</v>
      </c>
      <c r="K162" s="35" t="s">
        <v>302</v>
      </c>
      <c r="L162" s="36">
        <v>45580</v>
      </c>
      <c r="M162" s="35" t="s">
        <v>452</v>
      </c>
      <c r="N162" s="13"/>
    </row>
    <row r="163" spans="1:14" hidden="1" x14ac:dyDescent="0.25">
      <c r="A163" s="35" t="s">
        <v>766</v>
      </c>
      <c r="B163" s="35" t="s">
        <v>767</v>
      </c>
      <c r="C163" s="35" t="s">
        <v>297</v>
      </c>
      <c r="D163" s="35" t="s">
        <v>298</v>
      </c>
      <c r="E163" s="35" t="s">
        <v>299</v>
      </c>
      <c r="F163" s="35" t="s">
        <v>432</v>
      </c>
      <c r="G163" s="35" t="b">
        <v>1</v>
      </c>
      <c r="H163" s="35" t="s">
        <v>441</v>
      </c>
      <c r="I163" s="35" t="s">
        <v>442</v>
      </c>
      <c r="J163" s="35" t="s">
        <v>301</v>
      </c>
      <c r="K163" s="35" t="s">
        <v>302</v>
      </c>
      <c r="L163" s="36">
        <v>43313</v>
      </c>
      <c r="M163" s="35" t="s">
        <v>434</v>
      </c>
      <c r="N163" s="13"/>
    </row>
    <row r="164" spans="1:14" hidden="1" x14ac:dyDescent="0.25">
      <c r="A164" s="35" t="s">
        <v>768</v>
      </c>
      <c r="B164" s="35" t="s">
        <v>769</v>
      </c>
      <c r="C164" s="35" t="s">
        <v>297</v>
      </c>
      <c r="D164" s="35" t="s">
        <v>298</v>
      </c>
      <c r="E164" s="35" t="s">
        <v>299</v>
      </c>
      <c r="F164" s="35" t="s">
        <v>290</v>
      </c>
      <c r="G164" s="35" t="b">
        <v>1</v>
      </c>
      <c r="H164" s="35" t="s">
        <v>441</v>
      </c>
      <c r="I164" s="35" t="s">
        <v>442</v>
      </c>
      <c r="J164" s="35" t="s">
        <v>301</v>
      </c>
      <c r="K164" s="35" t="s">
        <v>302</v>
      </c>
      <c r="L164" s="36">
        <v>45580</v>
      </c>
      <c r="M164" s="35" t="s">
        <v>452</v>
      </c>
      <c r="N164" s="13"/>
    </row>
    <row r="165" spans="1:14" hidden="1" x14ac:dyDescent="0.25">
      <c r="A165" s="35" t="s">
        <v>770</v>
      </c>
      <c r="B165" s="35" t="s">
        <v>771</v>
      </c>
      <c r="C165" s="35" t="s">
        <v>297</v>
      </c>
      <c r="D165" s="35" t="s">
        <v>298</v>
      </c>
      <c r="E165" s="35" t="s">
        <v>299</v>
      </c>
      <c r="F165" s="35" t="s">
        <v>290</v>
      </c>
      <c r="G165" s="35" t="b">
        <v>1</v>
      </c>
      <c r="H165" s="35" t="s">
        <v>441</v>
      </c>
      <c r="I165" s="35" t="s">
        <v>442</v>
      </c>
      <c r="J165" s="35" t="s">
        <v>301</v>
      </c>
      <c r="K165" s="35" t="s">
        <v>302</v>
      </c>
      <c r="L165" s="36">
        <v>45576</v>
      </c>
      <c r="M165" s="35" t="s">
        <v>452</v>
      </c>
      <c r="N165" s="13"/>
    </row>
    <row r="166" spans="1:14" hidden="1" x14ac:dyDescent="0.25">
      <c r="A166" s="35" t="s">
        <v>772</v>
      </c>
      <c r="B166" s="35" t="s">
        <v>773</v>
      </c>
      <c r="C166" s="35" t="s">
        <v>297</v>
      </c>
      <c r="D166" s="35" t="s">
        <v>298</v>
      </c>
      <c r="E166" s="35" t="s">
        <v>299</v>
      </c>
      <c r="F166" s="35" t="s">
        <v>290</v>
      </c>
      <c r="G166" s="35" t="b">
        <v>1</v>
      </c>
      <c r="H166" s="35" t="s">
        <v>441</v>
      </c>
      <c r="I166" s="35" t="s">
        <v>442</v>
      </c>
      <c r="J166" s="35" t="s">
        <v>301</v>
      </c>
      <c r="K166" s="35" t="s">
        <v>302</v>
      </c>
      <c r="L166" s="36">
        <v>45593</v>
      </c>
      <c r="M166" s="35" t="s">
        <v>452</v>
      </c>
      <c r="N166" s="13"/>
    </row>
    <row r="167" spans="1:14" hidden="1" x14ac:dyDescent="0.25">
      <c r="A167" s="35" t="s">
        <v>774</v>
      </c>
      <c r="B167" s="35" t="s">
        <v>775</v>
      </c>
      <c r="C167" s="35" t="s">
        <v>297</v>
      </c>
      <c r="D167" s="35" t="s">
        <v>298</v>
      </c>
      <c r="E167" s="35" t="s">
        <v>299</v>
      </c>
      <c r="F167" s="35" t="s">
        <v>290</v>
      </c>
      <c r="G167" s="35" t="b">
        <v>1</v>
      </c>
      <c r="H167" s="35" t="s">
        <v>441</v>
      </c>
      <c r="I167" s="35" t="s">
        <v>442</v>
      </c>
      <c r="J167" s="35" t="s">
        <v>301</v>
      </c>
      <c r="K167" s="35" t="s">
        <v>302</v>
      </c>
      <c r="L167" s="36">
        <v>45589</v>
      </c>
      <c r="M167" s="35" t="s">
        <v>447</v>
      </c>
      <c r="N167" s="13"/>
    </row>
    <row r="168" spans="1:14" hidden="1" x14ac:dyDescent="0.25">
      <c r="A168" s="35" t="s">
        <v>776</v>
      </c>
      <c r="B168" s="35" t="s">
        <v>777</v>
      </c>
      <c r="C168" s="35" t="s">
        <v>297</v>
      </c>
      <c r="D168" s="35" t="s">
        <v>298</v>
      </c>
      <c r="E168" s="35" t="s">
        <v>299</v>
      </c>
      <c r="F168" s="35" t="s">
        <v>290</v>
      </c>
      <c r="G168" s="35" t="b">
        <v>1</v>
      </c>
      <c r="H168" s="35" t="s">
        <v>441</v>
      </c>
      <c r="I168" s="35" t="s">
        <v>442</v>
      </c>
      <c r="J168" s="35" t="s">
        <v>301</v>
      </c>
      <c r="K168" s="35" t="s">
        <v>302</v>
      </c>
      <c r="L168" s="36">
        <v>45580</v>
      </c>
      <c r="M168" s="35" t="s">
        <v>452</v>
      </c>
      <c r="N168" s="13"/>
    </row>
    <row r="169" spans="1:14" hidden="1" x14ac:dyDescent="0.25">
      <c r="A169" s="35" t="s">
        <v>778</v>
      </c>
      <c r="B169" s="35" t="s">
        <v>779</v>
      </c>
      <c r="C169" s="35" t="s">
        <v>297</v>
      </c>
      <c r="D169" s="35" t="s">
        <v>298</v>
      </c>
      <c r="E169" s="35" t="s">
        <v>299</v>
      </c>
      <c r="F169" s="35" t="s">
        <v>432</v>
      </c>
      <c r="G169" s="35" t="b">
        <v>1</v>
      </c>
      <c r="H169" s="35" t="s">
        <v>441</v>
      </c>
      <c r="I169" s="35" t="s">
        <v>442</v>
      </c>
      <c r="J169" s="35" t="s">
        <v>301</v>
      </c>
      <c r="K169" s="35" t="s">
        <v>302</v>
      </c>
      <c r="L169" s="36">
        <v>43261</v>
      </c>
      <c r="M169" s="35" t="s">
        <v>434</v>
      </c>
      <c r="N169" s="13"/>
    </row>
    <row r="170" spans="1:14" hidden="1" x14ac:dyDescent="0.25">
      <c r="A170" s="35" t="s">
        <v>780</v>
      </c>
      <c r="B170" s="35" t="s">
        <v>781</v>
      </c>
      <c r="C170" s="35" t="s">
        <v>297</v>
      </c>
      <c r="D170" s="35" t="s">
        <v>298</v>
      </c>
      <c r="E170" s="35" t="s">
        <v>299</v>
      </c>
      <c r="F170" s="35" t="s">
        <v>290</v>
      </c>
      <c r="G170" s="35" t="b">
        <v>1</v>
      </c>
      <c r="H170" s="35" t="s">
        <v>441</v>
      </c>
      <c r="I170" s="35" t="s">
        <v>442</v>
      </c>
      <c r="J170" s="35" t="s">
        <v>301</v>
      </c>
      <c r="K170" s="35" t="s">
        <v>302</v>
      </c>
      <c r="L170" s="36">
        <v>45580</v>
      </c>
      <c r="M170" s="35" t="s">
        <v>452</v>
      </c>
      <c r="N170" s="13"/>
    </row>
    <row r="171" spans="1:14" hidden="1" x14ac:dyDescent="0.25">
      <c r="A171" s="35" t="s">
        <v>782</v>
      </c>
      <c r="B171" s="35" t="s">
        <v>783</v>
      </c>
      <c r="C171" s="35" t="s">
        <v>297</v>
      </c>
      <c r="D171" s="35" t="s">
        <v>298</v>
      </c>
      <c r="E171" s="35" t="s">
        <v>299</v>
      </c>
      <c r="F171" s="40" t="s">
        <v>1410</v>
      </c>
      <c r="G171" s="35" t="b">
        <v>1</v>
      </c>
      <c r="H171" s="35" t="s">
        <v>441</v>
      </c>
      <c r="I171" s="35" t="s">
        <v>442</v>
      </c>
      <c r="J171" s="35" t="s">
        <v>301</v>
      </c>
      <c r="K171" s="35" t="s">
        <v>302</v>
      </c>
      <c r="L171" s="36">
        <v>45338</v>
      </c>
      <c r="M171" s="35" t="s">
        <v>784</v>
      </c>
      <c r="N171" s="13"/>
    </row>
    <row r="172" spans="1:14" hidden="1" x14ac:dyDescent="0.25">
      <c r="A172" s="35" t="s">
        <v>785</v>
      </c>
      <c r="B172" s="35" t="s">
        <v>786</v>
      </c>
      <c r="C172" s="35" t="s">
        <v>297</v>
      </c>
      <c r="D172" s="35" t="s">
        <v>298</v>
      </c>
      <c r="E172" s="35" t="s">
        <v>299</v>
      </c>
      <c r="F172" s="35" t="s">
        <v>290</v>
      </c>
      <c r="G172" s="35" t="b">
        <v>1</v>
      </c>
      <c r="H172" s="35" t="s">
        <v>441</v>
      </c>
      <c r="I172" s="35" t="s">
        <v>442</v>
      </c>
      <c r="J172" s="35" t="s">
        <v>301</v>
      </c>
      <c r="K172" s="35" t="s">
        <v>302</v>
      </c>
      <c r="L172" s="36">
        <v>45572</v>
      </c>
      <c r="M172" s="35" t="s">
        <v>452</v>
      </c>
      <c r="N172" s="13"/>
    </row>
    <row r="173" spans="1:14" hidden="1" x14ac:dyDescent="0.25">
      <c r="A173" s="35" t="s">
        <v>787</v>
      </c>
      <c r="B173" s="35" t="s">
        <v>788</v>
      </c>
      <c r="C173" s="35" t="s">
        <v>297</v>
      </c>
      <c r="D173" s="35" t="s">
        <v>298</v>
      </c>
      <c r="E173" s="35" t="s">
        <v>299</v>
      </c>
      <c r="F173" s="35" t="s">
        <v>290</v>
      </c>
      <c r="G173" s="35" t="b">
        <v>1</v>
      </c>
      <c r="H173" s="35" t="s">
        <v>441</v>
      </c>
      <c r="I173" s="35" t="s">
        <v>442</v>
      </c>
      <c r="J173" s="35" t="s">
        <v>301</v>
      </c>
      <c r="K173" s="35" t="s">
        <v>302</v>
      </c>
      <c r="L173" s="36">
        <v>45572</v>
      </c>
      <c r="M173" s="35" t="s">
        <v>452</v>
      </c>
      <c r="N173" s="13"/>
    </row>
    <row r="174" spans="1:14" hidden="1" x14ac:dyDescent="0.25">
      <c r="A174" s="35" t="s">
        <v>789</v>
      </c>
      <c r="B174" s="35" t="s">
        <v>790</v>
      </c>
      <c r="C174" s="35" t="s">
        <v>297</v>
      </c>
      <c r="D174" s="35" t="s">
        <v>298</v>
      </c>
      <c r="E174" s="35" t="s">
        <v>299</v>
      </c>
      <c r="F174" s="35" t="s">
        <v>290</v>
      </c>
      <c r="G174" s="35" t="b">
        <v>1</v>
      </c>
      <c r="H174" s="35" t="s">
        <v>441</v>
      </c>
      <c r="I174" s="35" t="s">
        <v>442</v>
      </c>
      <c r="J174" s="35" t="s">
        <v>301</v>
      </c>
      <c r="K174" s="35" t="s">
        <v>302</v>
      </c>
      <c r="L174" s="36">
        <v>45572</v>
      </c>
      <c r="M174" s="35" t="s">
        <v>452</v>
      </c>
      <c r="N174" s="13"/>
    </row>
    <row r="175" spans="1:14" hidden="1" x14ac:dyDescent="0.25">
      <c r="A175" s="35" t="s">
        <v>791</v>
      </c>
      <c r="B175" s="35" t="s">
        <v>792</v>
      </c>
      <c r="C175" s="35" t="s">
        <v>297</v>
      </c>
      <c r="D175" s="35" t="s">
        <v>298</v>
      </c>
      <c r="E175" s="35" t="s">
        <v>299</v>
      </c>
      <c r="F175" s="35" t="s">
        <v>290</v>
      </c>
      <c r="G175" s="35" t="b">
        <v>1</v>
      </c>
      <c r="H175" s="35" t="s">
        <v>441</v>
      </c>
      <c r="I175" s="35" t="s">
        <v>442</v>
      </c>
      <c r="J175" s="35" t="s">
        <v>301</v>
      </c>
      <c r="K175" s="35" t="s">
        <v>302</v>
      </c>
      <c r="L175" s="36">
        <v>45580</v>
      </c>
      <c r="M175" s="35" t="s">
        <v>452</v>
      </c>
      <c r="N175" s="13"/>
    </row>
    <row r="176" spans="1:14" hidden="1" x14ac:dyDescent="0.25">
      <c r="A176" s="35" t="s">
        <v>793</v>
      </c>
      <c r="B176" s="35" t="s">
        <v>794</v>
      </c>
      <c r="C176" s="35" t="s">
        <v>297</v>
      </c>
      <c r="D176" s="35" t="s">
        <v>298</v>
      </c>
      <c r="E176" s="35" t="s">
        <v>299</v>
      </c>
      <c r="F176" s="35" t="s">
        <v>290</v>
      </c>
      <c r="G176" s="35" t="b">
        <v>1</v>
      </c>
      <c r="H176" s="35" t="s">
        <v>441</v>
      </c>
      <c r="I176" s="35" t="s">
        <v>442</v>
      </c>
      <c r="J176" s="35" t="s">
        <v>301</v>
      </c>
      <c r="K176" s="35" t="s">
        <v>302</v>
      </c>
      <c r="L176" s="36">
        <v>45576</v>
      </c>
      <c r="M176" s="35" t="s">
        <v>452</v>
      </c>
      <c r="N176" s="13"/>
    </row>
    <row r="177" spans="1:14" hidden="1" x14ac:dyDescent="0.25">
      <c r="A177" s="35" t="s">
        <v>795</v>
      </c>
      <c r="B177" s="35" t="s">
        <v>796</v>
      </c>
      <c r="C177" s="35" t="s">
        <v>297</v>
      </c>
      <c r="D177" s="35" t="s">
        <v>298</v>
      </c>
      <c r="E177" s="35" t="s">
        <v>299</v>
      </c>
      <c r="F177" s="35" t="s">
        <v>290</v>
      </c>
      <c r="G177" s="35" t="b">
        <v>1</v>
      </c>
      <c r="H177" s="35" t="s">
        <v>441</v>
      </c>
      <c r="I177" s="35" t="s">
        <v>442</v>
      </c>
      <c r="J177" s="35" t="s">
        <v>301</v>
      </c>
      <c r="K177" s="35" t="s">
        <v>302</v>
      </c>
      <c r="L177" s="36">
        <v>45580</v>
      </c>
      <c r="M177" s="35" t="s">
        <v>452</v>
      </c>
      <c r="N177" s="13"/>
    </row>
    <row r="178" spans="1:14" hidden="1" x14ac:dyDescent="0.25">
      <c r="A178" s="35" t="s">
        <v>797</v>
      </c>
      <c r="B178" s="35" t="s">
        <v>798</v>
      </c>
      <c r="C178" s="35" t="s">
        <v>297</v>
      </c>
      <c r="D178" s="35" t="s">
        <v>298</v>
      </c>
      <c r="E178" s="35" t="s">
        <v>299</v>
      </c>
      <c r="F178" s="35" t="s">
        <v>290</v>
      </c>
      <c r="G178" s="35" t="b">
        <v>1</v>
      </c>
      <c r="H178" s="35" t="s">
        <v>441</v>
      </c>
      <c r="I178" s="35" t="s">
        <v>442</v>
      </c>
      <c r="J178" s="35" t="s">
        <v>301</v>
      </c>
      <c r="K178" s="35" t="s">
        <v>302</v>
      </c>
      <c r="L178" s="36">
        <v>45589</v>
      </c>
      <c r="M178" s="35" t="s">
        <v>447</v>
      </c>
      <c r="N178" s="13"/>
    </row>
    <row r="179" spans="1:14" hidden="1" x14ac:dyDescent="0.25">
      <c r="A179" s="35" t="s">
        <v>799</v>
      </c>
      <c r="B179" s="35" t="s">
        <v>800</v>
      </c>
      <c r="C179" s="35" t="s">
        <v>297</v>
      </c>
      <c r="D179" s="35" t="s">
        <v>298</v>
      </c>
      <c r="E179" s="35" t="s">
        <v>299</v>
      </c>
      <c r="F179" s="35" t="s">
        <v>290</v>
      </c>
      <c r="G179" s="35" t="b">
        <v>1</v>
      </c>
      <c r="H179" s="35" t="s">
        <v>441</v>
      </c>
      <c r="I179" s="35" t="s">
        <v>442</v>
      </c>
      <c r="J179" s="35" t="s">
        <v>301</v>
      </c>
      <c r="K179" s="35" t="s">
        <v>302</v>
      </c>
      <c r="L179" s="36">
        <v>45576</v>
      </c>
      <c r="M179" s="35" t="s">
        <v>452</v>
      </c>
      <c r="N179" s="13"/>
    </row>
    <row r="180" spans="1:14" hidden="1" x14ac:dyDescent="0.25">
      <c r="A180" s="35" t="s">
        <v>801</v>
      </c>
      <c r="B180" s="35" t="s">
        <v>802</v>
      </c>
      <c r="C180" s="35" t="s">
        <v>297</v>
      </c>
      <c r="D180" s="35" t="s">
        <v>298</v>
      </c>
      <c r="E180" s="35" t="s">
        <v>299</v>
      </c>
      <c r="F180" s="35" t="s">
        <v>432</v>
      </c>
      <c r="G180" s="35" t="b">
        <v>1</v>
      </c>
      <c r="H180" s="35" t="s">
        <v>441</v>
      </c>
      <c r="I180" s="35" t="s">
        <v>442</v>
      </c>
      <c r="J180" s="35" t="s">
        <v>301</v>
      </c>
      <c r="K180" s="35" t="s">
        <v>302</v>
      </c>
      <c r="L180" s="36">
        <v>44109</v>
      </c>
      <c r="M180" s="35" t="s">
        <v>434</v>
      </c>
      <c r="N180" s="13"/>
    </row>
    <row r="181" spans="1:14" hidden="1" x14ac:dyDescent="0.25">
      <c r="A181" s="35" t="s">
        <v>803</v>
      </c>
      <c r="B181" s="35" t="s">
        <v>804</v>
      </c>
      <c r="C181" s="35" t="s">
        <v>297</v>
      </c>
      <c r="D181" s="35" t="s">
        <v>298</v>
      </c>
      <c r="E181" s="35" t="s">
        <v>299</v>
      </c>
      <c r="F181" s="35" t="s">
        <v>290</v>
      </c>
      <c r="G181" s="35" t="b">
        <v>1</v>
      </c>
      <c r="H181" s="35" t="s">
        <v>441</v>
      </c>
      <c r="I181" s="35" t="s">
        <v>442</v>
      </c>
      <c r="J181" s="35" t="s">
        <v>301</v>
      </c>
      <c r="K181" s="35" t="s">
        <v>302</v>
      </c>
      <c r="L181" s="36">
        <v>45580</v>
      </c>
      <c r="M181" s="35" t="s">
        <v>452</v>
      </c>
      <c r="N181" s="13"/>
    </row>
    <row r="182" spans="1:14" hidden="1" x14ac:dyDescent="0.25">
      <c r="A182" s="35" t="s">
        <v>805</v>
      </c>
      <c r="B182" s="35" t="s">
        <v>806</v>
      </c>
      <c r="C182" s="35" t="s">
        <v>297</v>
      </c>
      <c r="D182" s="35" t="s">
        <v>298</v>
      </c>
      <c r="E182" s="35" t="s">
        <v>299</v>
      </c>
      <c r="F182" s="35" t="s">
        <v>290</v>
      </c>
      <c r="G182" s="35" t="b">
        <v>1</v>
      </c>
      <c r="H182" s="35" t="s">
        <v>441</v>
      </c>
      <c r="I182" s="35" t="s">
        <v>442</v>
      </c>
      <c r="J182" s="35" t="s">
        <v>301</v>
      </c>
      <c r="K182" s="35" t="s">
        <v>302</v>
      </c>
      <c r="L182" s="36">
        <v>45580</v>
      </c>
      <c r="M182" s="35" t="s">
        <v>452</v>
      </c>
      <c r="N182" s="13"/>
    </row>
    <row r="183" spans="1:14" hidden="1" x14ac:dyDescent="0.25">
      <c r="A183" s="35" t="s">
        <v>807</v>
      </c>
      <c r="B183" s="35" t="s">
        <v>808</v>
      </c>
      <c r="C183" s="35" t="s">
        <v>297</v>
      </c>
      <c r="D183" s="35" t="s">
        <v>298</v>
      </c>
      <c r="E183" s="35" t="s">
        <v>299</v>
      </c>
      <c r="F183" s="35" t="s">
        <v>290</v>
      </c>
      <c r="G183" s="35" t="b">
        <v>1</v>
      </c>
      <c r="H183" s="35" t="s">
        <v>441</v>
      </c>
      <c r="I183" s="35" t="s">
        <v>442</v>
      </c>
      <c r="J183" s="35" t="s">
        <v>301</v>
      </c>
      <c r="K183" s="35" t="s">
        <v>302</v>
      </c>
      <c r="L183" s="36">
        <v>45572</v>
      </c>
      <c r="M183" s="35" t="s">
        <v>452</v>
      </c>
      <c r="N183" s="13"/>
    </row>
    <row r="184" spans="1:14" hidden="1" x14ac:dyDescent="0.25">
      <c r="A184" s="35" t="s">
        <v>809</v>
      </c>
      <c r="B184" s="35" t="s">
        <v>810</v>
      </c>
      <c r="C184" s="35" t="s">
        <v>297</v>
      </c>
      <c r="D184" s="35" t="s">
        <v>298</v>
      </c>
      <c r="E184" s="35" t="s">
        <v>299</v>
      </c>
      <c r="F184" s="35" t="s">
        <v>290</v>
      </c>
      <c r="G184" s="35" t="b">
        <v>1</v>
      </c>
      <c r="H184" s="35" t="s">
        <v>441</v>
      </c>
      <c r="I184" s="35" t="s">
        <v>442</v>
      </c>
      <c r="J184" s="35" t="s">
        <v>301</v>
      </c>
      <c r="K184" s="35" t="s">
        <v>302</v>
      </c>
      <c r="L184" s="36">
        <v>45589</v>
      </c>
      <c r="M184" s="35" t="s">
        <v>447</v>
      </c>
      <c r="N184" s="13"/>
    </row>
    <row r="185" spans="1:14" hidden="1" x14ac:dyDescent="0.25">
      <c r="A185" s="35" t="s">
        <v>811</v>
      </c>
      <c r="B185" s="35" t="s">
        <v>812</v>
      </c>
      <c r="C185" s="35" t="s">
        <v>297</v>
      </c>
      <c r="D185" s="35" t="s">
        <v>298</v>
      </c>
      <c r="E185" s="35" t="s">
        <v>299</v>
      </c>
      <c r="F185" s="35" t="s">
        <v>290</v>
      </c>
      <c r="G185" s="35" t="b">
        <v>1</v>
      </c>
      <c r="H185" s="35" t="s">
        <v>441</v>
      </c>
      <c r="I185" s="35" t="s">
        <v>442</v>
      </c>
      <c r="J185" s="35" t="s">
        <v>301</v>
      </c>
      <c r="K185" s="35" t="s">
        <v>302</v>
      </c>
      <c r="L185" s="36">
        <v>45580</v>
      </c>
      <c r="M185" s="35" t="s">
        <v>452</v>
      </c>
      <c r="N185" s="13"/>
    </row>
    <row r="186" spans="1:14" hidden="1" x14ac:dyDescent="0.25">
      <c r="A186" s="35" t="s">
        <v>813</v>
      </c>
      <c r="B186" s="35" t="s">
        <v>814</v>
      </c>
      <c r="C186" s="35" t="s">
        <v>297</v>
      </c>
      <c r="D186" s="35" t="s">
        <v>298</v>
      </c>
      <c r="E186" s="35" t="s">
        <v>299</v>
      </c>
      <c r="F186" s="35" t="s">
        <v>290</v>
      </c>
      <c r="G186" s="35" t="b">
        <v>1</v>
      </c>
      <c r="H186" s="35" t="s">
        <v>441</v>
      </c>
      <c r="I186" s="35" t="s">
        <v>442</v>
      </c>
      <c r="J186" s="35" t="s">
        <v>301</v>
      </c>
      <c r="K186" s="35" t="s">
        <v>302</v>
      </c>
      <c r="L186" s="36">
        <v>45589</v>
      </c>
      <c r="M186" s="35" t="s">
        <v>447</v>
      </c>
      <c r="N186" s="13"/>
    </row>
    <row r="187" spans="1:14" hidden="1" x14ac:dyDescent="0.25">
      <c r="A187" s="35" t="s">
        <v>815</v>
      </c>
      <c r="B187" s="35" t="s">
        <v>816</v>
      </c>
      <c r="C187" s="35" t="s">
        <v>297</v>
      </c>
      <c r="D187" s="35" t="s">
        <v>298</v>
      </c>
      <c r="E187" s="35" t="s">
        <v>299</v>
      </c>
      <c r="F187" s="35" t="s">
        <v>290</v>
      </c>
      <c r="G187" s="35" t="b">
        <v>1</v>
      </c>
      <c r="H187" s="35" t="s">
        <v>441</v>
      </c>
      <c r="I187" s="35" t="s">
        <v>442</v>
      </c>
      <c r="J187" s="35" t="s">
        <v>301</v>
      </c>
      <c r="K187" s="35" t="s">
        <v>302</v>
      </c>
      <c r="L187" s="36">
        <v>45580</v>
      </c>
      <c r="M187" s="35" t="s">
        <v>452</v>
      </c>
      <c r="N187" s="13"/>
    </row>
    <row r="188" spans="1:14" hidden="1" x14ac:dyDescent="0.25">
      <c r="A188" s="35" t="s">
        <v>817</v>
      </c>
      <c r="B188" s="35" t="s">
        <v>818</v>
      </c>
      <c r="C188" s="35" t="s">
        <v>297</v>
      </c>
      <c r="D188" s="35" t="s">
        <v>298</v>
      </c>
      <c r="E188" s="35" t="s">
        <v>299</v>
      </c>
      <c r="F188" s="35" t="s">
        <v>290</v>
      </c>
      <c r="G188" s="35" t="b">
        <v>1</v>
      </c>
      <c r="H188" s="35" t="s">
        <v>441</v>
      </c>
      <c r="I188" s="35" t="s">
        <v>442</v>
      </c>
      <c r="J188" s="35" t="s">
        <v>301</v>
      </c>
      <c r="K188" s="35" t="s">
        <v>302</v>
      </c>
      <c r="L188" s="36">
        <v>45580</v>
      </c>
      <c r="M188" s="35" t="s">
        <v>452</v>
      </c>
      <c r="N188" s="13"/>
    </row>
    <row r="189" spans="1:14" hidden="1" x14ac:dyDescent="0.25">
      <c r="A189" s="35" t="s">
        <v>819</v>
      </c>
      <c r="B189" s="35" t="s">
        <v>820</v>
      </c>
      <c r="C189" s="35" t="s">
        <v>297</v>
      </c>
      <c r="D189" s="35" t="s">
        <v>298</v>
      </c>
      <c r="E189" s="35" t="s">
        <v>299</v>
      </c>
      <c r="F189" s="40" t="s">
        <v>1410</v>
      </c>
      <c r="G189" s="35" t="b">
        <v>1</v>
      </c>
      <c r="H189" s="35" t="s">
        <v>441</v>
      </c>
      <c r="I189" s="35" t="s">
        <v>442</v>
      </c>
      <c r="J189" s="35" t="s">
        <v>301</v>
      </c>
      <c r="K189" s="35" t="s">
        <v>302</v>
      </c>
      <c r="L189" s="36">
        <v>45407</v>
      </c>
      <c r="M189" s="35" t="s">
        <v>452</v>
      </c>
      <c r="N189" s="13"/>
    </row>
    <row r="190" spans="1:14" hidden="1" x14ac:dyDescent="0.25">
      <c r="A190" s="35" t="s">
        <v>821</v>
      </c>
      <c r="B190" s="35" t="s">
        <v>822</v>
      </c>
      <c r="C190" s="35" t="s">
        <v>297</v>
      </c>
      <c r="D190" s="35" t="s">
        <v>298</v>
      </c>
      <c r="E190" s="35" t="s">
        <v>299</v>
      </c>
      <c r="F190" s="35" t="s">
        <v>290</v>
      </c>
      <c r="G190" s="35" t="b">
        <v>1</v>
      </c>
      <c r="H190" s="35" t="s">
        <v>441</v>
      </c>
      <c r="I190" s="35" t="s">
        <v>442</v>
      </c>
      <c r="J190" s="35" t="s">
        <v>301</v>
      </c>
      <c r="K190" s="35" t="s">
        <v>302</v>
      </c>
      <c r="L190" s="36">
        <v>45580</v>
      </c>
      <c r="M190" s="35" t="s">
        <v>452</v>
      </c>
      <c r="N190" s="13"/>
    </row>
    <row r="191" spans="1:14" hidden="1" x14ac:dyDescent="0.25">
      <c r="A191" s="35" t="s">
        <v>823</v>
      </c>
      <c r="B191" s="35" t="s">
        <v>824</v>
      </c>
      <c r="C191" s="35" t="s">
        <v>297</v>
      </c>
      <c r="D191" s="35" t="s">
        <v>298</v>
      </c>
      <c r="E191" s="35" t="s">
        <v>299</v>
      </c>
      <c r="F191" s="35" t="s">
        <v>290</v>
      </c>
      <c r="G191" s="35" t="b">
        <v>1</v>
      </c>
      <c r="H191" s="35" t="s">
        <v>441</v>
      </c>
      <c r="I191" s="35" t="s">
        <v>442</v>
      </c>
      <c r="J191" s="35" t="s">
        <v>301</v>
      </c>
      <c r="K191" s="35" t="s">
        <v>302</v>
      </c>
      <c r="L191" s="36">
        <v>45572</v>
      </c>
      <c r="M191" s="35" t="s">
        <v>452</v>
      </c>
      <c r="N191" s="13"/>
    </row>
    <row r="192" spans="1:14" hidden="1" x14ac:dyDescent="0.25">
      <c r="A192" s="35" t="s">
        <v>825</v>
      </c>
      <c r="B192" s="35" t="s">
        <v>826</v>
      </c>
      <c r="C192" s="35" t="s">
        <v>297</v>
      </c>
      <c r="D192" s="35" t="s">
        <v>298</v>
      </c>
      <c r="E192" s="35" t="s">
        <v>299</v>
      </c>
      <c r="F192" s="35" t="s">
        <v>290</v>
      </c>
      <c r="G192" s="35" t="b">
        <v>1</v>
      </c>
      <c r="H192" s="35" t="s">
        <v>441</v>
      </c>
      <c r="I192" s="35" t="s">
        <v>442</v>
      </c>
      <c r="J192" s="35" t="s">
        <v>301</v>
      </c>
      <c r="K192" s="35" t="s">
        <v>302</v>
      </c>
      <c r="L192" s="36">
        <v>45572</v>
      </c>
      <c r="M192" s="35" t="s">
        <v>452</v>
      </c>
      <c r="N192" s="13"/>
    </row>
    <row r="193" spans="1:14" hidden="1" x14ac:dyDescent="0.25">
      <c r="A193" s="35" t="s">
        <v>827</v>
      </c>
      <c r="B193" s="35" t="s">
        <v>828</v>
      </c>
      <c r="C193" s="35" t="s">
        <v>297</v>
      </c>
      <c r="D193" s="35" t="s">
        <v>298</v>
      </c>
      <c r="E193" s="35" t="s">
        <v>299</v>
      </c>
      <c r="F193" s="35" t="s">
        <v>290</v>
      </c>
      <c r="G193" s="35" t="b">
        <v>1</v>
      </c>
      <c r="H193" s="35" t="s">
        <v>441</v>
      </c>
      <c r="I193" s="35" t="s">
        <v>442</v>
      </c>
      <c r="J193" s="35" t="s">
        <v>301</v>
      </c>
      <c r="K193" s="35" t="s">
        <v>302</v>
      </c>
      <c r="L193" s="36">
        <v>45589</v>
      </c>
      <c r="M193" s="35" t="s">
        <v>447</v>
      </c>
      <c r="N193" s="13"/>
    </row>
    <row r="194" spans="1:14" hidden="1" x14ac:dyDescent="0.25">
      <c r="A194" s="35" t="s">
        <v>829</v>
      </c>
      <c r="B194" s="35" t="s">
        <v>830</v>
      </c>
      <c r="C194" s="35" t="s">
        <v>297</v>
      </c>
      <c r="D194" s="35" t="s">
        <v>298</v>
      </c>
      <c r="E194" s="35" t="s">
        <v>299</v>
      </c>
      <c r="F194" s="35" t="s">
        <v>290</v>
      </c>
      <c r="G194" s="35" t="b">
        <v>1</v>
      </c>
      <c r="H194" s="35" t="s">
        <v>441</v>
      </c>
      <c r="I194" s="35" t="s">
        <v>442</v>
      </c>
      <c r="J194" s="35" t="s">
        <v>301</v>
      </c>
      <c r="K194" s="35" t="s">
        <v>302</v>
      </c>
      <c r="L194" s="36">
        <v>45576</v>
      </c>
      <c r="M194" s="35" t="s">
        <v>452</v>
      </c>
      <c r="N194" s="13"/>
    </row>
    <row r="195" spans="1:14" hidden="1" x14ac:dyDescent="0.25">
      <c r="A195" s="35" t="s">
        <v>831</v>
      </c>
      <c r="B195" s="35" t="s">
        <v>832</v>
      </c>
      <c r="C195" s="35" t="s">
        <v>297</v>
      </c>
      <c r="D195" s="35" t="s">
        <v>298</v>
      </c>
      <c r="E195" s="35" t="s">
        <v>299</v>
      </c>
      <c r="F195" s="35" t="s">
        <v>290</v>
      </c>
      <c r="G195" s="35" t="b">
        <v>1</v>
      </c>
      <c r="H195" s="35" t="s">
        <v>441</v>
      </c>
      <c r="I195" s="35" t="s">
        <v>442</v>
      </c>
      <c r="J195" s="35" t="s">
        <v>301</v>
      </c>
      <c r="K195" s="35" t="s">
        <v>302</v>
      </c>
      <c r="L195" s="36">
        <v>45589</v>
      </c>
      <c r="M195" s="35" t="s">
        <v>447</v>
      </c>
      <c r="N195" s="13"/>
    </row>
    <row r="196" spans="1:14" hidden="1" x14ac:dyDescent="0.25">
      <c r="A196" s="35" t="s">
        <v>833</v>
      </c>
      <c r="B196" s="35" t="s">
        <v>834</v>
      </c>
      <c r="C196" s="35" t="s">
        <v>297</v>
      </c>
      <c r="D196" s="35" t="s">
        <v>298</v>
      </c>
      <c r="E196" s="35" t="s">
        <v>299</v>
      </c>
      <c r="F196" s="35" t="s">
        <v>290</v>
      </c>
      <c r="G196" s="35" t="b">
        <v>1</v>
      </c>
      <c r="H196" s="35" t="s">
        <v>441</v>
      </c>
      <c r="I196" s="35" t="s">
        <v>442</v>
      </c>
      <c r="J196" s="35" t="s">
        <v>301</v>
      </c>
      <c r="K196" s="35" t="s">
        <v>302</v>
      </c>
      <c r="L196" s="36">
        <v>45576</v>
      </c>
      <c r="M196" s="35" t="s">
        <v>452</v>
      </c>
      <c r="N196" s="13"/>
    </row>
    <row r="197" spans="1:14" hidden="1" x14ac:dyDescent="0.25">
      <c r="A197" s="35" t="s">
        <v>835</v>
      </c>
      <c r="B197" s="35" t="s">
        <v>836</v>
      </c>
      <c r="C197" s="35" t="s">
        <v>297</v>
      </c>
      <c r="D197" s="35" t="s">
        <v>298</v>
      </c>
      <c r="E197" s="35" t="s">
        <v>299</v>
      </c>
      <c r="F197" s="35" t="s">
        <v>290</v>
      </c>
      <c r="G197" s="35" t="b">
        <v>1</v>
      </c>
      <c r="H197" s="35" t="s">
        <v>441</v>
      </c>
      <c r="I197" s="35" t="s">
        <v>442</v>
      </c>
      <c r="J197" s="35" t="s">
        <v>301</v>
      </c>
      <c r="K197" s="35" t="s">
        <v>302</v>
      </c>
      <c r="L197" s="36">
        <v>45556</v>
      </c>
      <c r="M197" s="35" t="s">
        <v>452</v>
      </c>
      <c r="N197" s="13"/>
    </row>
    <row r="198" spans="1:14" hidden="1" x14ac:dyDescent="0.25">
      <c r="A198" s="35" t="s">
        <v>837</v>
      </c>
      <c r="B198" s="35" t="s">
        <v>838</v>
      </c>
      <c r="C198" s="35" t="s">
        <v>297</v>
      </c>
      <c r="D198" s="35" t="s">
        <v>298</v>
      </c>
      <c r="E198" s="35" t="s">
        <v>299</v>
      </c>
      <c r="F198" s="35" t="s">
        <v>432</v>
      </c>
      <c r="G198" s="35" t="b">
        <v>1</v>
      </c>
      <c r="H198" s="35" t="s">
        <v>441</v>
      </c>
      <c r="I198" s="35" t="s">
        <v>442</v>
      </c>
      <c r="J198" s="35" t="s">
        <v>301</v>
      </c>
      <c r="K198" s="35" t="s">
        <v>302</v>
      </c>
      <c r="L198" s="36">
        <v>43033</v>
      </c>
      <c r="M198" s="35" t="s">
        <v>434</v>
      </c>
      <c r="N198" s="13"/>
    </row>
    <row r="199" spans="1:14" hidden="1" x14ac:dyDescent="0.25">
      <c r="A199" s="35" t="s">
        <v>839</v>
      </c>
      <c r="B199" s="35" t="s">
        <v>840</v>
      </c>
      <c r="C199" s="35" t="s">
        <v>297</v>
      </c>
      <c r="D199" s="35" t="s">
        <v>298</v>
      </c>
      <c r="E199" s="35" t="s">
        <v>299</v>
      </c>
      <c r="F199" s="35" t="s">
        <v>290</v>
      </c>
      <c r="G199" s="35" t="b">
        <v>1</v>
      </c>
      <c r="H199" s="35" t="s">
        <v>441</v>
      </c>
      <c r="I199" s="35" t="s">
        <v>442</v>
      </c>
      <c r="J199" s="35" t="s">
        <v>301</v>
      </c>
      <c r="K199" s="35" t="s">
        <v>302</v>
      </c>
      <c r="L199" s="36">
        <v>45600</v>
      </c>
      <c r="M199" s="35" t="s">
        <v>447</v>
      </c>
      <c r="N199" s="13"/>
    </row>
    <row r="200" spans="1:14" hidden="1" x14ac:dyDescent="0.25">
      <c r="A200" s="35" t="s">
        <v>841</v>
      </c>
      <c r="B200" s="35" t="s">
        <v>842</v>
      </c>
      <c r="C200" s="35" t="s">
        <v>297</v>
      </c>
      <c r="D200" s="35" t="s">
        <v>298</v>
      </c>
      <c r="E200" s="35" t="s">
        <v>299</v>
      </c>
      <c r="F200" s="35" t="s">
        <v>290</v>
      </c>
      <c r="G200" s="35" t="b">
        <v>1</v>
      </c>
      <c r="H200" s="35" t="s">
        <v>441</v>
      </c>
      <c r="I200" s="35" t="s">
        <v>442</v>
      </c>
      <c r="J200" s="35" t="s">
        <v>301</v>
      </c>
      <c r="K200" s="35" t="s">
        <v>302</v>
      </c>
      <c r="L200" s="36">
        <v>45576</v>
      </c>
      <c r="M200" s="35" t="s">
        <v>452</v>
      </c>
      <c r="N200" s="13"/>
    </row>
    <row r="201" spans="1:14" hidden="1" x14ac:dyDescent="0.25">
      <c r="A201" s="35" t="s">
        <v>843</v>
      </c>
      <c r="B201" s="35" t="s">
        <v>844</v>
      </c>
      <c r="C201" s="35" t="s">
        <v>297</v>
      </c>
      <c r="D201" s="35" t="s">
        <v>298</v>
      </c>
      <c r="E201" s="35" t="s">
        <v>299</v>
      </c>
      <c r="F201" s="35" t="s">
        <v>290</v>
      </c>
      <c r="G201" s="35" t="b">
        <v>1</v>
      </c>
      <c r="H201" s="35" t="s">
        <v>441</v>
      </c>
      <c r="I201" s="35" t="s">
        <v>442</v>
      </c>
      <c r="J201" s="35" t="s">
        <v>301</v>
      </c>
      <c r="K201" s="35" t="s">
        <v>302</v>
      </c>
      <c r="L201" s="36">
        <v>45580</v>
      </c>
      <c r="M201" s="35" t="s">
        <v>452</v>
      </c>
      <c r="N201" s="13"/>
    </row>
    <row r="202" spans="1:14" hidden="1" x14ac:dyDescent="0.25">
      <c r="A202" s="35" t="s">
        <v>845</v>
      </c>
      <c r="B202" s="35" t="s">
        <v>846</v>
      </c>
      <c r="C202" s="35" t="s">
        <v>297</v>
      </c>
      <c r="D202" s="35" t="s">
        <v>298</v>
      </c>
      <c r="E202" s="35" t="s">
        <v>299</v>
      </c>
      <c r="F202" s="35" t="s">
        <v>290</v>
      </c>
      <c r="G202" s="35" t="b">
        <v>1</v>
      </c>
      <c r="H202" s="35" t="s">
        <v>441</v>
      </c>
      <c r="I202" s="35" t="s">
        <v>442</v>
      </c>
      <c r="J202" s="35" t="s">
        <v>301</v>
      </c>
      <c r="K202" s="35" t="s">
        <v>302</v>
      </c>
      <c r="L202" s="36">
        <v>45589</v>
      </c>
      <c r="M202" s="35" t="s">
        <v>447</v>
      </c>
      <c r="N202" s="13"/>
    </row>
    <row r="203" spans="1:14" hidden="1" x14ac:dyDescent="0.25">
      <c r="A203" s="35" t="s">
        <v>847</v>
      </c>
      <c r="B203" s="35" t="s">
        <v>848</v>
      </c>
      <c r="C203" s="35" t="s">
        <v>297</v>
      </c>
      <c r="D203" s="35" t="s">
        <v>298</v>
      </c>
      <c r="E203" s="35" t="s">
        <v>299</v>
      </c>
      <c r="F203" s="35" t="s">
        <v>290</v>
      </c>
      <c r="G203" s="35" t="b">
        <v>1</v>
      </c>
      <c r="H203" s="35" t="s">
        <v>441</v>
      </c>
      <c r="I203" s="35" t="s">
        <v>442</v>
      </c>
      <c r="J203" s="35" t="s">
        <v>301</v>
      </c>
      <c r="K203" s="35" t="s">
        <v>302</v>
      </c>
      <c r="L203" s="36">
        <v>45580</v>
      </c>
      <c r="M203" s="35" t="s">
        <v>452</v>
      </c>
      <c r="N203" s="13"/>
    </row>
    <row r="204" spans="1:14" hidden="1" x14ac:dyDescent="0.25">
      <c r="A204" s="35" t="s">
        <v>849</v>
      </c>
      <c r="B204" s="35" t="s">
        <v>850</v>
      </c>
      <c r="C204" s="35" t="s">
        <v>297</v>
      </c>
      <c r="D204" s="35" t="s">
        <v>298</v>
      </c>
      <c r="E204" s="35" t="s">
        <v>299</v>
      </c>
      <c r="F204" s="35" t="s">
        <v>290</v>
      </c>
      <c r="G204" s="35" t="b">
        <v>1</v>
      </c>
      <c r="H204" s="35" t="s">
        <v>441</v>
      </c>
      <c r="I204" s="35" t="s">
        <v>442</v>
      </c>
      <c r="J204" s="35" t="s">
        <v>301</v>
      </c>
      <c r="K204" s="35" t="s">
        <v>302</v>
      </c>
      <c r="L204" s="36">
        <v>45580</v>
      </c>
      <c r="M204" s="35" t="s">
        <v>452</v>
      </c>
      <c r="N204" s="13"/>
    </row>
    <row r="205" spans="1:14" hidden="1" x14ac:dyDescent="0.25">
      <c r="A205" s="35" t="s">
        <v>851</v>
      </c>
      <c r="B205" s="35" t="s">
        <v>852</v>
      </c>
      <c r="C205" s="35" t="s">
        <v>297</v>
      </c>
      <c r="D205" s="35" t="s">
        <v>298</v>
      </c>
      <c r="E205" s="35" t="s">
        <v>299</v>
      </c>
      <c r="F205" s="35" t="s">
        <v>290</v>
      </c>
      <c r="G205" s="35" t="b">
        <v>1</v>
      </c>
      <c r="H205" s="35" t="s">
        <v>441</v>
      </c>
      <c r="I205" s="35" t="s">
        <v>442</v>
      </c>
      <c r="J205" s="35" t="s">
        <v>301</v>
      </c>
      <c r="K205" s="35" t="s">
        <v>302</v>
      </c>
      <c r="L205" s="36">
        <v>45580</v>
      </c>
      <c r="M205" s="35" t="s">
        <v>452</v>
      </c>
      <c r="N205" s="13"/>
    </row>
    <row r="206" spans="1:14" hidden="1" x14ac:dyDescent="0.25">
      <c r="A206" s="35" t="s">
        <v>853</v>
      </c>
      <c r="B206" s="35" t="s">
        <v>854</v>
      </c>
      <c r="C206" s="35" t="s">
        <v>297</v>
      </c>
      <c r="D206" s="35" t="s">
        <v>298</v>
      </c>
      <c r="E206" s="35" t="s">
        <v>299</v>
      </c>
      <c r="F206" s="35" t="s">
        <v>290</v>
      </c>
      <c r="G206" s="35" t="b">
        <v>1</v>
      </c>
      <c r="H206" s="35" t="s">
        <v>441</v>
      </c>
      <c r="I206" s="35" t="s">
        <v>442</v>
      </c>
      <c r="J206" s="35" t="s">
        <v>301</v>
      </c>
      <c r="K206" s="35" t="s">
        <v>302</v>
      </c>
      <c r="L206" s="36">
        <v>45576</v>
      </c>
      <c r="M206" s="35" t="s">
        <v>452</v>
      </c>
      <c r="N206" s="13"/>
    </row>
    <row r="207" spans="1:14" hidden="1" x14ac:dyDescent="0.25">
      <c r="A207" s="35" t="s">
        <v>855</v>
      </c>
      <c r="B207" s="35" t="s">
        <v>856</v>
      </c>
      <c r="C207" s="35" t="s">
        <v>297</v>
      </c>
      <c r="D207" s="35" t="s">
        <v>298</v>
      </c>
      <c r="E207" s="35" t="s">
        <v>299</v>
      </c>
      <c r="F207" s="35" t="s">
        <v>290</v>
      </c>
      <c r="G207" s="35" t="b">
        <v>1</v>
      </c>
      <c r="H207" s="35" t="s">
        <v>441</v>
      </c>
      <c r="I207" s="35" t="s">
        <v>442</v>
      </c>
      <c r="J207" s="35" t="s">
        <v>301</v>
      </c>
      <c r="K207" s="35" t="s">
        <v>302</v>
      </c>
      <c r="L207" s="36">
        <v>45576</v>
      </c>
      <c r="M207" s="35" t="s">
        <v>452</v>
      </c>
      <c r="N207" s="13"/>
    </row>
    <row r="208" spans="1:14" hidden="1" x14ac:dyDescent="0.25">
      <c r="A208" s="35" t="s">
        <v>857</v>
      </c>
      <c r="B208" s="35" t="s">
        <v>858</v>
      </c>
      <c r="C208" s="35" t="s">
        <v>297</v>
      </c>
      <c r="D208" s="35" t="s">
        <v>298</v>
      </c>
      <c r="E208" s="35" t="s">
        <v>299</v>
      </c>
      <c r="F208" s="35" t="s">
        <v>290</v>
      </c>
      <c r="G208" s="35" t="b">
        <v>1</v>
      </c>
      <c r="H208" s="35" t="s">
        <v>441</v>
      </c>
      <c r="I208" s="35" t="s">
        <v>442</v>
      </c>
      <c r="J208" s="35" t="s">
        <v>301</v>
      </c>
      <c r="K208" s="35" t="s">
        <v>302</v>
      </c>
      <c r="L208" s="36">
        <v>45576</v>
      </c>
      <c r="M208" s="35" t="s">
        <v>452</v>
      </c>
      <c r="N208" s="13"/>
    </row>
    <row r="209" spans="1:14" hidden="1" x14ac:dyDescent="0.25">
      <c r="A209" s="35" t="s">
        <v>859</v>
      </c>
      <c r="B209" s="35" t="s">
        <v>860</v>
      </c>
      <c r="C209" s="35" t="s">
        <v>297</v>
      </c>
      <c r="D209" s="35" t="s">
        <v>298</v>
      </c>
      <c r="E209" s="35" t="s">
        <v>299</v>
      </c>
      <c r="F209" s="35" t="s">
        <v>290</v>
      </c>
      <c r="G209" s="35" t="b">
        <v>1</v>
      </c>
      <c r="H209" s="35" t="s">
        <v>441</v>
      </c>
      <c r="I209" s="35" t="s">
        <v>442</v>
      </c>
      <c r="J209" s="35" t="s">
        <v>301</v>
      </c>
      <c r="K209" s="35" t="s">
        <v>302</v>
      </c>
      <c r="L209" s="36">
        <v>45581</v>
      </c>
      <c r="M209" s="35" t="s">
        <v>452</v>
      </c>
      <c r="N209" s="13"/>
    </row>
    <row r="210" spans="1:14" hidden="1" x14ac:dyDescent="0.25">
      <c r="A210" s="35" t="s">
        <v>861</v>
      </c>
      <c r="B210" s="35" t="s">
        <v>862</v>
      </c>
      <c r="C210" s="35" t="s">
        <v>297</v>
      </c>
      <c r="D210" s="35" t="s">
        <v>298</v>
      </c>
      <c r="E210" s="35" t="s">
        <v>299</v>
      </c>
      <c r="F210" s="35" t="s">
        <v>290</v>
      </c>
      <c r="G210" s="35" t="b">
        <v>1</v>
      </c>
      <c r="H210" s="35" t="s">
        <v>441</v>
      </c>
      <c r="I210" s="35" t="s">
        <v>442</v>
      </c>
      <c r="J210" s="35" t="s">
        <v>301</v>
      </c>
      <c r="K210" s="35" t="s">
        <v>302</v>
      </c>
      <c r="L210" s="36">
        <v>45581</v>
      </c>
      <c r="M210" s="35" t="s">
        <v>452</v>
      </c>
      <c r="N210" s="13"/>
    </row>
    <row r="211" spans="1:14" hidden="1" x14ac:dyDescent="0.25">
      <c r="A211" s="35" t="s">
        <v>863</v>
      </c>
      <c r="B211" s="35" t="s">
        <v>864</v>
      </c>
      <c r="C211" s="35" t="s">
        <v>297</v>
      </c>
      <c r="D211" s="35" t="s">
        <v>298</v>
      </c>
      <c r="E211" s="35" t="s">
        <v>299</v>
      </c>
      <c r="F211" s="35" t="s">
        <v>290</v>
      </c>
      <c r="G211" s="35" t="b">
        <v>1</v>
      </c>
      <c r="H211" s="35" t="s">
        <v>441</v>
      </c>
      <c r="I211" s="35" t="s">
        <v>442</v>
      </c>
      <c r="J211" s="35" t="s">
        <v>301</v>
      </c>
      <c r="K211" s="35" t="s">
        <v>302</v>
      </c>
      <c r="L211" s="36">
        <v>45576</v>
      </c>
      <c r="M211" s="35" t="s">
        <v>452</v>
      </c>
      <c r="N211" s="13"/>
    </row>
    <row r="212" spans="1:14" hidden="1" x14ac:dyDescent="0.25">
      <c r="A212" s="35" t="s">
        <v>865</v>
      </c>
      <c r="B212" s="35" t="s">
        <v>866</v>
      </c>
      <c r="C212" s="35" t="s">
        <v>297</v>
      </c>
      <c r="D212" s="35" t="s">
        <v>298</v>
      </c>
      <c r="E212" s="35" t="s">
        <v>299</v>
      </c>
      <c r="F212" s="35" t="s">
        <v>290</v>
      </c>
      <c r="G212" s="35" t="b">
        <v>1</v>
      </c>
      <c r="H212" s="35" t="s">
        <v>441</v>
      </c>
      <c r="I212" s="35" t="s">
        <v>442</v>
      </c>
      <c r="J212" s="35" t="s">
        <v>301</v>
      </c>
      <c r="K212" s="35" t="s">
        <v>302</v>
      </c>
      <c r="L212" s="36">
        <v>45576</v>
      </c>
      <c r="M212" s="35" t="s">
        <v>452</v>
      </c>
      <c r="N212" s="13"/>
    </row>
    <row r="213" spans="1:14" hidden="1" x14ac:dyDescent="0.25">
      <c r="A213" s="35" t="s">
        <v>867</v>
      </c>
      <c r="B213" s="35" t="s">
        <v>868</v>
      </c>
      <c r="C213" s="35" t="s">
        <v>297</v>
      </c>
      <c r="D213" s="35" t="s">
        <v>298</v>
      </c>
      <c r="E213" s="35" t="s">
        <v>299</v>
      </c>
      <c r="F213" s="35" t="s">
        <v>290</v>
      </c>
      <c r="G213" s="35" t="b">
        <v>1</v>
      </c>
      <c r="H213" s="35" t="s">
        <v>441</v>
      </c>
      <c r="I213" s="35" t="s">
        <v>442</v>
      </c>
      <c r="J213" s="35" t="s">
        <v>301</v>
      </c>
      <c r="K213" s="35" t="s">
        <v>302</v>
      </c>
      <c r="L213" s="36">
        <v>45572</v>
      </c>
      <c r="M213" s="35" t="s">
        <v>452</v>
      </c>
      <c r="N213" s="13"/>
    </row>
    <row r="214" spans="1:14" hidden="1" x14ac:dyDescent="0.25">
      <c r="A214" s="35" t="s">
        <v>869</v>
      </c>
      <c r="B214" s="35" t="s">
        <v>870</v>
      </c>
      <c r="C214" s="35" t="s">
        <v>297</v>
      </c>
      <c r="D214" s="35" t="s">
        <v>298</v>
      </c>
      <c r="E214" s="35" t="s">
        <v>299</v>
      </c>
      <c r="F214" s="40" t="s">
        <v>1410</v>
      </c>
      <c r="G214" s="35" t="b">
        <v>1</v>
      </c>
      <c r="H214" s="35" t="s">
        <v>441</v>
      </c>
      <c r="I214" s="35" t="s">
        <v>442</v>
      </c>
      <c r="J214" s="35" t="s">
        <v>301</v>
      </c>
      <c r="K214" s="35" t="s">
        <v>302</v>
      </c>
      <c r="L214" s="36">
        <v>45001</v>
      </c>
      <c r="M214" s="35" t="s">
        <v>452</v>
      </c>
      <c r="N214" s="13"/>
    </row>
    <row r="215" spans="1:14" hidden="1" x14ac:dyDescent="0.25">
      <c r="A215" s="35" t="s">
        <v>871</v>
      </c>
      <c r="B215" s="35" t="s">
        <v>872</v>
      </c>
      <c r="C215" s="35" t="s">
        <v>297</v>
      </c>
      <c r="D215" s="35" t="s">
        <v>298</v>
      </c>
      <c r="E215" s="35" t="s">
        <v>299</v>
      </c>
      <c r="F215" s="35" t="s">
        <v>290</v>
      </c>
      <c r="G215" s="35" t="b">
        <v>1</v>
      </c>
      <c r="H215" s="35" t="s">
        <v>441</v>
      </c>
      <c r="I215" s="35" t="s">
        <v>442</v>
      </c>
      <c r="J215" s="35" t="s">
        <v>301</v>
      </c>
      <c r="K215" s="35" t="s">
        <v>302</v>
      </c>
      <c r="L215" s="36">
        <v>45576</v>
      </c>
      <c r="M215" s="35" t="s">
        <v>452</v>
      </c>
      <c r="N215" s="13"/>
    </row>
    <row r="216" spans="1:14" hidden="1" x14ac:dyDescent="0.25">
      <c r="A216" s="35" t="s">
        <v>873</v>
      </c>
      <c r="B216" s="35" t="s">
        <v>874</v>
      </c>
      <c r="C216" s="35" t="s">
        <v>297</v>
      </c>
      <c r="D216" s="35" t="s">
        <v>298</v>
      </c>
      <c r="E216" s="35" t="s">
        <v>299</v>
      </c>
      <c r="F216" s="40" t="s">
        <v>493</v>
      </c>
      <c r="G216" s="35" t="b">
        <v>1</v>
      </c>
      <c r="H216" s="35" t="s">
        <v>441</v>
      </c>
      <c r="I216" s="35" t="s">
        <v>442</v>
      </c>
      <c r="J216" s="35" t="s">
        <v>301</v>
      </c>
      <c r="K216" s="35" t="s">
        <v>302</v>
      </c>
      <c r="L216" s="36">
        <v>45556</v>
      </c>
      <c r="M216" s="35" t="s">
        <v>452</v>
      </c>
      <c r="N216" s="13"/>
    </row>
    <row r="217" spans="1:14" hidden="1" x14ac:dyDescent="0.25">
      <c r="A217" s="35" t="s">
        <v>875</v>
      </c>
      <c r="B217" s="35" t="s">
        <v>876</v>
      </c>
      <c r="C217" s="35" t="s">
        <v>297</v>
      </c>
      <c r="D217" s="35" t="s">
        <v>298</v>
      </c>
      <c r="E217" s="35" t="s">
        <v>299</v>
      </c>
      <c r="F217" s="35" t="s">
        <v>290</v>
      </c>
      <c r="G217" s="35" t="b">
        <v>1</v>
      </c>
      <c r="H217" s="35" t="s">
        <v>441</v>
      </c>
      <c r="I217" s="35" t="s">
        <v>442</v>
      </c>
      <c r="J217" s="35" t="s">
        <v>301</v>
      </c>
      <c r="K217" s="35" t="s">
        <v>302</v>
      </c>
      <c r="L217" s="36">
        <v>45589</v>
      </c>
      <c r="M217" s="35" t="s">
        <v>447</v>
      </c>
      <c r="N217" s="13"/>
    </row>
    <row r="218" spans="1:14" hidden="1" x14ac:dyDescent="0.25">
      <c r="A218" s="35" t="s">
        <v>877</v>
      </c>
      <c r="B218" s="35" t="s">
        <v>878</v>
      </c>
      <c r="C218" s="35" t="s">
        <v>297</v>
      </c>
      <c r="D218" s="35" t="s">
        <v>298</v>
      </c>
      <c r="E218" s="35" t="s">
        <v>299</v>
      </c>
      <c r="F218" s="35" t="s">
        <v>290</v>
      </c>
      <c r="G218" s="35" t="b">
        <v>1</v>
      </c>
      <c r="H218" s="35" t="s">
        <v>441</v>
      </c>
      <c r="I218" s="35" t="s">
        <v>442</v>
      </c>
      <c r="J218" s="35" t="s">
        <v>301</v>
      </c>
      <c r="K218" s="35" t="s">
        <v>302</v>
      </c>
      <c r="L218" s="36">
        <v>45576</v>
      </c>
      <c r="M218" s="35" t="s">
        <v>452</v>
      </c>
      <c r="N218" s="13"/>
    </row>
    <row r="219" spans="1:14" hidden="1" x14ac:dyDescent="0.25">
      <c r="A219" s="35" t="s">
        <v>879</v>
      </c>
      <c r="B219" s="35" t="s">
        <v>880</v>
      </c>
      <c r="C219" s="35" t="s">
        <v>297</v>
      </c>
      <c r="D219" s="35" t="s">
        <v>298</v>
      </c>
      <c r="E219" s="35" t="s">
        <v>299</v>
      </c>
      <c r="F219" s="40" t="s">
        <v>290</v>
      </c>
      <c r="G219" s="35" t="b">
        <v>1</v>
      </c>
      <c r="H219" s="35" t="s">
        <v>441</v>
      </c>
      <c r="I219" s="35" t="s">
        <v>442</v>
      </c>
      <c r="J219" s="35" t="s">
        <v>301</v>
      </c>
      <c r="K219" s="35" t="s">
        <v>302</v>
      </c>
      <c r="L219" s="36">
        <v>45458</v>
      </c>
      <c r="M219" s="35" t="s">
        <v>452</v>
      </c>
      <c r="N219" s="13"/>
    </row>
    <row r="220" spans="1:14" hidden="1" x14ac:dyDescent="0.25">
      <c r="A220" s="35" t="s">
        <v>881</v>
      </c>
      <c r="B220" s="35" t="s">
        <v>882</v>
      </c>
      <c r="C220" s="35" t="s">
        <v>297</v>
      </c>
      <c r="D220" s="35" t="s">
        <v>298</v>
      </c>
      <c r="E220" s="35" t="s">
        <v>299</v>
      </c>
      <c r="F220" s="35" t="s">
        <v>290</v>
      </c>
      <c r="G220" s="35" t="b">
        <v>1</v>
      </c>
      <c r="H220" s="35" t="s">
        <v>441</v>
      </c>
      <c r="I220" s="35" t="s">
        <v>442</v>
      </c>
      <c r="J220" s="35" t="s">
        <v>301</v>
      </c>
      <c r="K220" s="35" t="s">
        <v>302</v>
      </c>
      <c r="L220" s="36">
        <v>45581</v>
      </c>
      <c r="M220" s="35" t="s">
        <v>452</v>
      </c>
      <c r="N220" s="13"/>
    </row>
    <row r="221" spans="1:14" hidden="1" x14ac:dyDescent="0.25">
      <c r="A221" s="35" t="s">
        <v>883</v>
      </c>
      <c r="B221" s="35" t="s">
        <v>884</v>
      </c>
      <c r="C221" s="35" t="s">
        <v>297</v>
      </c>
      <c r="D221" s="35" t="s">
        <v>298</v>
      </c>
      <c r="E221" s="35" t="s">
        <v>299</v>
      </c>
      <c r="F221" s="35" t="s">
        <v>290</v>
      </c>
      <c r="G221" s="35" t="b">
        <v>1</v>
      </c>
      <c r="H221" s="35" t="s">
        <v>441</v>
      </c>
      <c r="I221" s="35" t="s">
        <v>442</v>
      </c>
      <c r="J221" s="35" t="s">
        <v>301</v>
      </c>
      <c r="K221" s="35" t="s">
        <v>302</v>
      </c>
      <c r="L221" s="36">
        <v>45576</v>
      </c>
      <c r="M221" s="35" t="s">
        <v>452</v>
      </c>
      <c r="N221" s="13"/>
    </row>
    <row r="222" spans="1:14" hidden="1" x14ac:dyDescent="0.25">
      <c r="A222" s="35" t="s">
        <v>885</v>
      </c>
      <c r="B222" s="35" t="s">
        <v>886</v>
      </c>
      <c r="C222" s="35" t="s">
        <v>297</v>
      </c>
      <c r="D222" s="35" t="s">
        <v>298</v>
      </c>
      <c r="E222" s="35" t="s">
        <v>299</v>
      </c>
      <c r="F222" s="35" t="s">
        <v>290</v>
      </c>
      <c r="G222" s="35" t="b">
        <v>1</v>
      </c>
      <c r="H222" s="35" t="s">
        <v>441</v>
      </c>
      <c r="I222" s="35" t="s">
        <v>442</v>
      </c>
      <c r="J222" s="35" t="s">
        <v>301</v>
      </c>
      <c r="K222" s="35" t="s">
        <v>302</v>
      </c>
      <c r="L222" s="36">
        <v>45594</v>
      </c>
      <c r="M222" s="35" t="s">
        <v>452</v>
      </c>
      <c r="N222" s="13"/>
    </row>
    <row r="223" spans="1:14" hidden="1" x14ac:dyDescent="0.25">
      <c r="A223" s="35" t="s">
        <v>887</v>
      </c>
      <c r="B223" s="35" t="s">
        <v>888</v>
      </c>
      <c r="C223" s="35" t="s">
        <v>297</v>
      </c>
      <c r="D223" s="35" t="s">
        <v>298</v>
      </c>
      <c r="E223" s="35" t="s">
        <v>299</v>
      </c>
      <c r="F223" s="35" t="s">
        <v>290</v>
      </c>
      <c r="G223" s="35" t="b">
        <v>1</v>
      </c>
      <c r="H223" s="35" t="s">
        <v>441</v>
      </c>
      <c r="I223" s="35" t="s">
        <v>442</v>
      </c>
      <c r="J223" s="35" t="s">
        <v>301</v>
      </c>
      <c r="K223" s="35" t="s">
        <v>302</v>
      </c>
      <c r="L223" s="36">
        <v>45559</v>
      </c>
      <c r="M223" s="35" t="s">
        <v>452</v>
      </c>
      <c r="N223" s="13"/>
    </row>
    <row r="224" spans="1:14" hidden="1" x14ac:dyDescent="0.25">
      <c r="A224" s="35" t="s">
        <v>889</v>
      </c>
      <c r="B224" s="35" t="s">
        <v>890</v>
      </c>
      <c r="C224" s="35" t="s">
        <v>297</v>
      </c>
      <c r="D224" s="35" t="s">
        <v>298</v>
      </c>
      <c r="E224" s="35" t="s">
        <v>299</v>
      </c>
      <c r="F224" s="35" t="s">
        <v>290</v>
      </c>
      <c r="G224" s="35" t="b">
        <v>1</v>
      </c>
      <c r="H224" s="35" t="s">
        <v>441</v>
      </c>
      <c r="I224" s="35" t="s">
        <v>442</v>
      </c>
      <c r="J224" s="35" t="s">
        <v>301</v>
      </c>
      <c r="K224" s="35" t="s">
        <v>302</v>
      </c>
      <c r="L224" s="36">
        <v>45583</v>
      </c>
      <c r="M224" s="35" t="s">
        <v>452</v>
      </c>
      <c r="N224" s="13"/>
    </row>
    <row r="225" spans="1:14" hidden="1" x14ac:dyDescent="0.25">
      <c r="A225" s="35" t="s">
        <v>891</v>
      </c>
      <c r="B225" s="35" t="s">
        <v>892</v>
      </c>
      <c r="C225" s="35" t="s">
        <v>297</v>
      </c>
      <c r="D225" s="35" t="s">
        <v>298</v>
      </c>
      <c r="E225" s="35" t="s">
        <v>299</v>
      </c>
      <c r="F225" s="35" t="s">
        <v>290</v>
      </c>
      <c r="G225" s="35" t="b">
        <v>1</v>
      </c>
      <c r="H225" s="35" t="s">
        <v>441</v>
      </c>
      <c r="I225" s="35" t="s">
        <v>442</v>
      </c>
      <c r="J225" s="35" t="s">
        <v>301</v>
      </c>
      <c r="K225" s="35" t="s">
        <v>302</v>
      </c>
      <c r="L225" s="36">
        <v>45583</v>
      </c>
      <c r="M225" s="35" t="s">
        <v>452</v>
      </c>
      <c r="N225" s="13"/>
    </row>
    <row r="226" spans="1:14" hidden="1" x14ac:dyDescent="0.25">
      <c r="A226" s="35" t="s">
        <v>893</v>
      </c>
      <c r="B226" s="35" t="s">
        <v>894</v>
      </c>
      <c r="C226" s="35" t="s">
        <v>297</v>
      </c>
      <c r="D226" s="35" t="s">
        <v>298</v>
      </c>
      <c r="E226" s="35" t="s">
        <v>299</v>
      </c>
      <c r="F226" s="35" t="s">
        <v>290</v>
      </c>
      <c r="G226" s="35" t="b">
        <v>1</v>
      </c>
      <c r="H226" s="35" t="s">
        <v>441</v>
      </c>
      <c r="I226" s="35" t="s">
        <v>442</v>
      </c>
      <c r="J226" s="35" t="s">
        <v>301</v>
      </c>
      <c r="K226" s="35" t="s">
        <v>302</v>
      </c>
      <c r="L226" s="36">
        <v>45572</v>
      </c>
      <c r="M226" s="35" t="s">
        <v>452</v>
      </c>
      <c r="N226" s="13"/>
    </row>
    <row r="227" spans="1:14" hidden="1" x14ac:dyDescent="0.25">
      <c r="A227" s="35" t="s">
        <v>895</v>
      </c>
      <c r="B227" s="35" t="s">
        <v>896</v>
      </c>
      <c r="C227" s="35" t="s">
        <v>297</v>
      </c>
      <c r="D227" s="35" t="s">
        <v>298</v>
      </c>
      <c r="E227" s="35" t="s">
        <v>299</v>
      </c>
      <c r="F227" s="35" t="s">
        <v>290</v>
      </c>
      <c r="G227" s="35" t="b">
        <v>1</v>
      </c>
      <c r="H227" s="35" t="s">
        <v>441</v>
      </c>
      <c r="I227" s="35" t="s">
        <v>442</v>
      </c>
      <c r="J227" s="35" t="s">
        <v>301</v>
      </c>
      <c r="K227" s="35" t="s">
        <v>302</v>
      </c>
      <c r="L227" s="36">
        <v>45593</v>
      </c>
      <c r="M227" s="35" t="s">
        <v>452</v>
      </c>
      <c r="N227" s="13"/>
    </row>
    <row r="228" spans="1:14" hidden="1" x14ac:dyDescent="0.25">
      <c r="A228" s="35" t="s">
        <v>897</v>
      </c>
      <c r="B228" s="35" t="s">
        <v>898</v>
      </c>
      <c r="C228" s="35" t="s">
        <v>297</v>
      </c>
      <c r="D228" s="35" t="s">
        <v>298</v>
      </c>
      <c r="E228" s="35" t="s">
        <v>299</v>
      </c>
      <c r="F228" s="35" t="s">
        <v>290</v>
      </c>
      <c r="G228" s="35" t="b">
        <v>1</v>
      </c>
      <c r="H228" s="35" t="s">
        <v>441</v>
      </c>
      <c r="I228" s="35" t="s">
        <v>442</v>
      </c>
      <c r="J228" s="35" t="s">
        <v>301</v>
      </c>
      <c r="K228" s="35" t="s">
        <v>302</v>
      </c>
      <c r="L228" s="36">
        <v>45576</v>
      </c>
      <c r="M228" s="35" t="s">
        <v>452</v>
      </c>
      <c r="N228" s="13"/>
    </row>
    <row r="229" spans="1:14" hidden="1" x14ac:dyDescent="0.25">
      <c r="A229" s="35" t="s">
        <v>899</v>
      </c>
      <c r="B229" s="35" t="s">
        <v>900</v>
      </c>
      <c r="C229" s="35" t="s">
        <v>297</v>
      </c>
      <c r="D229" s="35" t="s">
        <v>298</v>
      </c>
      <c r="E229" s="35" t="s">
        <v>299</v>
      </c>
      <c r="F229" s="35" t="s">
        <v>290</v>
      </c>
      <c r="G229" s="35" t="b">
        <v>1</v>
      </c>
      <c r="H229" s="35" t="s">
        <v>441</v>
      </c>
      <c r="I229" s="35" t="s">
        <v>442</v>
      </c>
      <c r="J229" s="35" t="s">
        <v>301</v>
      </c>
      <c r="K229" s="35" t="s">
        <v>302</v>
      </c>
      <c r="L229" s="36">
        <v>45484</v>
      </c>
      <c r="M229" s="35" t="s">
        <v>447</v>
      </c>
      <c r="N229" s="13"/>
    </row>
    <row r="230" spans="1:14" hidden="1" x14ac:dyDescent="0.25">
      <c r="A230" s="35" t="s">
        <v>901</v>
      </c>
      <c r="B230" s="35" t="s">
        <v>902</v>
      </c>
      <c r="C230" s="35" t="s">
        <v>297</v>
      </c>
      <c r="D230" s="35"/>
      <c r="E230" s="35" t="s">
        <v>299</v>
      </c>
      <c r="F230" s="35" t="s">
        <v>432</v>
      </c>
      <c r="G230" s="35" t="b">
        <v>1</v>
      </c>
      <c r="H230" s="35" t="s">
        <v>441</v>
      </c>
      <c r="I230" s="35" t="s">
        <v>442</v>
      </c>
      <c r="J230" s="35" t="s">
        <v>301</v>
      </c>
      <c r="K230" s="35" t="s">
        <v>302</v>
      </c>
      <c r="L230" s="36">
        <v>44466</v>
      </c>
      <c r="M230" s="35" t="s">
        <v>434</v>
      </c>
      <c r="N230" s="13"/>
    </row>
    <row r="231" spans="1:14" hidden="1" x14ac:dyDescent="0.25">
      <c r="A231" s="41" t="s">
        <v>903</v>
      </c>
      <c r="B231" s="35" t="s">
        <v>904</v>
      </c>
      <c r="C231" s="35" t="s">
        <v>297</v>
      </c>
      <c r="D231" s="35" t="s">
        <v>303</v>
      </c>
      <c r="E231" s="35" t="s">
        <v>299</v>
      </c>
      <c r="F231" s="35" t="s">
        <v>432</v>
      </c>
      <c r="G231" s="35" t="b">
        <v>1</v>
      </c>
      <c r="H231" s="35" t="s">
        <v>441</v>
      </c>
      <c r="I231" s="35" t="s">
        <v>442</v>
      </c>
      <c r="J231" s="35" t="s">
        <v>301</v>
      </c>
      <c r="K231" s="35" t="s">
        <v>302</v>
      </c>
      <c r="L231" s="36">
        <v>43029</v>
      </c>
      <c r="M231" s="35" t="s">
        <v>433</v>
      </c>
      <c r="N231" s="13"/>
    </row>
    <row r="232" spans="1:14" hidden="1" x14ac:dyDescent="0.25">
      <c r="A232" s="41" t="s">
        <v>905</v>
      </c>
      <c r="B232" s="35" t="s">
        <v>906</v>
      </c>
      <c r="C232" s="35" t="s">
        <v>297</v>
      </c>
      <c r="D232" s="35" t="s">
        <v>298</v>
      </c>
      <c r="E232" s="35" t="s">
        <v>299</v>
      </c>
      <c r="F232" s="35" t="s">
        <v>290</v>
      </c>
      <c r="G232" s="35" t="b">
        <v>1</v>
      </c>
      <c r="H232" s="35" t="s">
        <v>441</v>
      </c>
      <c r="I232" s="35" t="s">
        <v>442</v>
      </c>
      <c r="J232" s="35" t="s">
        <v>301</v>
      </c>
      <c r="K232" s="35" t="s">
        <v>302</v>
      </c>
      <c r="L232" s="36">
        <v>45589</v>
      </c>
      <c r="M232" s="35" t="s">
        <v>447</v>
      </c>
      <c r="N232" s="13"/>
    </row>
    <row r="233" spans="1:14" hidden="1" x14ac:dyDescent="0.25">
      <c r="A233" s="41" t="s">
        <v>907</v>
      </c>
      <c r="B233" s="35" t="s">
        <v>908</v>
      </c>
      <c r="C233" s="35" t="s">
        <v>297</v>
      </c>
      <c r="D233" s="35" t="s">
        <v>298</v>
      </c>
      <c r="E233" s="35" t="s">
        <v>299</v>
      </c>
      <c r="F233" s="35" t="s">
        <v>290</v>
      </c>
      <c r="G233" s="35" t="b">
        <v>1</v>
      </c>
      <c r="H233" s="35" t="s">
        <v>441</v>
      </c>
      <c r="I233" s="35" t="s">
        <v>442</v>
      </c>
      <c r="J233" s="35" t="s">
        <v>301</v>
      </c>
      <c r="K233" s="35" t="s">
        <v>302</v>
      </c>
      <c r="L233" s="36">
        <v>45589</v>
      </c>
      <c r="M233" s="35" t="s">
        <v>447</v>
      </c>
      <c r="N233" s="13"/>
    </row>
    <row r="234" spans="1:14" hidden="1" x14ac:dyDescent="0.25">
      <c r="A234" s="35" t="s">
        <v>909</v>
      </c>
      <c r="B234" s="35" t="s">
        <v>910</v>
      </c>
      <c r="C234" s="35" t="s">
        <v>297</v>
      </c>
      <c r="D234" s="35" t="s">
        <v>298</v>
      </c>
      <c r="E234" s="35" t="s">
        <v>299</v>
      </c>
      <c r="F234" s="40" t="s">
        <v>1410</v>
      </c>
      <c r="G234" s="35" t="b">
        <v>1</v>
      </c>
      <c r="H234" s="35" t="s">
        <v>441</v>
      </c>
      <c r="I234" s="35" t="s">
        <v>442</v>
      </c>
      <c r="J234" s="35" t="s">
        <v>301</v>
      </c>
      <c r="K234" s="35" t="s">
        <v>302</v>
      </c>
      <c r="L234" s="36">
        <v>45490</v>
      </c>
      <c r="M234" s="35" t="s">
        <v>447</v>
      </c>
      <c r="N234" s="13"/>
    </row>
    <row r="235" spans="1:14" hidden="1" x14ac:dyDescent="0.25">
      <c r="A235" s="35" t="s">
        <v>911</v>
      </c>
      <c r="B235" s="35" t="s">
        <v>912</v>
      </c>
      <c r="C235" s="35" t="s">
        <v>297</v>
      </c>
      <c r="D235" s="35" t="s">
        <v>298</v>
      </c>
      <c r="E235" s="35" t="s">
        <v>299</v>
      </c>
      <c r="F235" s="35" t="s">
        <v>432</v>
      </c>
      <c r="G235" s="35" t="b">
        <v>1</v>
      </c>
      <c r="H235" s="35" t="s">
        <v>441</v>
      </c>
      <c r="I235" s="35" t="s">
        <v>442</v>
      </c>
      <c r="J235" s="35" t="s">
        <v>301</v>
      </c>
      <c r="K235" s="35" t="s">
        <v>302</v>
      </c>
      <c r="L235" s="36">
        <v>43169</v>
      </c>
      <c r="M235" s="35" t="s">
        <v>434</v>
      </c>
      <c r="N235" s="13"/>
    </row>
    <row r="236" spans="1:14" hidden="1" x14ac:dyDescent="0.25">
      <c r="A236" s="35" t="s">
        <v>913</v>
      </c>
      <c r="B236" s="35" t="s">
        <v>914</v>
      </c>
      <c r="C236" s="35" t="s">
        <v>297</v>
      </c>
      <c r="D236" s="35" t="s">
        <v>298</v>
      </c>
      <c r="E236" s="35" t="s">
        <v>299</v>
      </c>
      <c r="F236" s="35" t="s">
        <v>290</v>
      </c>
      <c r="G236" s="35" t="b">
        <v>1</v>
      </c>
      <c r="H236" s="35" t="s">
        <v>441</v>
      </c>
      <c r="I236" s="35" t="s">
        <v>442</v>
      </c>
      <c r="J236" s="35" t="s">
        <v>301</v>
      </c>
      <c r="K236" s="35" t="s">
        <v>302</v>
      </c>
      <c r="L236" s="36">
        <v>45589</v>
      </c>
      <c r="M236" s="35" t="s">
        <v>447</v>
      </c>
      <c r="N236" s="13"/>
    </row>
    <row r="237" spans="1:14" hidden="1" x14ac:dyDescent="0.25">
      <c r="A237" s="35" t="s">
        <v>915</v>
      </c>
      <c r="B237" s="35" t="s">
        <v>916</v>
      </c>
      <c r="C237" s="35" t="s">
        <v>297</v>
      </c>
      <c r="D237" s="35" t="s">
        <v>298</v>
      </c>
      <c r="E237" s="35" t="s">
        <v>299</v>
      </c>
      <c r="F237" s="35" t="s">
        <v>432</v>
      </c>
      <c r="G237" s="35" t="b">
        <v>1</v>
      </c>
      <c r="H237" s="35" t="s">
        <v>441</v>
      </c>
      <c r="I237" s="35" t="s">
        <v>442</v>
      </c>
      <c r="J237" s="35" t="s">
        <v>301</v>
      </c>
      <c r="K237" s="35" t="s">
        <v>302</v>
      </c>
      <c r="L237" s="36">
        <v>42971</v>
      </c>
      <c r="M237" s="35" t="s">
        <v>433</v>
      </c>
      <c r="N237" s="13"/>
    </row>
    <row r="238" spans="1:14" hidden="1" x14ac:dyDescent="0.25">
      <c r="A238" s="35" t="s">
        <v>917</v>
      </c>
      <c r="B238" s="35" t="s">
        <v>918</v>
      </c>
      <c r="C238" s="35" t="s">
        <v>297</v>
      </c>
      <c r="D238" s="35" t="s">
        <v>298</v>
      </c>
      <c r="E238" s="35" t="s">
        <v>299</v>
      </c>
      <c r="F238" s="35" t="s">
        <v>290</v>
      </c>
      <c r="G238" s="35" t="b">
        <v>1</v>
      </c>
      <c r="H238" s="35" t="s">
        <v>441</v>
      </c>
      <c r="I238" s="35" t="s">
        <v>442</v>
      </c>
      <c r="J238" s="35" t="s">
        <v>301</v>
      </c>
      <c r="K238" s="35" t="s">
        <v>302</v>
      </c>
      <c r="L238" s="36">
        <v>45583</v>
      </c>
      <c r="M238" s="35" t="s">
        <v>452</v>
      </c>
      <c r="N238" s="13"/>
    </row>
    <row r="239" spans="1:14" hidden="1" x14ac:dyDescent="0.25">
      <c r="A239" s="35" t="s">
        <v>919</v>
      </c>
      <c r="B239" s="35" t="s">
        <v>920</v>
      </c>
      <c r="C239" s="35" t="s">
        <v>297</v>
      </c>
      <c r="D239" s="35" t="s">
        <v>298</v>
      </c>
      <c r="E239" s="35" t="s">
        <v>299</v>
      </c>
      <c r="F239" s="35" t="s">
        <v>290</v>
      </c>
      <c r="G239" s="35" t="b">
        <v>1</v>
      </c>
      <c r="H239" s="35" t="s">
        <v>441</v>
      </c>
      <c r="I239" s="35" t="s">
        <v>442</v>
      </c>
      <c r="J239" s="35" t="s">
        <v>301</v>
      </c>
      <c r="K239" s="35" t="s">
        <v>302</v>
      </c>
      <c r="L239" s="36">
        <v>45576</v>
      </c>
      <c r="M239" s="35" t="s">
        <v>452</v>
      </c>
      <c r="N239" s="13"/>
    </row>
    <row r="240" spans="1:14" hidden="1" x14ac:dyDescent="0.25">
      <c r="A240" s="35" t="s">
        <v>921</v>
      </c>
      <c r="B240" s="35" t="s">
        <v>922</v>
      </c>
      <c r="C240" s="35" t="s">
        <v>297</v>
      </c>
      <c r="D240" s="35" t="s">
        <v>298</v>
      </c>
      <c r="E240" s="35" t="s">
        <v>299</v>
      </c>
      <c r="F240" s="35" t="s">
        <v>290</v>
      </c>
      <c r="G240" s="35" t="b">
        <v>1</v>
      </c>
      <c r="H240" s="35" t="s">
        <v>441</v>
      </c>
      <c r="I240" s="35" t="s">
        <v>442</v>
      </c>
      <c r="J240" s="35" t="s">
        <v>301</v>
      </c>
      <c r="K240" s="35" t="s">
        <v>302</v>
      </c>
      <c r="L240" s="36">
        <v>45576</v>
      </c>
      <c r="M240" s="35" t="s">
        <v>452</v>
      </c>
      <c r="N240" s="13"/>
    </row>
    <row r="241" spans="1:14" hidden="1" x14ac:dyDescent="0.25">
      <c r="A241" s="35" t="s">
        <v>923</v>
      </c>
      <c r="B241" s="35" t="s">
        <v>924</v>
      </c>
      <c r="C241" s="35" t="s">
        <v>297</v>
      </c>
      <c r="D241" s="35" t="s">
        <v>298</v>
      </c>
      <c r="E241" s="35" t="s">
        <v>299</v>
      </c>
      <c r="F241" s="35" t="s">
        <v>290</v>
      </c>
      <c r="G241" s="35" t="b">
        <v>1</v>
      </c>
      <c r="H241" s="35" t="s">
        <v>441</v>
      </c>
      <c r="I241" s="35" t="s">
        <v>442</v>
      </c>
      <c r="J241" s="35" t="s">
        <v>301</v>
      </c>
      <c r="K241" s="35" t="s">
        <v>302</v>
      </c>
      <c r="L241" s="36">
        <v>45583</v>
      </c>
      <c r="M241" s="35" t="s">
        <v>452</v>
      </c>
      <c r="N241" s="13"/>
    </row>
    <row r="242" spans="1:14" hidden="1" x14ac:dyDescent="0.25">
      <c r="A242" s="35" t="s">
        <v>925</v>
      </c>
      <c r="B242" s="35" t="s">
        <v>926</v>
      </c>
      <c r="C242" s="35" t="s">
        <v>297</v>
      </c>
      <c r="D242" s="35" t="s">
        <v>298</v>
      </c>
      <c r="E242" s="35" t="s">
        <v>299</v>
      </c>
      <c r="F242" s="35" t="s">
        <v>290</v>
      </c>
      <c r="G242" s="35" t="b">
        <v>1</v>
      </c>
      <c r="H242" s="35" t="s">
        <v>441</v>
      </c>
      <c r="I242" s="35" t="s">
        <v>442</v>
      </c>
      <c r="J242" s="35" t="s">
        <v>301</v>
      </c>
      <c r="K242" s="35" t="s">
        <v>302</v>
      </c>
      <c r="L242" s="36">
        <v>45576</v>
      </c>
      <c r="M242" s="35" t="s">
        <v>452</v>
      </c>
      <c r="N242" s="13"/>
    </row>
    <row r="243" spans="1:14" hidden="1" x14ac:dyDescent="0.25">
      <c r="A243" s="35" t="s">
        <v>927</v>
      </c>
      <c r="B243" s="35" t="s">
        <v>928</v>
      </c>
      <c r="C243" s="35" t="s">
        <v>297</v>
      </c>
      <c r="D243" s="35" t="s">
        <v>298</v>
      </c>
      <c r="E243" s="35" t="s">
        <v>299</v>
      </c>
      <c r="F243" s="35" t="s">
        <v>290</v>
      </c>
      <c r="G243" s="35" t="b">
        <v>1</v>
      </c>
      <c r="H243" s="35" t="s">
        <v>441</v>
      </c>
      <c r="I243" s="35" t="s">
        <v>442</v>
      </c>
      <c r="J243" s="35" t="s">
        <v>301</v>
      </c>
      <c r="K243" s="35" t="s">
        <v>302</v>
      </c>
      <c r="L243" s="36">
        <v>45589</v>
      </c>
      <c r="M243" s="35" t="s">
        <v>447</v>
      </c>
      <c r="N243" s="13"/>
    </row>
    <row r="244" spans="1:14" hidden="1" x14ac:dyDescent="0.25">
      <c r="A244" s="35" t="s">
        <v>929</v>
      </c>
      <c r="B244" s="35" t="s">
        <v>930</v>
      </c>
      <c r="C244" s="35" t="s">
        <v>297</v>
      </c>
      <c r="D244" s="35" t="s">
        <v>298</v>
      </c>
      <c r="E244" s="35" t="s">
        <v>299</v>
      </c>
      <c r="F244" s="35" t="s">
        <v>432</v>
      </c>
      <c r="G244" s="35" t="b">
        <v>1</v>
      </c>
      <c r="H244" s="35" t="s">
        <v>441</v>
      </c>
      <c r="I244" s="35" t="s">
        <v>442</v>
      </c>
      <c r="J244" s="35" t="s">
        <v>301</v>
      </c>
      <c r="K244" s="35" t="s">
        <v>302</v>
      </c>
      <c r="L244" s="36">
        <v>42582</v>
      </c>
      <c r="M244" s="35" t="s">
        <v>433</v>
      </c>
      <c r="N244" s="13"/>
    </row>
    <row r="245" spans="1:14" hidden="1" x14ac:dyDescent="0.25">
      <c r="A245" s="35" t="s">
        <v>931</v>
      </c>
      <c r="B245" s="35" t="s">
        <v>932</v>
      </c>
      <c r="C245" s="35" t="s">
        <v>297</v>
      </c>
      <c r="D245" s="35"/>
      <c r="E245" s="35" t="s">
        <v>299</v>
      </c>
      <c r="F245" s="35" t="s">
        <v>432</v>
      </c>
      <c r="G245" s="35" t="b">
        <v>1</v>
      </c>
      <c r="H245" s="35" t="s">
        <v>441</v>
      </c>
      <c r="I245" s="35" t="s">
        <v>442</v>
      </c>
      <c r="J245" s="35" t="s">
        <v>301</v>
      </c>
      <c r="K245" s="35" t="s">
        <v>302</v>
      </c>
      <c r="L245" s="36">
        <v>43573</v>
      </c>
      <c r="M245" s="35" t="s">
        <v>434</v>
      </c>
      <c r="N245" s="13"/>
    </row>
    <row r="246" spans="1:14" hidden="1" x14ac:dyDescent="0.25">
      <c r="A246" s="35" t="s">
        <v>933</v>
      </c>
      <c r="B246" s="35" t="s">
        <v>934</v>
      </c>
      <c r="C246" s="35" t="s">
        <v>297</v>
      </c>
      <c r="D246" s="35" t="s">
        <v>298</v>
      </c>
      <c r="E246" s="35" t="s">
        <v>299</v>
      </c>
      <c r="F246" s="35" t="s">
        <v>290</v>
      </c>
      <c r="G246" s="35" t="b">
        <v>1</v>
      </c>
      <c r="H246" s="35" t="s">
        <v>441</v>
      </c>
      <c r="I246" s="35" t="s">
        <v>442</v>
      </c>
      <c r="J246" s="35" t="s">
        <v>301</v>
      </c>
      <c r="K246" s="35" t="s">
        <v>302</v>
      </c>
      <c r="L246" s="36">
        <v>45462</v>
      </c>
      <c r="M246" s="35" t="s">
        <v>452</v>
      </c>
      <c r="N246" s="13"/>
    </row>
    <row r="247" spans="1:14" hidden="1" x14ac:dyDescent="0.25">
      <c r="A247" s="35" t="s">
        <v>935</v>
      </c>
      <c r="B247" s="35" t="s">
        <v>936</v>
      </c>
      <c r="C247" s="35" t="s">
        <v>297</v>
      </c>
      <c r="D247" s="35" t="s">
        <v>298</v>
      </c>
      <c r="E247" s="35" t="s">
        <v>299</v>
      </c>
      <c r="F247" s="35" t="s">
        <v>432</v>
      </c>
      <c r="G247" s="35" t="b">
        <v>1</v>
      </c>
      <c r="H247" s="35" t="s">
        <v>441</v>
      </c>
      <c r="I247" s="35" t="s">
        <v>442</v>
      </c>
      <c r="J247" s="35" t="s">
        <v>301</v>
      </c>
      <c r="K247" s="35" t="s">
        <v>302</v>
      </c>
      <c r="L247" s="36">
        <v>43225</v>
      </c>
      <c r="M247" s="35" t="s">
        <v>434</v>
      </c>
      <c r="N247" s="13"/>
    </row>
    <row r="248" spans="1:14" hidden="1" x14ac:dyDescent="0.25">
      <c r="A248" s="35" t="s">
        <v>937</v>
      </c>
      <c r="B248" s="35" t="s">
        <v>938</v>
      </c>
      <c r="C248" s="35" t="s">
        <v>297</v>
      </c>
      <c r="D248" s="35" t="s">
        <v>298</v>
      </c>
      <c r="E248" s="35" t="s">
        <v>299</v>
      </c>
      <c r="F248" s="35" t="s">
        <v>290</v>
      </c>
      <c r="G248" s="35" t="b">
        <v>1</v>
      </c>
      <c r="H248" s="35" t="s">
        <v>441</v>
      </c>
      <c r="I248" s="35" t="s">
        <v>442</v>
      </c>
      <c r="J248" s="35" t="s">
        <v>301</v>
      </c>
      <c r="K248" s="35" t="s">
        <v>302</v>
      </c>
      <c r="L248" s="36">
        <v>45583</v>
      </c>
      <c r="M248" s="35" t="s">
        <v>452</v>
      </c>
      <c r="N248" s="13"/>
    </row>
    <row r="249" spans="1:14" hidden="1" x14ac:dyDescent="0.25">
      <c r="A249" s="35" t="s">
        <v>939</v>
      </c>
      <c r="B249" s="35" t="s">
        <v>940</v>
      </c>
      <c r="C249" s="35" t="s">
        <v>297</v>
      </c>
      <c r="D249" s="35" t="s">
        <v>298</v>
      </c>
      <c r="E249" s="35" t="s">
        <v>299</v>
      </c>
      <c r="F249" s="35" t="s">
        <v>290</v>
      </c>
      <c r="G249" s="35" t="b">
        <v>1</v>
      </c>
      <c r="H249" s="35" t="s">
        <v>441</v>
      </c>
      <c r="I249" s="35" t="s">
        <v>442</v>
      </c>
      <c r="J249" s="35" t="s">
        <v>301</v>
      </c>
      <c r="K249" s="35" t="s">
        <v>302</v>
      </c>
      <c r="L249" s="36">
        <v>45589</v>
      </c>
      <c r="M249" s="35" t="s">
        <v>447</v>
      </c>
      <c r="N249" s="13"/>
    </row>
    <row r="250" spans="1:14" hidden="1" x14ac:dyDescent="0.25">
      <c r="A250" s="35" t="s">
        <v>941</v>
      </c>
      <c r="B250" s="35" t="s">
        <v>942</v>
      </c>
      <c r="C250" s="35" t="s">
        <v>297</v>
      </c>
      <c r="D250" s="35" t="s">
        <v>298</v>
      </c>
      <c r="E250" s="35" t="s">
        <v>299</v>
      </c>
      <c r="F250" s="35" t="s">
        <v>290</v>
      </c>
      <c r="G250" s="35" t="b">
        <v>1</v>
      </c>
      <c r="H250" s="35" t="s">
        <v>441</v>
      </c>
      <c r="I250" s="35" t="s">
        <v>442</v>
      </c>
      <c r="J250" s="35" t="s">
        <v>301</v>
      </c>
      <c r="K250" s="35" t="s">
        <v>302</v>
      </c>
      <c r="L250" s="36">
        <v>45576</v>
      </c>
      <c r="M250" s="35" t="s">
        <v>452</v>
      </c>
      <c r="N250" s="13"/>
    </row>
    <row r="251" spans="1:14" hidden="1" x14ac:dyDescent="0.25">
      <c r="A251" s="35" t="s">
        <v>943</v>
      </c>
      <c r="B251" s="35" t="s">
        <v>944</v>
      </c>
      <c r="C251" s="35" t="s">
        <v>297</v>
      </c>
      <c r="D251" s="35"/>
      <c r="E251" s="35" t="s">
        <v>299</v>
      </c>
      <c r="F251" s="35" t="s">
        <v>290</v>
      </c>
      <c r="G251" s="35" t="b">
        <v>1</v>
      </c>
      <c r="H251" s="35" t="s">
        <v>441</v>
      </c>
      <c r="I251" s="35" t="s">
        <v>442</v>
      </c>
      <c r="J251" s="35" t="s">
        <v>301</v>
      </c>
      <c r="K251" s="35" t="s">
        <v>302</v>
      </c>
      <c r="L251" s="36"/>
      <c r="M251" s="35"/>
      <c r="N251" s="13"/>
    </row>
    <row r="252" spans="1:14" hidden="1" x14ac:dyDescent="0.25">
      <c r="A252" s="35" t="s">
        <v>945</v>
      </c>
      <c r="B252" s="35" t="s">
        <v>946</v>
      </c>
      <c r="C252" s="35" t="s">
        <v>297</v>
      </c>
      <c r="D252" s="35" t="s">
        <v>298</v>
      </c>
      <c r="E252" s="35" t="s">
        <v>299</v>
      </c>
      <c r="F252" s="35" t="s">
        <v>290</v>
      </c>
      <c r="G252" s="35" t="b">
        <v>1</v>
      </c>
      <c r="H252" s="35" t="s">
        <v>441</v>
      </c>
      <c r="I252" s="35" t="s">
        <v>442</v>
      </c>
      <c r="J252" s="35" t="s">
        <v>301</v>
      </c>
      <c r="K252" s="35" t="s">
        <v>302</v>
      </c>
      <c r="L252" s="36">
        <v>45589</v>
      </c>
      <c r="M252" s="35" t="s">
        <v>447</v>
      </c>
      <c r="N252" s="13"/>
    </row>
    <row r="253" spans="1:14" hidden="1" x14ac:dyDescent="0.25">
      <c r="A253" s="35" t="s">
        <v>947</v>
      </c>
      <c r="B253" s="35" t="s">
        <v>948</v>
      </c>
      <c r="C253" s="35" t="s">
        <v>297</v>
      </c>
      <c r="D253" s="35"/>
      <c r="E253" s="35" t="s">
        <v>299</v>
      </c>
      <c r="F253" s="35" t="s">
        <v>432</v>
      </c>
      <c r="G253" s="35" t="b">
        <v>1</v>
      </c>
      <c r="H253" s="35" t="s">
        <v>441</v>
      </c>
      <c r="I253" s="35" t="s">
        <v>442</v>
      </c>
      <c r="J253" s="35" t="s">
        <v>301</v>
      </c>
      <c r="K253" s="35" t="s">
        <v>302</v>
      </c>
      <c r="L253" s="36">
        <v>44673</v>
      </c>
      <c r="M253" s="35" t="s">
        <v>452</v>
      </c>
      <c r="N253" s="13"/>
    </row>
    <row r="254" spans="1:14" hidden="1" x14ac:dyDescent="0.25">
      <c r="A254" s="35" t="s">
        <v>949</v>
      </c>
      <c r="B254" s="35" t="s">
        <v>950</v>
      </c>
      <c r="C254" s="35" t="s">
        <v>297</v>
      </c>
      <c r="D254" s="35" t="s">
        <v>298</v>
      </c>
      <c r="E254" s="35" t="s">
        <v>299</v>
      </c>
      <c r="F254" s="35" t="s">
        <v>290</v>
      </c>
      <c r="G254" s="35" t="b">
        <v>1</v>
      </c>
      <c r="H254" s="35" t="s">
        <v>441</v>
      </c>
      <c r="I254" s="35" t="s">
        <v>442</v>
      </c>
      <c r="J254" s="35" t="s">
        <v>301</v>
      </c>
      <c r="K254" s="35" t="s">
        <v>302</v>
      </c>
      <c r="L254" s="36">
        <v>45600</v>
      </c>
      <c r="M254" s="35" t="s">
        <v>447</v>
      </c>
      <c r="N254" s="13"/>
    </row>
    <row r="255" spans="1:14" hidden="1" x14ac:dyDescent="0.25">
      <c r="A255" s="35" t="s">
        <v>951</v>
      </c>
      <c r="B255" s="35" t="s">
        <v>952</v>
      </c>
      <c r="C255" s="35" t="s">
        <v>297</v>
      </c>
      <c r="D255" s="35" t="s">
        <v>298</v>
      </c>
      <c r="E255" s="35" t="s">
        <v>299</v>
      </c>
      <c r="F255" s="35" t="s">
        <v>290</v>
      </c>
      <c r="G255" s="35" t="b">
        <v>1</v>
      </c>
      <c r="H255" s="35" t="s">
        <v>441</v>
      </c>
      <c r="I255" s="35" t="s">
        <v>442</v>
      </c>
      <c r="J255" s="35" t="s">
        <v>301</v>
      </c>
      <c r="K255" s="35" t="s">
        <v>302</v>
      </c>
      <c r="L255" s="36">
        <v>45600</v>
      </c>
      <c r="M255" s="35" t="s">
        <v>447</v>
      </c>
      <c r="N255" s="13"/>
    </row>
    <row r="256" spans="1:14" hidden="1" x14ac:dyDescent="0.25">
      <c r="A256" s="35" t="s">
        <v>953</v>
      </c>
      <c r="B256" s="35" t="s">
        <v>954</v>
      </c>
      <c r="C256" s="35" t="s">
        <v>297</v>
      </c>
      <c r="D256" s="35" t="s">
        <v>298</v>
      </c>
      <c r="E256" s="35" t="s">
        <v>299</v>
      </c>
      <c r="F256" s="35" t="s">
        <v>290</v>
      </c>
      <c r="G256" s="35" t="b">
        <v>1</v>
      </c>
      <c r="H256" s="35" t="s">
        <v>441</v>
      </c>
      <c r="I256" s="35" t="s">
        <v>442</v>
      </c>
      <c r="J256" s="35" t="s">
        <v>301</v>
      </c>
      <c r="K256" s="35" t="s">
        <v>302</v>
      </c>
      <c r="L256" s="36">
        <v>45589</v>
      </c>
      <c r="M256" s="35" t="s">
        <v>447</v>
      </c>
      <c r="N256" s="13"/>
    </row>
    <row r="257" spans="1:14" hidden="1" x14ac:dyDescent="0.25">
      <c r="A257" s="35" t="s">
        <v>955</v>
      </c>
      <c r="B257" s="35" t="s">
        <v>956</v>
      </c>
      <c r="C257" s="35" t="s">
        <v>297</v>
      </c>
      <c r="D257" s="35" t="s">
        <v>298</v>
      </c>
      <c r="E257" s="35" t="s">
        <v>299</v>
      </c>
      <c r="F257" s="35" t="s">
        <v>290</v>
      </c>
      <c r="G257" s="35" t="b">
        <v>1</v>
      </c>
      <c r="H257" s="35" t="s">
        <v>441</v>
      </c>
      <c r="I257" s="35" t="s">
        <v>442</v>
      </c>
      <c r="J257" s="35" t="s">
        <v>301</v>
      </c>
      <c r="K257" s="35" t="s">
        <v>302</v>
      </c>
      <c r="L257" s="36">
        <v>45583</v>
      </c>
      <c r="M257" s="35" t="s">
        <v>452</v>
      </c>
      <c r="N257" s="13"/>
    </row>
    <row r="258" spans="1:14" hidden="1" x14ac:dyDescent="0.25">
      <c r="A258" s="35" t="s">
        <v>957</v>
      </c>
      <c r="B258" s="35" t="s">
        <v>958</v>
      </c>
      <c r="C258" s="35" t="s">
        <v>430</v>
      </c>
      <c r="D258" s="35"/>
      <c r="E258" s="35" t="s">
        <v>299</v>
      </c>
      <c r="F258" s="35" t="s">
        <v>431</v>
      </c>
      <c r="G258" s="35" t="b">
        <v>1</v>
      </c>
      <c r="H258" s="35" t="s">
        <v>441</v>
      </c>
      <c r="I258" s="35" t="s">
        <v>442</v>
      </c>
      <c r="J258" s="35" t="s">
        <v>301</v>
      </c>
      <c r="K258" s="35" t="s">
        <v>302</v>
      </c>
      <c r="L258" s="36"/>
      <c r="M258" s="35"/>
      <c r="N258" s="13"/>
    </row>
    <row r="259" spans="1:14" hidden="1" x14ac:dyDescent="0.25">
      <c r="A259" s="35" t="s">
        <v>959</v>
      </c>
      <c r="B259" s="35" t="s">
        <v>960</v>
      </c>
      <c r="C259" s="35" t="s">
        <v>297</v>
      </c>
      <c r="D259" s="35" t="s">
        <v>298</v>
      </c>
      <c r="E259" s="35" t="s">
        <v>299</v>
      </c>
      <c r="F259" s="35" t="s">
        <v>290</v>
      </c>
      <c r="G259" s="35" t="b">
        <v>1</v>
      </c>
      <c r="H259" s="35" t="s">
        <v>441</v>
      </c>
      <c r="I259" s="35" t="s">
        <v>442</v>
      </c>
      <c r="J259" s="35" t="s">
        <v>301</v>
      </c>
      <c r="K259" s="35" t="s">
        <v>302</v>
      </c>
      <c r="L259" s="36">
        <v>45595</v>
      </c>
      <c r="M259" s="35" t="s">
        <v>331</v>
      </c>
      <c r="N259" s="13"/>
    </row>
    <row r="260" spans="1:14" hidden="1" x14ac:dyDescent="0.25">
      <c r="A260" s="35" t="s">
        <v>961</v>
      </c>
      <c r="B260" s="35" t="s">
        <v>962</v>
      </c>
      <c r="C260" s="35" t="s">
        <v>297</v>
      </c>
      <c r="D260" s="35" t="s">
        <v>298</v>
      </c>
      <c r="E260" s="35" t="s">
        <v>299</v>
      </c>
      <c r="F260" s="35" t="s">
        <v>290</v>
      </c>
      <c r="G260" s="35" t="b">
        <v>1</v>
      </c>
      <c r="H260" s="35" t="s">
        <v>441</v>
      </c>
      <c r="I260" s="35" t="s">
        <v>442</v>
      </c>
      <c r="J260" s="35" t="s">
        <v>301</v>
      </c>
      <c r="K260" s="35" t="s">
        <v>302</v>
      </c>
      <c r="L260" s="36">
        <v>45589</v>
      </c>
      <c r="M260" s="35" t="s">
        <v>447</v>
      </c>
      <c r="N260" s="13"/>
    </row>
    <row r="261" spans="1:14" hidden="1" x14ac:dyDescent="0.25">
      <c r="A261" s="35" t="s">
        <v>963</v>
      </c>
      <c r="B261" s="35" t="s">
        <v>964</v>
      </c>
      <c r="C261" s="35" t="s">
        <v>297</v>
      </c>
      <c r="D261" s="35" t="s">
        <v>298</v>
      </c>
      <c r="E261" s="35" t="s">
        <v>299</v>
      </c>
      <c r="F261" s="35" t="s">
        <v>290</v>
      </c>
      <c r="G261" s="35" t="b">
        <v>1</v>
      </c>
      <c r="H261" s="35" t="s">
        <v>441</v>
      </c>
      <c r="I261" s="35" t="s">
        <v>442</v>
      </c>
      <c r="J261" s="35" t="s">
        <v>301</v>
      </c>
      <c r="K261" s="35" t="s">
        <v>302</v>
      </c>
      <c r="L261" s="36">
        <v>45573</v>
      </c>
      <c r="M261" s="35" t="s">
        <v>452</v>
      </c>
      <c r="N261" s="13"/>
    </row>
    <row r="262" spans="1:14" hidden="1" x14ac:dyDescent="0.25">
      <c r="A262" s="35" t="s">
        <v>965</v>
      </c>
      <c r="B262" s="35" t="s">
        <v>966</v>
      </c>
      <c r="C262" s="35" t="s">
        <v>297</v>
      </c>
      <c r="D262" s="35" t="s">
        <v>298</v>
      </c>
      <c r="E262" s="35" t="s">
        <v>299</v>
      </c>
      <c r="F262" s="35" t="s">
        <v>432</v>
      </c>
      <c r="G262" s="35" t="b">
        <v>1</v>
      </c>
      <c r="H262" s="35" t="s">
        <v>441</v>
      </c>
      <c r="I262" s="35" t="s">
        <v>442</v>
      </c>
      <c r="J262" s="35" t="s">
        <v>301</v>
      </c>
      <c r="K262" s="35" t="s">
        <v>302</v>
      </c>
      <c r="L262" s="36">
        <v>41912</v>
      </c>
      <c r="M262" s="35" t="s">
        <v>434</v>
      </c>
      <c r="N262" s="13"/>
    </row>
    <row r="263" spans="1:14" hidden="1" x14ac:dyDescent="0.25">
      <c r="A263" s="35" t="s">
        <v>967</v>
      </c>
      <c r="B263" s="35" t="s">
        <v>968</v>
      </c>
      <c r="C263" s="35" t="s">
        <v>297</v>
      </c>
      <c r="D263" s="35" t="s">
        <v>298</v>
      </c>
      <c r="E263" s="35" t="s">
        <v>299</v>
      </c>
      <c r="F263" s="35" t="s">
        <v>290</v>
      </c>
      <c r="G263" s="35" t="b">
        <v>1</v>
      </c>
      <c r="H263" s="35" t="s">
        <v>441</v>
      </c>
      <c r="I263" s="35" t="s">
        <v>442</v>
      </c>
      <c r="J263" s="35" t="s">
        <v>301</v>
      </c>
      <c r="K263" s="35" t="s">
        <v>302</v>
      </c>
      <c r="L263" s="36">
        <v>45583</v>
      </c>
      <c r="M263" s="35" t="s">
        <v>452</v>
      </c>
      <c r="N263" s="13"/>
    </row>
    <row r="264" spans="1:14" hidden="1" x14ac:dyDescent="0.25">
      <c r="A264" s="35" t="s">
        <v>969</v>
      </c>
      <c r="B264" s="35" t="s">
        <v>970</v>
      </c>
      <c r="C264" s="35" t="s">
        <v>297</v>
      </c>
      <c r="D264" s="35" t="s">
        <v>298</v>
      </c>
      <c r="E264" s="35" t="s">
        <v>299</v>
      </c>
      <c r="F264" s="35" t="s">
        <v>290</v>
      </c>
      <c r="G264" s="35" t="b">
        <v>1</v>
      </c>
      <c r="H264" s="35" t="s">
        <v>441</v>
      </c>
      <c r="I264" s="35" t="s">
        <v>442</v>
      </c>
      <c r="J264" s="35" t="s">
        <v>301</v>
      </c>
      <c r="K264" s="35" t="s">
        <v>302</v>
      </c>
      <c r="L264" s="36">
        <v>45583</v>
      </c>
      <c r="M264" s="35" t="s">
        <v>452</v>
      </c>
      <c r="N264" s="13"/>
    </row>
    <row r="265" spans="1:14" hidden="1" x14ac:dyDescent="0.25">
      <c r="A265" s="35" t="s">
        <v>971</v>
      </c>
      <c r="B265" s="35" t="s">
        <v>972</v>
      </c>
      <c r="C265" s="35" t="s">
        <v>297</v>
      </c>
      <c r="D265" s="35" t="s">
        <v>298</v>
      </c>
      <c r="E265" s="35" t="s">
        <v>299</v>
      </c>
      <c r="F265" s="35" t="s">
        <v>290</v>
      </c>
      <c r="G265" s="35" t="b">
        <v>1</v>
      </c>
      <c r="H265" s="35" t="s">
        <v>441</v>
      </c>
      <c r="I265" s="35" t="s">
        <v>442</v>
      </c>
      <c r="J265" s="35" t="s">
        <v>301</v>
      </c>
      <c r="K265" s="35" t="s">
        <v>302</v>
      </c>
      <c r="L265" s="36">
        <v>45600</v>
      </c>
      <c r="M265" s="35" t="s">
        <v>447</v>
      </c>
      <c r="N265" s="13"/>
    </row>
    <row r="266" spans="1:14" hidden="1" x14ac:dyDescent="0.25">
      <c r="A266" s="35" t="s">
        <v>973</v>
      </c>
      <c r="B266" s="35" t="s">
        <v>974</v>
      </c>
      <c r="C266" s="35" t="s">
        <v>297</v>
      </c>
      <c r="D266" s="35" t="s">
        <v>298</v>
      </c>
      <c r="E266" s="35" t="s">
        <v>299</v>
      </c>
      <c r="F266" s="35" t="s">
        <v>290</v>
      </c>
      <c r="G266" s="35" t="b">
        <v>1</v>
      </c>
      <c r="H266" s="35" t="s">
        <v>441</v>
      </c>
      <c r="I266" s="35" t="s">
        <v>442</v>
      </c>
      <c r="J266" s="35" t="s">
        <v>301</v>
      </c>
      <c r="K266" s="35" t="s">
        <v>302</v>
      </c>
      <c r="L266" s="36">
        <v>45589</v>
      </c>
      <c r="M266" s="35" t="s">
        <v>447</v>
      </c>
      <c r="N266" s="13"/>
    </row>
    <row r="267" spans="1:14" hidden="1" x14ac:dyDescent="0.25">
      <c r="A267" s="35" t="s">
        <v>975</v>
      </c>
      <c r="B267" s="35" t="s">
        <v>976</v>
      </c>
      <c r="C267" s="35" t="s">
        <v>297</v>
      </c>
      <c r="D267" s="35" t="s">
        <v>298</v>
      </c>
      <c r="E267" s="35" t="s">
        <v>299</v>
      </c>
      <c r="F267" s="35" t="s">
        <v>290</v>
      </c>
      <c r="G267" s="35" t="b">
        <v>1</v>
      </c>
      <c r="H267" s="35" t="s">
        <v>441</v>
      </c>
      <c r="I267" s="35" t="s">
        <v>442</v>
      </c>
      <c r="J267" s="35" t="s">
        <v>301</v>
      </c>
      <c r="K267" s="35" t="s">
        <v>302</v>
      </c>
      <c r="L267" s="36">
        <v>45600</v>
      </c>
      <c r="M267" s="35" t="s">
        <v>447</v>
      </c>
      <c r="N267" s="13"/>
    </row>
    <row r="268" spans="1:14" hidden="1" x14ac:dyDescent="0.25">
      <c r="A268" s="35" t="s">
        <v>977</v>
      </c>
      <c r="B268" s="35" t="s">
        <v>978</v>
      </c>
      <c r="C268" s="35" t="s">
        <v>297</v>
      </c>
      <c r="D268" s="35" t="s">
        <v>298</v>
      </c>
      <c r="E268" s="35" t="s">
        <v>299</v>
      </c>
      <c r="F268" s="35" t="s">
        <v>290</v>
      </c>
      <c r="G268" s="35" t="b">
        <v>1</v>
      </c>
      <c r="H268" s="35" t="s">
        <v>441</v>
      </c>
      <c r="I268" s="35" t="s">
        <v>442</v>
      </c>
      <c r="J268" s="35" t="s">
        <v>301</v>
      </c>
      <c r="K268" s="35" t="s">
        <v>302</v>
      </c>
      <c r="L268" s="36">
        <v>45589</v>
      </c>
      <c r="M268" s="35" t="s">
        <v>447</v>
      </c>
      <c r="N268" s="13"/>
    </row>
    <row r="269" spans="1:14" hidden="1" x14ac:dyDescent="0.25">
      <c r="A269" s="35" t="s">
        <v>979</v>
      </c>
      <c r="B269" s="35" t="s">
        <v>980</v>
      </c>
      <c r="C269" s="35" t="s">
        <v>297</v>
      </c>
      <c r="D269" s="35" t="s">
        <v>298</v>
      </c>
      <c r="E269" s="35" t="s">
        <v>299</v>
      </c>
      <c r="F269" s="35" t="s">
        <v>432</v>
      </c>
      <c r="G269" s="35" t="b">
        <v>1</v>
      </c>
      <c r="H269" s="35" t="s">
        <v>441</v>
      </c>
      <c r="I269" s="35" t="s">
        <v>442</v>
      </c>
      <c r="J269" s="35" t="s">
        <v>301</v>
      </c>
      <c r="K269" s="35" t="s">
        <v>302</v>
      </c>
      <c r="L269" s="36">
        <v>40800</v>
      </c>
      <c r="M269" s="35" t="s">
        <v>433</v>
      </c>
      <c r="N269" s="13"/>
    </row>
    <row r="270" spans="1:14" hidden="1" x14ac:dyDescent="0.25">
      <c r="A270" s="35" t="s">
        <v>981</v>
      </c>
      <c r="B270" s="35" t="s">
        <v>982</v>
      </c>
      <c r="C270" s="35" t="s">
        <v>297</v>
      </c>
      <c r="D270" s="35" t="s">
        <v>298</v>
      </c>
      <c r="E270" s="35" t="s">
        <v>299</v>
      </c>
      <c r="F270" s="35" t="s">
        <v>290</v>
      </c>
      <c r="G270" s="35" t="b">
        <v>1</v>
      </c>
      <c r="H270" s="35" t="s">
        <v>441</v>
      </c>
      <c r="I270" s="35" t="s">
        <v>442</v>
      </c>
      <c r="J270" s="35" t="s">
        <v>301</v>
      </c>
      <c r="K270" s="35" t="s">
        <v>302</v>
      </c>
      <c r="L270" s="36">
        <v>45589</v>
      </c>
      <c r="M270" s="35" t="s">
        <v>447</v>
      </c>
      <c r="N270" s="13"/>
    </row>
    <row r="271" spans="1:14" hidden="1" x14ac:dyDescent="0.25">
      <c r="A271" s="35" t="s">
        <v>983</v>
      </c>
      <c r="B271" s="35" t="s">
        <v>984</v>
      </c>
      <c r="C271" s="35" t="s">
        <v>297</v>
      </c>
      <c r="D271" s="35" t="s">
        <v>298</v>
      </c>
      <c r="E271" s="35" t="s">
        <v>299</v>
      </c>
      <c r="F271" s="35" t="s">
        <v>290</v>
      </c>
      <c r="G271" s="35" t="b">
        <v>1</v>
      </c>
      <c r="H271" s="35" t="s">
        <v>441</v>
      </c>
      <c r="I271" s="35" t="s">
        <v>442</v>
      </c>
      <c r="J271" s="35" t="s">
        <v>301</v>
      </c>
      <c r="K271" s="35" t="s">
        <v>302</v>
      </c>
      <c r="L271" s="36">
        <v>45586</v>
      </c>
      <c r="M271" s="35" t="s">
        <v>452</v>
      </c>
      <c r="N271" s="13"/>
    </row>
    <row r="272" spans="1:14" hidden="1" x14ac:dyDescent="0.25">
      <c r="A272" s="35" t="s">
        <v>985</v>
      </c>
      <c r="B272" s="35" t="s">
        <v>986</v>
      </c>
      <c r="C272" s="35" t="s">
        <v>297</v>
      </c>
      <c r="D272" s="35" t="s">
        <v>298</v>
      </c>
      <c r="E272" s="35" t="s">
        <v>299</v>
      </c>
      <c r="F272" s="35" t="s">
        <v>290</v>
      </c>
      <c r="G272" s="35" t="b">
        <v>1</v>
      </c>
      <c r="H272" s="35" t="s">
        <v>441</v>
      </c>
      <c r="I272" s="35" t="s">
        <v>442</v>
      </c>
      <c r="J272" s="35" t="s">
        <v>301</v>
      </c>
      <c r="K272" s="35" t="s">
        <v>302</v>
      </c>
      <c r="L272" s="36">
        <v>45600</v>
      </c>
      <c r="M272" s="35" t="s">
        <v>447</v>
      </c>
      <c r="N272" s="13"/>
    </row>
    <row r="273" spans="1:14" hidden="1" x14ac:dyDescent="0.25">
      <c r="A273" s="35" t="s">
        <v>987</v>
      </c>
      <c r="B273" s="35" t="s">
        <v>988</v>
      </c>
      <c r="C273" s="35" t="s">
        <v>297</v>
      </c>
      <c r="D273" s="35"/>
      <c r="E273" s="35" t="s">
        <v>299</v>
      </c>
      <c r="F273" s="35" t="s">
        <v>432</v>
      </c>
      <c r="G273" s="35" t="b">
        <v>1</v>
      </c>
      <c r="H273" s="35" t="s">
        <v>441</v>
      </c>
      <c r="I273" s="35" t="s">
        <v>442</v>
      </c>
      <c r="J273" s="35" t="s">
        <v>301</v>
      </c>
      <c r="K273" s="35" t="s">
        <v>302</v>
      </c>
      <c r="L273" s="36"/>
      <c r="M273" s="35"/>
      <c r="N273" s="13"/>
    </row>
    <row r="274" spans="1:14" hidden="1" x14ac:dyDescent="0.25">
      <c r="A274" s="35" t="s">
        <v>989</v>
      </c>
      <c r="B274" s="35" t="s">
        <v>990</v>
      </c>
      <c r="C274" s="35" t="s">
        <v>430</v>
      </c>
      <c r="D274" s="35"/>
      <c r="E274" s="35" t="s">
        <v>299</v>
      </c>
      <c r="F274" s="35" t="s">
        <v>290</v>
      </c>
      <c r="G274" s="35" t="b">
        <v>1</v>
      </c>
      <c r="H274" s="35" t="s">
        <v>441</v>
      </c>
      <c r="I274" s="35" t="s">
        <v>442</v>
      </c>
      <c r="J274" s="35" t="s">
        <v>301</v>
      </c>
      <c r="K274" s="35" t="s">
        <v>302</v>
      </c>
      <c r="L274" s="36"/>
      <c r="M274" s="35"/>
      <c r="N274" s="13"/>
    </row>
    <row r="275" spans="1:14" hidden="1" x14ac:dyDescent="0.25">
      <c r="A275" s="35" t="s">
        <v>991</v>
      </c>
      <c r="B275" s="35" t="s">
        <v>992</v>
      </c>
      <c r="C275" s="35" t="s">
        <v>297</v>
      </c>
      <c r="D275" s="35" t="s">
        <v>298</v>
      </c>
      <c r="E275" s="35" t="s">
        <v>299</v>
      </c>
      <c r="F275" s="35" t="s">
        <v>290</v>
      </c>
      <c r="G275" s="35" t="b">
        <v>1</v>
      </c>
      <c r="H275" s="35" t="s">
        <v>441</v>
      </c>
      <c r="I275" s="35" t="s">
        <v>442</v>
      </c>
      <c r="J275" s="35" t="s">
        <v>301</v>
      </c>
      <c r="K275" s="35" t="s">
        <v>302</v>
      </c>
      <c r="L275" s="36">
        <v>45595</v>
      </c>
      <c r="M275" s="35" t="s">
        <v>331</v>
      </c>
      <c r="N275" s="13"/>
    </row>
    <row r="276" spans="1:14" hidden="1" x14ac:dyDescent="0.25">
      <c r="A276" s="35" t="s">
        <v>993</v>
      </c>
      <c r="B276" s="35" t="s">
        <v>994</v>
      </c>
      <c r="C276" s="35" t="s">
        <v>297</v>
      </c>
      <c r="D276" s="35" t="s">
        <v>303</v>
      </c>
      <c r="E276" s="35" t="s">
        <v>299</v>
      </c>
      <c r="F276" s="35" t="s">
        <v>432</v>
      </c>
      <c r="G276" s="35" t="b">
        <v>1</v>
      </c>
      <c r="H276" s="35" t="s">
        <v>441</v>
      </c>
      <c r="I276" s="35" t="s">
        <v>442</v>
      </c>
      <c r="J276" s="35" t="s">
        <v>301</v>
      </c>
      <c r="K276" s="35" t="s">
        <v>302</v>
      </c>
      <c r="L276" s="36">
        <v>42533</v>
      </c>
      <c r="M276" s="35" t="s">
        <v>434</v>
      </c>
      <c r="N276" s="13"/>
    </row>
    <row r="277" spans="1:14" hidden="1" x14ac:dyDescent="0.25">
      <c r="A277" s="35" t="s">
        <v>995</v>
      </c>
      <c r="B277" s="35" t="s">
        <v>996</v>
      </c>
      <c r="C277" s="35" t="s">
        <v>297</v>
      </c>
      <c r="D277" s="35" t="s">
        <v>298</v>
      </c>
      <c r="E277" s="35" t="s">
        <v>299</v>
      </c>
      <c r="F277" s="40" t="s">
        <v>1410</v>
      </c>
      <c r="G277" s="35" t="b">
        <v>1</v>
      </c>
      <c r="H277" s="35" t="s">
        <v>441</v>
      </c>
      <c r="I277" s="35" t="s">
        <v>442</v>
      </c>
      <c r="J277" s="35" t="s">
        <v>301</v>
      </c>
      <c r="K277" s="35" t="s">
        <v>302</v>
      </c>
      <c r="L277" s="36">
        <v>45412</v>
      </c>
      <c r="M277" s="35" t="s">
        <v>447</v>
      </c>
      <c r="N277" s="13"/>
    </row>
    <row r="278" spans="1:14" hidden="1" x14ac:dyDescent="0.25">
      <c r="A278" s="35" t="s">
        <v>997</v>
      </c>
      <c r="B278" s="35" t="s">
        <v>998</v>
      </c>
      <c r="C278" s="35" t="s">
        <v>297</v>
      </c>
      <c r="D278" s="35" t="s">
        <v>298</v>
      </c>
      <c r="E278" s="35" t="s">
        <v>299</v>
      </c>
      <c r="F278" s="35" t="s">
        <v>432</v>
      </c>
      <c r="G278" s="35" t="b">
        <v>1</v>
      </c>
      <c r="H278" s="35" t="s">
        <v>441</v>
      </c>
      <c r="I278" s="35" t="s">
        <v>442</v>
      </c>
      <c r="J278" s="35" t="s">
        <v>301</v>
      </c>
      <c r="K278" s="35" t="s">
        <v>302</v>
      </c>
      <c r="L278" s="36">
        <v>43032</v>
      </c>
      <c r="M278" s="35" t="s">
        <v>433</v>
      </c>
      <c r="N278" s="13"/>
    </row>
    <row r="279" spans="1:14" hidden="1" x14ac:dyDescent="0.25">
      <c r="A279" s="35" t="s">
        <v>999</v>
      </c>
      <c r="B279" s="35" t="s">
        <v>1000</v>
      </c>
      <c r="C279" s="35" t="s">
        <v>297</v>
      </c>
      <c r="D279" s="35" t="s">
        <v>298</v>
      </c>
      <c r="E279" s="35" t="s">
        <v>299</v>
      </c>
      <c r="F279" s="35" t="s">
        <v>290</v>
      </c>
      <c r="G279" s="35" t="b">
        <v>1</v>
      </c>
      <c r="H279" s="35" t="s">
        <v>441</v>
      </c>
      <c r="I279" s="35" t="s">
        <v>442</v>
      </c>
      <c r="J279" s="35" t="s">
        <v>301</v>
      </c>
      <c r="K279" s="35" t="s">
        <v>302</v>
      </c>
      <c r="L279" s="36">
        <v>45572</v>
      </c>
      <c r="M279" s="35" t="s">
        <v>452</v>
      </c>
      <c r="N279" s="13"/>
    </row>
    <row r="280" spans="1:14" hidden="1" x14ac:dyDescent="0.25">
      <c r="A280" s="35" t="s">
        <v>1001</v>
      </c>
      <c r="B280" s="35" t="s">
        <v>1002</v>
      </c>
      <c r="C280" s="35" t="s">
        <v>297</v>
      </c>
      <c r="D280" s="35" t="s">
        <v>298</v>
      </c>
      <c r="E280" s="35" t="s">
        <v>299</v>
      </c>
      <c r="F280" s="35" t="s">
        <v>290</v>
      </c>
      <c r="G280" s="35" t="b">
        <v>1</v>
      </c>
      <c r="H280" s="35" t="s">
        <v>441</v>
      </c>
      <c r="I280" s="35" t="s">
        <v>442</v>
      </c>
      <c r="J280" s="35" t="s">
        <v>301</v>
      </c>
      <c r="K280" s="35" t="s">
        <v>302</v>
      </c>
      <c r="L280" s="36">
        <v>45583</v>
      </c>
      <c r="M280" s="35" t="s">
        <v>452</v>
      </c>
      <c r="N280" s="13"/>
    </row>
    <row r="281" spans="1:14" hidden="1" x14ac:dyDescent="0.25">
      <c r="A281" s="35" t="s">
        <v>1003</v>
      </c>
      <c r="B281" s="35" t="s">
        <v>1004</v>
      </c>
      <c r="C281" s="35" t="s">
        <v>297</v>
      </c>
      <c r="D281" s="35" t="s">
        <v>298</v>
      </c>
      <c r="E281" s="35" t="s">
        <v>299</v>
      </c>
      <c r="F281" s="35" t="s">
        <v>290</v>
      </c>
      <c r="G281" s="35" t="b">
        <v>1</v>
      </c>
      <c r="H281" s="35" t="s">
        <v>441</v>
      </c>
      <c r="I281" s="35" t="s">
        <v>442</v>
      </c>
      <c r="J281" s="35" t="s">
        <v>301</v>
      </c>
      <c r="K281" s="35" t="s">
        <v>302</v>
      </c>
      <c r="L281" s="36">
        <v>45589</v>
      </c>
      <c r="M281" s="35" t="s">
        <v>447</v>
      </c>
      <c r="N281" s="13"/>
    </row>
    <row r="282" spans="1:14" hidden="1" x14ac:dyDescent="0.25">
      <c r="A282" s="35" t="s">
        <v>1005</v>
      </c>
      <c r="B282" s="35" t="s">
        <v>1006</v>
      </c>
      <c r="C282" s="35" t="s">
        <v>297</v>
      </c>
      <c r="D282" s="35" t="s">
        <v>298</v>
      </c>
      <c r="E282" s="35" t="s">
        <v>299</v>
      </c>
      <c r="F282" s="35" t="s">
        <v>290</v>
      </c>
      <c r="G282" s="35" t="b">
        <v>1</v>
      </c>
      <c r="H282" s="35" t="s">
        <v>441</v>
      </c>
      <c r="I282" s="35" t="s">
        <v>442</v>
      </c>
      <c r="J282" s="35" t="s">
        <v>301</v>
      </c>
      <c r="K282" s="35" t="s">
        <v>302</v>
      </c>
      <c r="L282" s="36">
        <v>45576</v>
      </c>
      <c r="M282" s="35" t="s">
        <v>452</v>
      </c>
      <c r="N282" s="13"/>
    </row>
    <row r="283" spans="1:14" hidden="1" x14ac:dyDescent="0.25">
      <c r="A283" s="35" t="s">
        <v>1007</v>
      </c>
      <c r="B283" s="35" t="s">
        <v>1008</v>
      </c>
      <c r="C283" s="35" t="s">
        <v>297</v>
      </c>
      <c r="D283" s="35" t="s">
        <v>298</v>
      </c>
      <c r="E283" s="35" t="s">
        <v>299</v>
      </c>
      <c r="F283" s="35" t="s">
        <v>290</v>
      </c>
      <c r="G283" s="35" t="b">
        <v>1</v>
      </c>
      <c r="H283" s="35" t="s">
        <v>441</v>
      </c>
      <c r="I283" s="35" t="s">
        <v>442</v>
      </c>
      <c r="J283" s="35" t="s">
        <v>301</v>
      </c>
      <c r="K283" s="35" t="s">
        <v>302</v>
      </c>
      <c r="L283" s="36">
        <v>45569</v>
      </c>
      <c r="M283" s="35" t="s">
        <v>331</v>
      </c>
      <c r="N283" s="13"/>
    </row>
    <row r="284" spans="1:14" hidden="1" x14ac:dyDescent="0.25">
      <c r="A284" s="35" t="s">
        <v>1009</v>
      </c>
      <c r="B284" s="35" t="s">
        <v>1010</v>
      </c>
      <c r="C284" s="35" t="s">
        <v>297</v>
      </c>
      <c r="D284" s="35" t="s">
        <v>298</v>
      </c>
      <c r="E284" s="35" t="s">
        <v>299</v>
      </c>
      <c r="F284" s="35" t="s">
        <v>290</v>
      </c>
      <c r="G284" s="35" t="b">
        <v>1</v>
      </c>
      <c r="H284" s="35" t="s">
        <v>441</v>
      </c>
      <c r="I284" s="35" t="s">
        <v>442</v>
      </c>
      <c r="J284" s="35" t="s">
        <v>301</v>
      </c>
      <c r="K284" s="35" t="s">
        <v>302</v>
      </c>
      <c r="L284" s="36">
        <v>45583</v>
      </c>
      <c r="M284" s="35" t="s">
        <v>452</v>
      </c>
      <c r="N284" s="13"/>
    </row>
    <row r="285" spans="1:14" hidden="1" x14ac:dyDescent="0.25">
      <c r="A285" s="35" t="s">
        <v>1011</v>
      </c>
      <c r="B285" s="35" t="s">
        <v>1012</v>
      </c>
      <c r="C285" s="35" t="s">
        <v>297</v>
      </c>
      <c r="D285" s="35" t="s">
        <v>298</v>
      </c>
      <c r="E285" s="35" t="s">
        <v>299</v>
      </c>
      <c r="F285" s="35" t="s">
        <v>290</v>
      </c>
      <c r="G285" s="35" t="b">
        <v>1</v>
      </c>
      <c r="H285" s="35" t="s">
        <v>441</v>
      </c>
      <c r="I285" s="35" t="s">
        <v>442</v>
      </c>
      <c r="J285" s="35" t="s">
        <v>301</v>
      </c>
      <c r="K285" s="35" t="s">
        <v>302</v>
      </c>
      <c r="L285" s="36">
        <v>45583</v>
      </c>
      <c r="M285" s="35" t="s">
        <v>452</v>
      </c>
      <c r="N285" s="13"/>
    </row>
    <row r="286" spans="1:14" hidden="1" x14ac:dyDescent="0.25">
      <c r="A286" s="35" t="s">
        <v>1013</v>
      </c>
      <c r="B286" s="35" t="s">
        <v>1014</v>
      </c>
      <c r="C286" s="35" t="s">
        <v>297</v>
      </c>
      <c r="D286" s="35" t="s">
        <v>298</v>
      </c>
      <c r="E286" s="35" t="s">
        <v>299</v>
      </c>
      <c r="F286" s="35" t="s">
        <v>290</v>
      </c>
      <c r="G286" s="35" t="b">
        <v>1</v>
      </c>
      <c r="H286" s="35" t="s">
        <v>441</v>
      </c>
      <c r="I286" s="35" t="s">
        <v>442</v>
      </c>
      <c r="J286" s="35" t="s">
        <v>301</v>
      </c>
      <c r="K286" s="35" t="s">
        <v>302</v>
      </c>
      <c r="L286" s="36">
        <v>45589</v>
      </c>
      <c r="M286" s="35" t="s">
        <v>447</v>
      </c>
      <c r="N286" s="13"/>
    </row>
    <row r="287" spans="1:14" hidden="1" x14ac:dyDescent="0.25">
      <c r="A287" s="35" t="s">
        <v>1015</v>
      </c>
      <c r="B287" s="35" t="s">
        <v>1016</v>
      </c>
      <c r="C287" s="35" t="s">
        <v>297</v>
      </c>
      <c r="D287" s="35"/>
      <c r="E287" s="35" t="s">
        <v>299</v>
      </c>
      <c r="F287" s="35" t="s">
        <v>432</v>
      </c>
      <c r="G287" s="35" t="b">
        <v>1</v>
      </c>
      <c r="H287" s="35" t="s">
        <v>441</v>
      </c>
      <c r="I287" s="35" t="s">
        <v>442</v>
      </c>
      <c r="J287" s="35" t="s">
        <v>301</v>
      </c>
      <c r="K287" s="35" t="s">
        <v>302</v>
      </c>
      <c r="L287" s="36">
        <v>44505</v>
      </c>
      <c r="M287" s="35" t="s">
        <v>434</v>
      </c>
      <c r="N287" s="13"/>
    </row>
    <row r="288" spans="1:14" hidden="1" x14ac:dyDescent="0.25">
      <c r="A288" s="35" t="s">
        <v>1017</v>
      </c>
      <c r="B288" s="35" t="s">
        <v>1018</v>
      </c>
      <c r="C288" s="35" t="s">
        <v>297</v>
      </c>
      <c r="D288" s="35" t="s">
        <v>298</v>
      </c>
      <c r="E288" s="35" t="s">
        <v>299</v>
      </c>
      <c r="F288" s="35" t="s">
        <v>290</v>
      </c>
      <c r="G288" s="35" t="b">
        <v>1</v>
      </c>
      <c r="H288" s="35" t="s">
        <v>441</v>
      </c>
      <c r="I288" s="35" t="s">
        <v>442</v>
      </c>
      <c r="J288" s="35" t="s">
        <v>301</v>
      </c>
      <c r="K288" s="35" t="s">
        <v>302</v>
      </c>
      <c r="L288" s="36">
        <v>45583</v>
      </c>
      <c r="M288" s="35" t="s">
        <v>452</v>
      </c>
      <c r="N288" s="13"/>
    </row>
    <row r="289" spans="1:14" hidden="1" x14ac:dyDescent="0.25">
      <c r="A289" s="35" t="s">
        <v>1019</v>
      </c>
      <c r="B289" s="35" t="s">
        <v>1020</v>
      </c>
      <c r="C289" s="35" t="s">
        <v>297</v>
      </c>
      <c r="D289" s="35" t="s">
        <v>298</v>
      </c>
      <c r="E289" s="35" t="s">
        <v>299</v>
      </c>
      <c r="F289" s="35" t="s">
        <v>290</v>
      </c>
      <c r="G289" s="35" t="b">
        <v>1</v>
      </c>
      <c r="H289" s="35" t="s">
        <v>441</v>
      </c>
      <c r="I289" s="35" t="s">
        <v>442</v>
      </c>
      <c r="J289" s="35" t="s">
        <v>301</v>
      </c>
      <c r="K289" s="35" t="s">
        <v>302</v>
      </c>
      <c r="L289" s="36">
        <v>45559</v>
      </c>
      <c r="M289" s="35" t="s">
        <v>452</v>
      </c>
      <c r="N289" s="13"/>
    </row>
    <row r="290" spans="1:14" hidden="1" x14ac:dyDescent="0.25">
      <c r="A290" s="35" t="s">
        <v>1021</v>
      </c>
      <c r="B290" s="35" t="s">
        <v>1022</v>
      </c>
      <c r="C290" s="35" t="s">
        <v>297</v>
      </c>
      <c r="D290" s="35" t="s">
        <v>298</v>
      </c>
      <c r="E290" s="35" t="s">
        <v>299</v>
      </c>
      <c r="F290" s="35" t="s">
        <v>290</v>
      </c>
      <c r="G290" s="35" t="b">
        <v>1</v>
      </c>
      <c r="H290" s="35" t="s">
        <v>441</v>
      </c>
      <c r="I290" s="35" t="s">
        <v>442</v>
      </c>
      <c r="J290" s="35" t="s">
        <v>301</v>
      </c>
      <c r="K290" s="35" t="s">
        <v>302</v>
      </c>
      <c r="L290" s="36">
        <v>45583</v>
      </c>
      <c r="M290" s="35" t="s">
        <v>452</v>
      </c>
      <c r="N290" s="13"/>
    </row>
    <row r="291" spans="1:14" hidden="1" x14ac:dyDescent="0.25">
      <c r="A291" s="35" t="s">
        <v>1023</v>
      </c>
      <c r="B291" s="35" t="s">
        <v>1024</v>
      </c>
      <c r="C291" s="35" t="s">
        <v>297</v>
      </c>
      <c r="D291" s="35" t="s">
        <v>298</v>
      </c>
      <c r="E291" s="35" t="s">
        <v>299</v>
      </c>
      <c r="F291" s="35" t="s">
        <v>290</v>
      </c>
      <c r="G291" s="35" t="b">
        <v>1</v>
      </c>
      <c r="H291" s="35" t="s">
        <v>441</v>
      </c>
      <c r="I291" s="35" t="s">
        <v>442</v>
      </c>
      <c r="J291" s="35" t="s">
        <v>301</v>
      </c>
      <c r="K291" s="35" t="s">
        <v>302</v>
      </c>
      <c r="L291" s="36">
        <v>45572</v>
      </c>
      <c r="M291" s="35" t="s">
        <v>452</v>
      </c>
      <c r="N291" s="13"/>
    </row>
    <row r="292" spans="1:14" hidden="1" x14ac:dyDescent="0.25">
      <c r="A292" s="35" t="s">
        <v>1025</v>
      </c>
      <c r="B292" s="35" t="s">
        <v>1026</v>
      </c>
      <c r="C292" s="35" t="s">
        <v>297</v>
      </c>
      <c r="D292" s="35" t="s">
        <v>298</v>
      </c>
      <c r="E292" s="35" t="s">
        <v>299</v>
      </c>
      <c r="F292" s="35" t="s">
        <v>290</v>
      </c>
      <c r="G292" s="35" t="b">
        <v>1</v>
      </c>
      <c r="H292" s="35" t="s">
        <v>441</v>
      </c>
      <c r="I292" s="35" t="s">
        <v>442</v>
      </c>
      <c r="J292" s="35" t="s">
        <v>301</v>
      </c>
      <c r="K292" s="35" t="s">
        <v>302</v>
      </c>
      <c r="L292" s="36">
        <v>45589</v>
      </c>
      <c r="M292" s="35" t="s">
        <v>447</v>
      </c>
      <c r="N292" s="13"/>
    </row>
    <row r="293" spans="1:14" hidden="1" x14ac:dyDescent="0.25">
      <c r="A293" s="35" t="s">
        <v>1027</v>
      </c>
      <c r="B293" s="35" t="s">
        <v>1028</v>
      </c>
      <c r="C293" s="35" t="s">
        <v>297</v>
      </c>
      <c r="D293" s="35" t="s">
        <v>298</v>
      </c>
      <c r="E293" s="35" t="s">
        <v>299</v>
      </c>
      <c r="F293" s="35" t="s">
        <v>290</v>
      </c>
      <c r="G293" s="35" t="b">
        <v>1</v>
      </c>
      <c r="H293" s="35" t="s">
        <v>441</v>
      </c>
      <c r="I293" s="35" t="s">
        <v>442</v>
      </c>
      <c r="J293" s="35" t="s">
        <v>301</v>
      </c>
      <c r="K293" s="35" t="s">
        <v>302</v>
      </c>
      <c r="L293" s="36">
        <v>45576</v>
      </c>
      <c r="M293" s="35" t="s">
        <v>452</v>
      </c>
      <c r="N293" s="13"/>
    </row>
    <row r="294" spans="1:14" hidden="1" x14ac:dyDescent="0.25">
      <c r="A294" s="35" t="s">
        <v>1029</v>
      </c>
      <c r="B294" s="35" t="s">
        <v>1030</v>
      </c>
      <c r="C294" s="35" t="s">
        <v>297</v>
      </c>
      <c r="D294" s="35" t="s">
        <v>298</v>
      </c>
      <c r="E294" s="35" t="s">
        <v>299</v>
      </c>
      <c r="F294" s="35" t="s">
        <v>290</v>
      </c>
      <c r="G294" s="35" t="b">
        <v>1</v>
      </c>
      <c r="H294" s="35" t="s">
        <v>441</v>
      </c>
      <c r="I294" s="35" t="s">
        <v>442</v>
      </c>
      <c r="J294" s="35" t="s">
        <v>301</v>
      </c>
      <c r="K294" s="35" t="s">
        <v>302</v>
      </c>
      <c r="L294" s="36">
        <v>45600</v>
      </c>
      <c r="M294" s="35" t="s">
        <v>447</v>
      </c>
      <c r="N294" s="13"/>
    </row>
    <row r="295" spans="1:14" hidden="1" x14ac:dyDescent="0.25">
      <c r="A295" s="35" t="s">
        <v>1031</v>
      </c>
      <c r="B295" s="35" t="s">
        <v>1032</v>
      </c>
      <c r="C295" s="35" t="s">
        <v>297</v>
      </c>
      <c r="D295" s="35"/>
      <c r="E295" s="35" t="s">
        <v>299</v>
      </c>
      <c r="F295" s="35" t="s">
        <v>290</v>
      </c>
      <c r="G295" s="35" t="b">
        <v>1</v>
      </c>
      <c r="H295" s="35" t="s">
        <v>441</v>
      </c>
      <c r="I295" s="35" t="s">
        <v>442</v>
      </c>
      <c r="J295" s="35" t="s">
        <v>301</v>
      </c>
      <c r="K295" s="35" t="s">
        <v>302</v>
      </c>
      <c r="L295" s="36"/>
      <c r="M295" s="35"/>
      <c r="N295" s="13"/>
    </row>
    <row r="296" spans="1:14" hidden="1" x14ac:dyDescent="0.25">
      <c r="A296" s="35" t="s">
        <v>1033</v>
      </c>
      <c r="B296" s="35" t="s">
        <v>1034</v>
      </c>
      <c r="C296" s="35" t="s">
        <v>297</v>
      </c>
      <c r="D296" s="35"/>
      <c r="E296" s="35" t="s">
        <v>299</v>
      </c>
      <c r="F296" s="35" t="s">
        <v>290</v>
      </c>
      <c r="G296" s="35" t="b">
        <v>1</v>
      </c>
      <c r="H296" s="35" t="s">
        <v>441</v>
      </c>
      <c r="I296" s="35" t="s">
        <v>442</v>
      </c>
      <c r="J296" s="35" t="s">
        <v>301</v>
      </c>
      <c r="K296" s="35" t="s">
        <v>302</v>
      </c>
      <c r="L296" s="36"/>
      <c r="M296" s="35"/>
      <c r="N296" s="13"/>
    </row>
    <row r="297" spans="1:14" hidden="1" x14ac:dyDescent="0.25">
      <c r="A297" s="35" t="s">
        <v>1035</v>
      </c>
      <c r="B297" s="35" t="s">
        <v>1036</v>
      </c>
      <c r="C297" s="35" t="s">
        <v>297</v>
      </c>
      <c r="D297" s="35" t="s">
        <v>298</v>
      </c>
      <c r="E297" s="35" t="s">
        <v>299</v>
      </c>
      <c r="F297" s="35" t="s">
        <v>290</v>
      </c>
      <c r="G297" s="35" t="b">
        <v>1</v>
      </c>
      <c r="H297" s="35" t="s">
        <v>441</v>
      </c>
      <c r="I297" s="35" t="s">
        <v>442</v>
      </c>
      <c r="J297" s="35" t="s">
        <v>301</v>
      </c>
      <c r="K297" s="35" t="s">
        <v>302</v>
      </c>
      <c r="L297" s="36">
        <v>45600</v>
      </c>
      <c r="M297" s="35" t="s">
        <v>447</v>
      </c>
      <c r="N297" s="13"/>
    </row>
    <row r="298" spans="1:14" hidden="1" x14ac:dyDescent="0.25">
      <c r="A298" s="35" t="s">
        <v>1037</v>
      </c>
      <c r="B298" s="35" t="s">
        <v>1038</v>
      </c>
      <c r="C298" s="35" t="s">
        <v>297</v>
      </c>
      <c r="D298" s="35" t="s">
        <v>298</v>
      </c>
      <c r="E298" s="35" t="s">
        <v>299</v>
      </c>
      <c r="F298" s="35" t="s">
        <v>290</v>
      </c>
      <c r="G298" s="35" t="b">
        <v>1</v>
      </c>
      <c r="H298" s="35" t="s">
        <v>441</v>
      </c>
      <c r="I298" s="35" t="s">
        <v>442</v>
      </c>
      <c r="J298" s="35" t="s">
        <v>301</v>
      </c>
      <c r="K298" s="35" t="s">
        <v>302</v>
      </c>
      <c r="L298" s="36">
        <v>45600</v>
      </c>
      <c r="M298" s="35" t="s">
        <v>447</v>
      </c>
      <c r="N298" s="13"/>
    </row>
    <row r="299" spans="1:14" hidden="1" x14ac:dyDescent="0.25">
      <c r="A299" s="35" t="s">
        <v>1039</v>
      </c>
      <c r="B299" s="35" t="s">
        <v>1040</v>
      </c>
      <c r="C299" s="35" t="s">
        <v>297</v>
      </c>
      <c r="D299" s="35" t="s">
        <v>298</v>
      </c>
      <c r="E299" s="35" t="s">
        <v>299</v>
      </c>
      <c r="F299" s="35" t="s">
        <v>290</v>
      </c>
      <c r="G299" s="35" t="b">
        <v>1</v>
      </c>
      <c r="H299" s="35" t="s">
        <v>441</v>
      </c>
      <c r="I299" s="35" t="s">
        <v>442</v>
      </c>
      <c r="J299" s="35" t="s">
        <v>301</v>
      </c>
      <c r="K299" s="35" t="s">
        <v>302</v>
      </c>
      <c r="L299" s="36">
        <v>45600</v>
      </c>
      <c r="M299" s="35" t="s">
        <v>447</v>
      </c>
      <c r="N299" s="13"/>
    </row>
    <row r="300" spans="1:14" hidden="1" x14ac:dyDescent="0.25">
      <c r="A300" s="35" t="s">
        <v>1041</v>
      </c>
      <c r="B300" s="35" t="s">
        <v>1042</v>
      </c>
      <c r="C300" s="35" t="s">
        <v>297</v>
      </c>
      <c r="D300" s="35" t="s">
        <v>298</v>
      </c>
      <c r="E300" s="35" t="s">
        <v>299</v>
      </c>
      <c r="F300" s="35" t="s">
        <v>290</v>
      </c>
      <c r="G300" s="35" t="b">
        <v>1</v>
      </c>
      <c r="H300" s="35" t="s">
        <v>441</v>
      </c>
      <c r="I300" s="35" t="s">
        <v>442</v>
      </c>
      <c r="J300" s="35" t="s">
        <v>301</v>
      </c>
      <c r="K300" s="35" t="s">
        <v>302</v>
      </c>
      <c r="L300" s="36">
        <v>45600</v>
      </c>
      <c r="M300" s="35" t="s">
        <v>447</v>
      </c>
      <c r="N300" s="13"/>
    </row>
    <row r="301" spans="1:14" hidden="1" x14ac:dyDescent="0.25">
      <c r="A301" s="35" t="s">
        <v>1043</v>
      </c>
      <c r="B301" s="35" t="s">
        <v>1044</v>
      </c>
      <c r="C301" s="35" t="s">
        <v>297</v>
      </c>
      <c r="D301" s="35" t="s">
        <v>298</v>
      </c>
      <c r="E301" s="35" t="s">
        <v>299</v>
      </c>
      <c r="F301" s="35" t="s">
        <v>290</v>
      </c>
      <c r="G301" s="35" t="b">
        <v>1</v>
      </c>
      <c r="H301" s="35" t="s">
        <v>441</v>
      </c>
      <c r="I301" s="35" t="s">
        <v>442</v>
      </c>
      <c r="J301" s="35" t="s">
        <v>301</v>
      </c>
      <c r="K301" s="35" t="s">
        <v>302</v>
      </c>
      <c r="L301" s="36">
        <v>45600</v>
      </c>
      <c r="M301" s="35" t="s">
        <v>447</v>
      </c>
      <c r="N301" s="13"/>
    </row>
    <row r="302" spans="1:14" hidden="1" x14ac:dyDescent="0.25">
      <c r="A302" s="35" t="s">
        <v>1045</v>
      </c>
      <c r="B302" s="35" t="s">
        <v>1046</v>
      </c>
      <c r="C302" s="35" t="s">
        <v>297</v>
      </c>
      <c r="D302" s="35"/>
      <c r="E302" s="35" t="s">
        <v>299</v>
      </c>
      <c r="F302" s="35" t="s">
        <v>290</v>
      </c>
      <c r="G302" s="35" t="b">
        <v>1</v>
      </c>
      <c r="H302" s="35" t="s">
        <v>441</v>
      </c>
      <c r="I302" s="35" t="s">
        <v>442</v>
      </c>
      <c r="J302" s="35" t="s">
        <v>301</v>
      </c>
      <c r="K302" s="35" t="s">
        <v>302</v>
      </c>
      <c r="L302" s="36"/>
      <c r="M302" s="35"/>
      <c r="N302" s="13"/>
    </row>
    <row r="303" spans="1:14" hidden="1" x14ac:dyDescent="0.25">
      <c r="A303" s="35" t="s">
        <v>1047</v>
      </c>
      <c r="B303" s="35" t="s">
        <v>1048</v>
      </c>
      <c r="C303" s="35" t="s">
        <v>430</v>
      </c>
      <c r="D303" s="35"/>
      <c r="E303" s="35" t="s">
        <v>299</v>
      </c>
      <c r="F303" s="35" t="s">
        <v>431</v>
      </c>
      <c r="G303" s="35" t="b">
        <v>1</v>
      </c>
      <c r="H303" s="35" t="s">
        <v>441</v>
      </c>
      <c r="I303" s="35" t="s">
        <v>442</v>
      </c>
      <c r="J303" s="35" t="s">
        <v>301</v>
      </c>
      <c r="K303" s="35" t="s">
        <v>302</v>
      </c>
      <c r="L303" s="36"/>
      <c r="M303" s="35"/>
      <c r="N303" s="13"/>
    </row>
    <row r="304" spans="1:14" hidden="1" x14ac:dyDescent="0.25">
      <c r="A304" s="35" t="s">
        <v>1049</v>
      </c>
      <c r="B304" s="35" t="s">
        <v>1050</v>
      </c>
      <c r="C304" s="35" t="s">
        <v>430</v>
      </c>
      <c r="D304" s="35"/>
      <c r="E304" s="35" t="s">
        <v>299</v>
      </c>
      <c r="F304" s="35" t="s">
        <v>290</v>
      </c>
      <c r="G304" s="35" t="b">
        <v>1</v>
      </c>
      <c r="H304" s="35" t="s">
        <v>441</v>
      </c>
      <c r="I304" s="35" t="s">
        <v>442</v>
      </c>
      <c r="J304" s="35" t="s">
        <v>301</v>
      </c>
      <c r="K304" s="35" t="s">
        <v>302</v>
      </c>
      <c r="L304" s="36"/>
      <c r="M304" s="35"/>
      <c r="N304" s="13"/>
    </row>
    <row r="305" spans="1:14" hidden="1" x14ac:dyDescent="0.25">
      <c r="A305" s="35" t="s">
        <v>1051</v>
      </c>
      <c r="B305" s="35" t="s">
        <v>1052</v>
      </c>
      <c r="C305" s="35" t="s">
        <v>297</v>
      </c>
      <c r="D305" s="35" t="s">
        <v>298</v>
      </c>
      <c r="E305" s="35" t="s">
        <v>299</v>
      </c>
      <c r="F305" s="35" t="s">
        <v>432</v>
      </c>
      <c r="G305" s="35" t="b">
        <v>1</v>
      </c>
      <c r="H305" s="35" t="s">
        <v>441</v>
      </c>
      <c r="I305" s="35" t="s">
        <v>442</v>
      </c>
      <c r="J305" s="35" t="s">
        <v>301</v>
      </c>
      <c r="K305" s="35" t="s">
        <v>302</v>
      </c>
      <c r="L305" s="36">
        <v>41838</v>
      </c>
      <c r="M305" s="35" t="s">
        <v>434</v>
      </c>
      <c r="N305" s="13"/>
    </row>
    <row r="306" spans="1:14" hidden="1" x14ac:dyDescent="0.25">
      <c r="A306" s="35" t="s">
        <v>1053</v>
      </c>
      <c r="B306" s="35" t="s">
        <v>1054</v>
      </c>
      <c r="C306" s="35" t="s">
        <v>297</v>
      </c>
      <c r="D306" s="35" t="s">
        <v>298</v>
      </c>
      <c r="E306" s="35" t="s">
        <v>299</v>
      </c>
      <c r="F306" s="35" t="s">
        <v>290</v>
      </c>
      <c r="G306" s="35" t="b">
        <v>1</v>
      </c>
      <c r="H306" s="35" t="s">
        <v>441</v>
      </c>
      <c r="I306" s="35" t="s">
        <v>442</v>
      </c>
      <c r="J306" s="35" t="s">
        <v>301</v>
      </c>
      <c r="K306" s="35" t="s">
        <v>302</v>
      </c>
      <c r="L306" s="36">
        <v>45576</v>
      </c>
      <c r="M306" s="35" t="s">
        <v>452</v>
      </c>
      <c r="N306" s="13"/>
    </row>
    <row r="307" spans="1:14" hidden="1" x14ac:dyDescent="0.25">
      <c r="A307" s="35" t="s">
        <v>1055</v>
      </c>
      <c r="B307" s="35" t="s">
        <v>1056</v>
      </c>
      <c r="C307" s="35" t="s">
        <v>297</v>
      </c>
      <c r="D307" s="35" t="s">
        <v>298</v>
      </c>
      <c r="E307" s="35" t="s">
        <v>299</v>
      </c>
      <c r="F307" s="35" t="s">
        <v>290</v>
      </c>
      <c r="G307" s="35" t="b">
        <v>1</v>
      </c>
      <c r="H307" s="35" t="s">
        <v>441</v>
      </c>
      <c r="I307" s="35" t="s">
        <v>442</v>
      </c>
      <c r="J307" s="35" t="s">
        <v>301</v>
      </c>
      <c r="K307" s="35" t="s">
        <v>302</v>
      </c>
      <c r="L307" s="36">
        <v>45583</v>
      </c>
      <c r="M307" s="35" t="s">
        <v>452</v>
      </c>
      <c r="N307" s="13"/>
    </row>
    <row r="308" spans="1:14" hidden="1" x14ac:dyDescent="0.25">
      <c r="A308" s="35" t="s">
        <v>1057</v>
      </c>
      <c r="B308" s="35" t="s">
        <v>1058</v>
      </c>
      <c r="C308" s="35" t="s">
        <v>297</v>
      </c>
      <c r="D308" s="35" t="s">
        <v>298</v>
      </c>
      <c r="E308" s="35" t="s">
        <v>299</v>
      </c>
      <c r="F308" s="35" t="s">
        <v>290</v>
      </c>
      <c r="G308" s="35" t="b">
        <v>1</v>
      </c>
      <c r="H308" s="35" t="s">
        <v>441</v>
      </c>
      <c r="I308" s="35" t="s">
        <v>442</v>
      </c>
      <c r="J308" s="35" t="s">
        <v>301</v>
      </c>
      <c r="K308" s="35" t="s">
        <v>302</v>
      </c>
      <c r="L308" s="36">
        <v>45565</v>
      </c>
      <c r="M308" s="35" t="s">
        <v>452</v>
      </c>
      <c r="N308" s="13"/>
    </row>
    <row r="309" spans="1:14" hidden="1" x14ac:dyDescent="0.25">
      <c r="A309" s="35" t="s">
        <v>1059</v>
      </c>
      <c r="B309" s="35" t="s">
        <v>1060</v>
      </c>
      <c r="C309" s="35" t="s">
        <v>297</v>
      </c>
      <c r="D309" s="35" t="s">
        <v>298</v>
      </c>
      <c r="E309" s="35" t="s">
        <v>299</v>
      </c>
      <c r="F309" s="35" t="s">
        <v>290</v>
      </c>
      <c r="G309" s="35" t="b">
        <v>1</v>
      </c>
      <c r="H309" s="35" t="s">
        <v>441</v>
      </c>
      <c r="I309" s="35" t="s">
        <v>442</v>
      </c>
      <c r="J309" s="35" t="s">
        <v>301</v>
      </c>
      <c r="K309" s="35" t="s">
        <v>302</v>
      </c>
      <c r="L309" s="36">
        <v>45589</v>
      </c>
      <c r="M309" s="35" t="s">
        <v>447</v>
      </c>
      <c r="N309" s="13"/>
    </row>
    <row r="310" spans="1:14" hidden="1" x14ac:dyDescent="0.25">
      <c r="A310" s="35" t="s">
        <v>1061</v>
      </c>
      <c r="B310" s="35" t="s">
        <v>1062</v>
      </c>
      <c r="C310" s="35" t="s">
        <v>297</v>
      </c>
      <c r="D310" s="35" t="s">
        <v>298</v>
      </c>
      <c r="E310" s="35" t="s">
        <v>299</v>
      </c>
      <c r="F310" s="35" t="s">
        <v>290</v>
      </c>
      <c r="G310" s="35" t="b">
        <v>1</v>
      </c>
      <c r="H310" s="35" t="s">
        <v>441</v>
      </c>
      <c r="I310" s="35" t="s">
        <v>442</v>
      </c>
      <c r="J310" s="35" t="s">
        <v>301</v>
      </c>
      <c r="K310" s="35" t="s">
        <v>302</v>
      </c>
      <c r="L310" s="36">
        <v>45576</v>
      </c>
      <c r="M310" s="35" t="s">
        <v>452</v>
      </c>
      <c r="N310" s="13"/>
    </row>
    <row r="311" spans="1:14" hidden="1" x14ac:dyDescent="0.25">
      <c r="A311" s="35" t="s">
        <v>1063</v>
      </c>
      <c r="B311" s="35" t="s">
        <v>1064</v>
      </c>
      <c r="C311" s="35" t="s">
        <v>297</v>
      </c>
      <c r="D311" s="35" t="s">
        <v>298</v>
      </c>
      <c r="E311" s="35" t="s">
        <v>299</v>
      </c>
      <c r="F311" s="35" t="s">
        <v>290</v>
      </c>
      <c r="G311" s="35" t="b">
        <v>1</v>
      </c>
      <c r="H311" s="35" t="s">
        <v>441</v>
      </c>
      <c r="I311" s="35" t="s">
        <v>442</v>
      </c>
      <c r="J311" s="35" t="s">
        <v>301</v>
      </c>
      <c r="K311" s="35" t="s">
        <v>302</v>
      </c>
      <c r="L311" s="36">
        <v>45583</v>
      </c>
      <c r="M311" s="35" t="s">
        <v>452</v>
      </c>
      <c r="N311" s="13"/>
    </row>
    <row r="312" spans="1:14" hidden="1" x14ac:dyDescent="0.25">
      <c r="A312" s="35" t="s">
        <v>1065</v>
      </c>
      <c r="B312" s="35" t="s">
        <v>1066</v>
      </c>
      <c r="C312" s="35" t="s">
        <v>297</v>
      </c>
      <c r="D312" s="35" t="s">
        <v>298</v>
      </c>
      <c r="E312" s="35" t="s">
        <v>299</v>
      </c>
      <c r="F312" s="35" t="s">
        <v>290</v>
      </c>
      <c r="G312" s="35" t="b">
        <v>1</v>
      </c>
      <c r="H312" s="35" t="s">
        <v>441</v>
      </c>
      <c r="I312" s="35" t="s">
        <v>442</v>
      </c>
      <c r="J312" s="35" t="s">
        <v>301</v>
      </c>
      <c r="K312" s="35" t="s">
        <v>302</v>
      </c>
      <c r="L312" s="36">
        <v>45594</v>
      </c>
      <c r="M312" s="35" t="s">
        <v>452</v>
      </c>
      <c r="N312" s="13"/>
    </row>
    <row r="313" spans="1:14" hidden="1" x14ac:dyDescent="0.25">
      <c r="A313" s="35" t="s">
        <v>1067</v>
      </c>
      <c r="B313" s="35" t="s">
        <v>1068</v>
      </c>
      <c r="C313" s="35" t="s">
        <v>297</v>
      </c>
      <c r="D313" s="35"/>
      <c r="E313" s="35" t="s">
        <v>299</v>
      </c>
      <c r="F313" s="35" t="s">
        <v>432</v>
      </c>
      <c r="G313" s="35" t="b">
        <v>1</v>
      </c>
      <c r="H313" s="35" t="s">
        <v>441</v>
      </c>
      <c r="I313" s="35" t="s">
        <v>442</v>
      </c>
      <c r="J313" s="35" t="s">
        <v>301</v>
      </c>
      <c r="K313" s="35" t="s">
        <v>302</v>
      </c>
      <c r="L313" s="36">
        <v>41067</v>
      </c>
      <c r="M313" s="35" t="s">
        <v>433</v>
      </c>
      <c r="N313" s="13"/>
    </row>
    <row r="314" spans="1:14" hidden="1" x14ac:dyDescent="0.25">
      <c r="A314" s="35" t="s">
        <v>1069</v>
      </c>
      <c r="B314" s="35" t="s">
        <v>1070</v>
      </c>
      <c r="C314" s="35" t="s">
        <v>297</v>
      </c>
      <c r="D314" s="35" t="s">
        <v>298</v>
      </c>
      <c r="E314" s="35" t="s">
        <v>299</v>
      </c>
      <c r="F314" s="35" t="s">
        <v>290</v>
      </c>
      <c r="G314" s="35" t="b">
        <v>1</v>
      </c>
      <c r="H314" s="35" t="s">
        <v>441</v>
      </c>
      <c r="I314" s="35" t="s">
        <v>442</v>
      </c>
      <c r="J314" s="35" t="s">
        <v>301</v>
      </c>
      <c r="K314" s="35" t="s">
        <v>302</v>
      </c>
      <c r="L314" s="36">
        <v>45583</v>
      </c>
      <c r="M314" s="35" t="s">
        <v>452</v>
      </c>
      <c r="N314" s="13"/>
    </row>
    <row r="315" spans="1:14" hidden="1" x14ac:dyDescent="0.25">
      <c r="A315" s="35" t="s">
        <v>1071</v>
      </c>
      <c r="B315" s="35" t="s">
        <v>1072</v>
      </c>
      <c r="C315" s="35" t="s">
        <v>297</v>
      </c>
      <c r="D315" s="35" t="s">
        <v>298</v>
      </c>
      <c r="E315" s="35" t="s">
        <v>299</v>
      </c>
      <c r="F315" s="35" t="s">
        <v>290</v>
      </c>
      <c r="G315" s="35" t="b">
        <v>1</v>
      </c>
      <c r="H315" s="35" t="s">
        <v>441</v>
      </c>
      <c r="I315" s="35" t="s">
        <v>442</v>
      </c>
      <c r="J315" s="35" t="s">
        <v>301</v>
      </c>
      <c r="K315" s="35" t="s">
        <v>302</v>
      </c>
      <c r="L315" s="36">
        <v>45583</v>
      </c>
      <c r="M315" s="35" t="s">
        <v>452</v>
      </c>
      <c r="N315" s="13"/>
    </row>
    <row r="316" spans="1:14" hidden="1" x14ac:dyDescent="0.25">
      <c r="A316" s="35" t="s">
        <v>1073</v>
      </c>
      <c r="B316" s="35" t="s">
        <v>1074</v>
      </c>
      <c r="C316" s="35" t="s">
        <v>297</v>
      </c>
      <c r="D316" s="35" t="s">
        <v>298</v>
      </c>
      <c r="E316" s="35" t="s">
        <v>299</v>
      </c>
      <c r="F316" s="35" t="s">
        <v>290</v>
      </c>
      <c r="G316" s="35" t="b">
        <v>1</v>
      </c>
      <c r="H316" s="35" t="s">
        <v>441</v>
      </c>
      <c r="I316" s="35" t="s">
        <v>442</v>
      </c>
      <c r="J316" s="35" t="s">
        <v>301</v>
      </c>
      <c r="K316" s="35" t="s">
        <v>302</v>
      </c>
      <c r="L316" s="36">
        <v>45589</v>
      </c>
      <c r="M316" s="35" t="s">
        <v>447</v>
      </c>
      <c r="N316" s="13"/>
    </row>
    <row r="317" spans="1:14" hidden="1" x14ac:dyDescent="0.25">
      <c r="A317" s="35" t="s">
        <v>1075</v>
      </c>
      <c r="B317" s="35" t="s">
        <v>1076</v>
      </c>
      <c r="C317" s="35" t="s">
        <v>297</v>
      </c>
      <c r="D317" s="35" t="s">
        <v>298</v>
      </c>
      <c r="E317" s="35" t="s">
        <v>299</v>
      </c>
      <c r="F317" s="35" t="s">
        <v>290</v>
      </c>
      <c r="G317" s="35" t="b">
        <v>1</v>
      </c>
      <c r="H317" s="35" t="s">
        <v>441</v>
      </c>
      <c r="I317" s="35" t="s">
        <v>442</v>
      </c>
      <c r="J317" s="35" t="s">
        <v>301</v>
      </c>
      <c r="K317" s="35" t="s">
        <v>302</v>
      </c>
      <c r="L317" s="36">
        <v>45583</v>
      </c>
      <c r="M317" s="35" t="s">
        <v>452</v>
      </c>
      <c r="N317" s="13"/>
    </row>
    <row r="318" spans="1:14" hidden="1" x14ac:dyDescent="0.25">
      <c r="A318" s="35" t="s">
        <v>1077</v>
      </c>
      <c r="B318" s="35" t="s">
        <v>1078</v>
      </c>
      <c r="C318" s="35" t="s">
        <v>430</v>
      </c>
      <c r="D318" s="35" t="s">
        <v>298</v>
      </c>
      <c r="E318" s="35" t="s">
        <v>299</v>
      </c>
      <c r="F318" s="35" t="s">
        <v>432</v>
      </c>
      <c r="G318" s="35" t="b">
        <v>1</v>
      </c>
      <c r="H318" s="35" t="s">
        <v>441</v>
      </c>
      <c r="I318" s="35" t="s">
        <v>442</v>
      </c>
      <c r="J318" s="35" t="s">
        <v>301</v>
      </c>
      <c r="K318" s="35" t="s">
        <v>302</v>
      </c>
      <c r="L318" s="36"/>
      <c r="M318" s="35"/>
      <c r="N318" s="13"/>
    </row>
    <row r="319" spans="1:14" hidden="1" x14ac:dyDescent="0.25">
      <c r="A319" s="35" t="s">
        <v>1079</v>
      </c>
      <c r="B319" s="35" t="s">
        <v>1080</v>
      </c>
      <c r="C319" s="35" t="s">
        <v>297</v>
      </c>
      <c r="D319" s="35"/>
      <c r="E319" s="35" t="s">
        <v>299</v>
      </c>
      <c r="F319" s="35" t="s">
        <v>432</v>
      </c>
      <c r="G319" s="35" t="b">
        <v>1</v>
      </c>
      <c r="H319" s="35" t="s">
        <v>441</v>
      </c>
      <c r="I319" s="35" t="s">
        <v>442</v>
      </c>
      <c r="J319" s="35" t="s">
        <v>301</v>
      </c>
      <c r="K319" s="35" t="s">
        <v>302</v>
      </c>
      <c r="L319" s="36">
        <v>40363</v>
      </c>
      <c r="M319" s="35" t="s">
        <v>433</v>
      </c>
      <c r="N319" s="13"/>
    </row>
    <row r="320" spans="1:14" hidden="1" x14ac:dyDescent="0.25">
      <c r="A320" s="35" t="s">
        <v>1081</v>
      </c>
      <c r="B320" s="35" t="s">
        <v>1082</v>
      </c>
      <c r="C320" s="35" t="s">
        <v>297</v>
      </c>
      <c r="D320" s="35" t="s">
        <v>298</v>
      </c>
      <c r="E320" s="35" t="s">
        <v>299</v>
      </c>
      <c r="F320" s="35" t="s">
        <v>290</v>
      </c>
      <c r="G320" s="35" t="b">
        <v>1</v>
      </c>
      <c r="H320" s="35" t="s">
        <v>441</v>
      </c>
      <c r="I320" s="35" t="s">
        <v>442</v>
      </c>
      <c r="J320" s="35" t="s">
        <v>301</v>
      </c>
      <c r="K320" s="35" t="s">
        <v>302</v>
      </c>
      <c r="L320" s="36">
        <v>45576</v>
      </c>
      <c r="M320" s="35" t="s">
        <v>452</v>
      </c>
      <c r="N320" s="13"/>
    </row>
    <row r="321" spans="1:14" hidden="1" x14ac:dyDescent="0.25">
      <c r="A321" s="35" t="s">
        <v>1083</v>
      </c>
      <c r="B321" s="35" t="s">
        <v>1084</v>
      </c>
      <c r="C321" s="35" t="s">
        <v>297</v>
      </c>
      <c r="D321" s="35" t="s">
        <v>298</v>
      </c>
      <c r="E321" s="35" t="s">
        <v>299</v>
      </c>
      <c r="F321" s="35" t="s">
        <v>290</v>
      </c>
      <c r="G321" s="35" t="b">
        <v>1</v>
      </c>
      <c r="H321" s="35" t="s">
        <v>441</v>
      </c>
      <c r="I321" s="35" t="s">
        <v>442</v>
      </c>
      <c r="J321" s="35" t="s">
        <v>301</v>
      </c>
      <c r="K321" s="35" t="s">
        <v>302</v>
      </c>
      <c r="L321" s="36">
        <v>45576</v>
      </c>
      <c r="M321" s="35" t="s">
        <v>452</v>
      </c>
      <c r="N321" s="13"/>
    </row>
    <row r="322" spans="1:14" hidden="1" x14ac:dyDescent="0.25">
      <c r="A322" s="35" t="s">
        <v>1085</v>
      </c>
      <c r="B322" s="35" t="s">
        <v>1086</v>
      </c>
      <c r="C322" s="35" t="s">
        <v>297</v>
      </c>
      <c r="D322" s="35" t="s">
        <v>298</v>
      </c>
      <c r="E322" s="35" t="s">
        <v>299</v>
      </c>
      <c r="F322" s="35" t="s">
        <v>432</v>
      </c>
      <c r="G322" s="35" t="b">
        <v>1</v>
      </c>
      <c r="H322" s="35" t="s">
        <v>441</v>
      </c>
      <c r="I322" s="35" t="s">
        <v>442</v>
      </c>
      <c r="J322" s="35" t="s">
        <v>301</v>
      </c>
      <c r="K322" s="35" t="s">
        <v>302</v>
      </c>
      <c r="L322" s="36">
        <v>43585</v>
      </c>
      <c r="M322" s="35" t="s">
        <v>434</v>
      </c>
      <c r="N322" s="13"/>
    </row>
    <row r="323" spans="1:14" hidden="1" x14ac:dyDescent="0.25">
      <c r="A323" s="35" t="s">
        <v>1087</v>
      </c>
      <c r="B323" s="35" t="s">
        <v>1088</v>
      </c>
      <c r="C323" s="35" t="s">
        <v>297</v>
      </c>
      <c r="D323" s="35" t="s">
        <v>298</v>
      </c>
      <c r="E323" s="35" t="s">
        <v>299</v>
      </c>
      <c r="F323" s="35" t="s">
        <v>432</v>
      </c>
      <c r="G323" s="35" t="b">
        <v>1</v>
      </c>
      <c r="H323" s="35" t="s">
        <v>441</v>
      </c>
      <c r="I323" s="35" t="s">
        <v>442</v>
      </c>
      <c r="J323" s="35" t="s">
        <v>301</v>
      </c>
      <c r="K323" s="35" t="s">
        <v>302</v>
      </c>
      <c r="L323" s="36">
        <v>40422</v>
      </c>
      <c r="M323" s="35" t="s">
        <v>433</v>
      </c>
      <c r="N323" s="13"/>
    </row>
    <row r="324" spans="1:14" hidden="1" x14ac:dyDescent="0.25">
      <c r="A324" s="35" t="s">
        <v>1089</v>
      </c>
      <c r="B324" s="35" t="s">
        <v>1090</v>
      </c>
      <c r="C324" s="35" t="s">
        <v>297</v>
      </c>
      <c r="D324" s="35" t="s">
        <v>298</v>
      </c>
      <c r="E324" s="35" t="s">
        <v>299</v>
      </c>
      <c r="F324" s="35" t="s">
        <v>290</v>
      </c>
      <c r="G324" s="35" t="b">
        <v>1</v>
      </c>
      <c r="H324" s="35" t="s">
        <v>441</v>
      </c>
      <c r="I324" s="35" t="s">
        <v>442</v>
      </c>
      <c r="J324" s="35" t="s">
        <v>301</v>
      </c>
      <c r="K324" s="35" t="s">
        <v>302</v>
      </c>
      <c r="L324" s="36">
        <v>45583</v>
      </c>
      <c r="M324" s="35" t="s">
        <v>452</v>
      </c>
      <c r="N324" s="13"/>
    </row>
    <row r="325" spans="1:14" hidden="1" x14ac:dyDescent="0.25">
      <c r="A325" s="35" t="s">
        <v>1091</v>
      </c>
      <c r="B325" s="35" t="s">
        <v>1092</v>
      </c>
      <c r="C325" s="35" t="s">
        <v>297</v>
      </c>
      <c r="D325" s="35" t="s">
        <v>298</v>
      </c>
      <c r="E325" s="35" t="s">
        <v>299</v>
      </c>
      <c r="F325" s="35" t="s">
        <v>290</v>
      </c>
      <c r="G325" s="35" t="b">
        <v>1</v>
      </c>
      <c r="H325" s="35" t="s">
        <v>441</v>
      </c>
      <c r="I325" s="35" t="s">
        <v>442</v>
      </c>
      <c r="J325" s="35" t="s">
        <v>301</v>
      </c>
      <c r="K325" s="35" t="s">
        <v>302</v>
      </c>
      <c r="L325" s="36">
        <v>45576</v>
      </c>
      <c r="M325" s="35" t="s">
        <v>452</v>
      </c>
      <c r="N325" s="13"/>
    </row>
    <row r="326" spans="1:14" hidden="1" x14ac:dyDescent="0.25">
      <c r="A326" s="35" t="s">
        <v>1093</v>
      </c>
      <c r="B326" s="35" t="s">
        <v>1094</v>
      </c>
      <c r="C326" s="35" t="s">
        <v>297</v>
      </c>
      <c r="D326" s="35" t="s">
        <v>298</v>
      </c>
      <c r="E326" s="35" t="s">
        <v>299</v>
      </c>
      <c r="F326" s="35" t="s">
        <v>290</v>
      </c>
      <c r="G326" s="35" t="b">
        <v>1</v>
      </c>
      <c r="H326" s="35" t="s">
        <v>441</v>
      </c>
      <c r="I326" s="35" t="s">
        <v>442</v>
      </c>
      <c r="J326" s="35" t="s">
        <v>301</v>
      </c>
      <c r="K326" s="35" t="s">
        <v>302</v>
      </c>
      <c r="L326" s="36">
        <v>45589</v>
      </c>
      <c r="M326" s="35" t="s">
        <v>447</v>
      </c>
      <c r="N326" s="13"/>
    </row>
    <row r="327" spans="1:14" hidden="1" x14ac:dyDescent="0.25">
      <c r="A327" s="35" t="s">
        <v>1095</v>
      </c>
      <c r="B327" s="35" t="s">
        <v>1096</v>
      </c>
      <c r="C327" s="35" t="s">
        <v>297</v>
      </c>
      <c r="D327" s="35" t="s">
        <v>298</v>
      </c>
      <c r="E327" s="35" t="s">
        <v>299</v>
      </c>
      <c r="F327" s="35" t="s">
        <v>432</v>
      </c>
      <c r="G327" s="35" t="b">
        <v>1</v>
      </c>
      <c r="H327" s="35" t="s">
        <v>441</v>
      </c>
      <c r="I327" s="35" t="s">
        <v>442</v>
      </c>
      <c r="J327" s="35" t="s">
        <v>301</v>
      </c>
      <c r="K327" s="35" t="s">
        <v>302</v>
      </c>
      <c r="L327" s="36">
        <v>42346</v>
      </c>
      <c r="M327" s="35" t="s">
        <v>434</v>
      </c>
      <c r="N327" s="13"/>
    </row>
    <row r="328" spans="1:14" hidden="1" x14ac:dyDescent="0.25">
      <c r="A328" s="35" t="s">
        <v>1097</v>
      </c>
      <c r="B328" s="35" t="s">
        <v>1098</v>
      </c>
      <c r="C328" s="35" t="s">
        <v>297</v>
      </c>
      <c r="D328" s="35" t="s">
        <v>298</v>
      </c>
      <c r="E328" s="35" t="s">
        <v>299</v>
      </c>
      <c r="F328" s="35" t="s">
        <v>432</v>
      </c>
      <c r="G328" s="35" t="b">
        <v>1</v>
      </c>
      <c r="H328" s="35" t="s">
        <v>441</v>
      </c>
      <c r="I328" s="35" t="s">
        <v>442</v>
      </c>
      <c r="J328" s="35" t="s">
        <v>301</v>
      </c>
      <c r="K328" s="35" t="s">
        <v>302</v>
      </c>
      <c r="L328" s="36">
        <v>42383</v>
      </c>
      <c r="M328" s="35" t="s">
        <v>434</v>
      </c>
      <c r="N328" s="13"/>
    </row>
    <row r="329" spans="1:14" hidden="1" x14ac:dyDescent="0.25">
      <c r="A329" s="35" t="s">
        <v>1099</v>
      </c>
      <c r="B329" s="35" t="s">
        <v>1100</v>
      </c>
      <c r="C329" s="35" t="s">
        <v>297</v>
      </c>
      <c r="D329" s="35" t="s">
        <v>298</v>
      </c>
      <c r="E329" s="35" t="s">
        <v>299</v>
      </c>
      <c r="F329" s="35" t="s">
        <v>290</v>
      </c>
      <c r="G329" s="35" t="b">
        <v>1</v>
      </c>
      <c r="H329" s="35" t="s">
        <v>441</v>
      </c>
      <c r="I329" s="35" t="s">
        <v>442</v>
      </c>
      <c r="J329" s="35" t="s">
        <v>301</v>
      </c>
      <c r="K329" s="35" t="s">
        <v>302</v>
      </c>
      <c r="L329" s="36">
        <v>45583</v>
      </c>
      <c r="M329" s="35" t="s">
        <v>452</v>
      </c>
      <c r="N329" s="13"/>
    </row>
    <row r="330" spans="1:14" hidden="1" x14ac:dyDescent="0.25">
      <c r="A330" s="35" t="s">
        <v>1101</v>
      </c>
      <c r="B330" s="35" t="s">
        <v>1102</v>
      </c>
      <c r="C330" s="35" t="s">
        <v>297</v>
      </c>
      <c r="D330" s="35" t="s">
        <v>298</v>
      </c>
      <c r="E330" s="35" t="s">
        <v>299</v>
      </c>
      <c r="F330" s="35" t="s">
        <v>290</v>
      </c>
      <c r="G330" s="35" t="b">
        <v>1</v>
      </c>
      <c r="H330" s="35" t="s">
        <v>441</v>
      </c>
      <c r="I330" s="35" t="s">
        <v>442</v>
      </c>
      <c r="J330" s="35" t="s">
        <v>301</v>
      </c>
      <c r="K330" s="35" t="s">
        <v>302</v>
      </c>
      <c r="L330" s="36">
        <v>45583</v>
      </c>
      <c r="M330" s="35" t="s">
        <v>452</v>
      </c>
      <c r="N330" s="13"/>
    </row>
    <row r="331" spans="1:14" hidden="1" x14ac:dyDescent="0.25">
      <c r="A331" s="35" t="s">
        <v>1103</v>
      </c>
      <c r="B331" s="35" t="s">
        <v>1104</v>
      </c>
      <c r="C331" s="35" t="s">
        <v>297</v>
      </c>
      <c r="D331" s="35" t="s">
        <v>298</v>
      </c>
      <c r="E331" s="35" t="s">
        <v>299</v>
      </c>
      <c r="F331" s="35" t="s">
        <v>290</v>
      </c>
      <c r="G331" s="35" t="b">
        <v>1</v>
      </c>
      <c r="H331" s="35" t="s">
        <v>441</v>
      </c>
      <c r="I331" s="35" t="s">
        <v>442</v>
      </c>
      <c r="J331" s="35" t="s">
        <v>301</v>
      </c>
      <c r="K331" s="35" t="s">
        <v>302</v>
      </c>
      <c r="L331" s="36">
        <v>45583</v>
      </c>
      <c r="M331" s="35" t="s">
        <v>452</v>
      </c>
      <c r="N331" s="13"/>
    </row>
    <row r="332" spans="1:14" hidden="1" x14ac:dyDescent="0.25">
      <c r="A332" s="35" t="s">
        <v>1105</v>
      </c>
      <c r="B332" s="35" t="s">
        <v>1106</v>
      </c>
      <c r="C332" s="35" t="s">
        <v>297</v>
      </c>
      <c r="D332" s="35" t="s">
        <v>298</v>
      </c>
      <c r="E332" s="35" t="s">
        <v>299</v>
      </c>
      <c r="F332" s="35" t="s">
        <v>290</v>
      </c>
      <c r="G332" s="35" t="b">
        <v>1</v>
      </c>
      <c r="H332" s="35" t="s">
        <v>441</v>
      </c>
      <c r="I332" s="35" t="s">
        <v>442</v>
      </c>
      <c r="J332" s="35" t="s">
        <v>301</v>
      </c>
      <c r="K332" s="35" t="s">
        <v>302</v>
      </c>
      <c r="L332" s="36">
        <v>45583</v>
      </c>
      <c r="M332" s="35" t="s">
        <v>452</v>
      </c>
      <c r="N332" s="13"/>
    </row>
    <row r="333" spans="1:14" hidden="1" x14ac:dyDescent="0.25">
      <c r="A333" s="35" t="s">
        <v>1107</v>
      </c>
      <c r="B333" s="35" t="s">
        <v>1108</v>
      </c>
      <c r="C333" s="35" t="s">
        <v>297</v>
      </c>
      <c r="D333" s="35" t="s">
        <v>298</v>
      </c>
      <c r="E333" s="35" t="s">
        <v>299</v>
      </c>
      <c r="F333" s="35" t="s">
        <v>290</v>
      </c>
      <c r="G333" s="35" t="b">
        <v>1</v>
      </c>
      <c r="H333" s="35" t="s">
        <v>441</v>
      </c>
      <c r="I333" s="35" t="s">
        <v>442</v>
      </c>
      <c r="J333" s="35" t="s">
        <v>301</v>
      </c>
      <c r="K333" s="35" t="s">
        <v>302</v>
      </c>
      <c r="L333" s="36">
        <v>45583</v>
      </c>
      <c r="M333" s="35" t="s">
        <v>452</v>
      </c>
      <c r="N333" s="13"/>
    </row>
    <row r="334" spans="1:14" hidden="1" x14ac:dyDescent="0.25">
      <c r="A334" s="35" t="s">
        <v>1109</v>
      </c>
      <c r="B334" s="35" t="s">
        <v>1110</v>
      </c>
      <c r="C334" s="35" t="s">
        <v>297</v>
      </c>
      <c r="D334" s="35" t="s">
        <v>298</v>
      </c>
      <c r="E334" s="35" t="s">
        <v>299</v>
      </c>
      <c r="F334" s="35" t="s">
        <v>290</v>
      </c>
      <c r="G334" s="35" t="b">
        <v>1</v>
      </c>
      <c r="H334" s="35" t="s">
        <v>441</v>
      </c>
      <c r="I334" s="35" t="s">
        <v>442</v>
      </c>
      <c r="J334" s="35" t="s">
        <v>301</v>
      </c>
      <c r="K334" s="35" t="s">
        <v>302</v>
      </c>
      <c r="L334" s="36">
        <v>45589</v>
      </c>
      <c r="M334" s="35" t="s">
        <v>447</v>
      </c>
      <c r="N334" s="13"/>
    </row>
    <row r="335" spans="1:14" hidden="1" x14ac:dyDescent="0.25">
      <c r="A335" s="35" t="s">
        <v>1111</v>
      </c>
      <c r="B335" s="35" t="s">
        <v>1112</v>
      </c>
      <c r="C335" s="35" t="s">
        <v>297</v>
      </c>
      <c r="D335" s="35" t="s">
        <v>298</v>
      </c>
      <c r="E335" s="35" t="s">
        <v>299</v>
      </c>
      <c r="F335" s="35" t="s">
        <v>290</v>
      </c>
      <c r="G335" s="35" t="b">
        <v>1</v>
      </c>
      <c r="H335" s="35" t="s">
        <v>441</v>
      </c>
      <c r="I335" s="35" t="s">
        <v>442</v>
      </c>
      <c r="J335" s="35" t="s">
        <v>301</v>
      </c>
      <c r="K335" s="35" t="s">
        <v>302</v>
      </c>
      <c r="L335" s="36">
        <v>45576</v>
      </c>
      <c r="M335" s="35" t="s">
        <v>452</v>
      </c>
      <c r="N335" s="13"/>
    </row>
    <row r="336" spans="1:14" hidden="1" x14ac:dyDescent="0.25">
      <c r="A336" s="35" t="s">
        <v>1113</v>
      </c>
      <c r="B336" s="35" t="s">
        <v>1114</v>
      </c>
      <c r="C336" s="35" t="s">
        <v>297</v>
      </c>
      <c r="D336" s="35" t="s">
        <v>298</v>
      </c>
      <c r="E336" s="35" t="s">
        <v>299</v>
      </c>
      <c r="F336" s="35" t="s">
        <v>290</v>
      </c>
      <c r="G336" s="35" t="b">
        <v>1</v>
      </c>
      <c r="H336" s="35" t="s">
        <v>441</v>
      </c>
      <c r="I336" s="35" t="s">
        <v>442</v>
      </c>
      <c r="J336" s="35" t="s">
        <v>301</v>
      </c>
      <c r="K336" s="35" t="s">
        <v>302</v>
      </c>
      <c r="L336" s="36">
        <v>45572</v>
      </c>
      <c r="M336" s="35" t="s">
        <v>452</v>
      </c>
      <c r="N336" s="13"/>
    </row>
    <row r="337" spans="1:14" hidden="1" x14ac:dyDescent="0.25">
      <c r="A337" s="35" t="s">
        <v>1115</v>
      </c>
      <c r="B337" s="35" t="s">
        <v>1116</v>
      </c>
      <c r="C337" s="35" t="s">
        <v>297</v>
      </c>
      <c r="D337" s="35" t="s">
        <v>298</v>
      </c>
      <c r="E337" s="35" t="s">
        <v>299</v>
      </c>
      <c r="F337" s="35" t="s">
        <v>290</v>
      </c>
      <c r="G337" s="35" t="b">
        <v>1</v>
      </c>
      <c r="H337" s="35" t="s">
        <v>441</v>
      </c>
      <c r="I337" s="35" t="s">
        <v>442</v>
      </c>
      <c r="J337" s="35" t="s">
        <v>301</v>
      </c>
      <c r="K337" s="35" t="s">
        <v>302</v>
      </c>
      <c r="L337" s="36">
        <v>45576</v>
      </c>
      <c r="M337" s="35" t="s">
        <v>452</v>
      </c>
      <c r="N337" s="13"/>
    </row>
    <row r="338" spans="1:14" hidden="1" x14ac:dyDescent="0.25">
      <c r="A338" s="35" t="s">
        <v>1117</v>
      </c>
      <c r="B338" s="35" t="s">
        <v>1118</v>
      </c>
      <c r="C338" s="35" t="s">
        <v>297</v>
      </c>
      <c r="D338" s="35" t="s">
        <v>298</v>
      </c>
      <c r="E338" s="35" t="s">
        <v>299</v>
      </c>
      <c r="F338" s="35" t="s">
        <v>290</v>
      </c>
      <c r="G338" s="35" t="b">
        <v>1</v>
      </c>
      <c r="H338" s="35" t="s">
        <v>441</v>
      </c>
      <c r="I338" s="35" t="s">
        <v>442</v>
      </c>
      <c r="J338" s="35" t="s">
        <v>301</v>
      </c>
      <c r="K338" s="35" t="s">
        <v>302</v>
      </c>
      <c r="L338" s="36">
        <v>45583</v>
      </c>
      <c r="M338" s="35" t="s">
        <v>452</v>
      </c>
      <c r="N338" s="13"/>
    </row>
    <row r="339" spans="1:14" hidden="1" x14ac:dyDescent="0.25">
      <c r="A339" s="35" t="s">
        <v>1119</v>
      </c>
      <c r="B339" s="35" t="s">
        <v>1120</v>
      </c>
      <c r="C339" s="35" t="s">
        <v>297</v>
      </c>
      <c r="D339" s="35" t="s">
        <v>298</v>
      </c>
      <c r="E339" s="35" t="s">
        <v>299</v>
      </c>
      <c r="F339" s="35" t="s">
        <v>290</v>
      </c>
      <c r="G339" s="35" t="b">
        <v>1</v>
      </c>
      <c r="H339" s="35" t="s">
        <v>441</v>
      </c>
      <c r="I339" s="35" t="s">
        <v>442</v>
      </c>
      <c r="J339" s="35" t="s">
        <v>301</v>
      </c>
      <c r="K339" s="35" t="s">
        <v>302</v>
      </c>
      <c r="L339" s="36">
        <v>45576</v>
      </c>
      <c r="M339" s="35" t="s">
        <v>452</v>
      </c>
      <c r="N339" s="13"/>
    </row>
    <row r="340" spans="1:14" hidden="1" x14ac:dyDescent="0.25">
      <c r="A340" s="35" t="s">
        <v>1121</v>
      </c>
      <c r="B340" s="35" t="s">
        <v>1122</v>
      </c>
      <c r="C340" s="35" t="s">
        <v>297</v>
      </c>
      <c r="D340" s="35" t="s">
        <v>298</v>
      </c>
      <c r="E340" s="35" t="s">
        <v>299</v>
      </c>
      <c r="F340" s="35" t="s">
        <v>290</v>
      </c>
      <c r="G340" s="35" t="b">
        <v>1</v>
      </c>
      <c r="H340" s="35" t="s">
        <v>441</v>
      </c>
      <c r="I340" s="35" t="s">
        <v>442</v>
      </c>
      <c r="J340" s="35" t="s">
        <v>301</v>
      </c>
      <c r="K340" s="35" t="s">
        <v>302</v>
      </c>
      <c r="L340" s="36">
        <v>45593</v>
      </c>
      <c r="M340" s="35" t="s">
        <v>452</v>
      </c>
      <c r="N340" s="13"/>
    </row>
    <row r="341" spans="1:14" hidden="1" x14ac:dyDescent="0.25">
      <c r="A341" s="35" t="s">
        <v>1123</v>
      </c>
      <c r="B341" s="35" t="s">
        <v>1124</v>
      </c>
      <c r="C341" s="35" t="s">
        <v>297</v>
      </c>
      <c r="D341" s="35" t="s">
        <v>298</v>
      </c>
      <c r="E341" s="35" t="s">
        <v>299</v>
      </c>
      <c r="F341" s="40" t="s">
        <v>1410</v>
      </c>
      <c r="G341" s="35" t="b">
        <v>1</v>
      </c>
      <c r="H341" s="35" t="s">
        <v>441</v>
      </c>
      <c r="I341" s="35" t="s">
        <v>442</v>
      </c>
      <c r="J341" s="35" t="s">
        <v>301</v>
      </c>
      <c r="K341" s="35" t="s">
        <v>302</v>
      </c>
      <c r="L341" s="36">
        <v>45302</v>
      </c>
      <c r="M341" s="35" t="s">
        <v>1125</v>
      </c>
      <c r="N341" s="13"/>
    </row>
    <row r="342" spans="1:14" hidden="1" x14ac:dyDescent="0.25">
      <c r="A342" s="35" t="s">
        <v>1126</v>
      </c>
      <c r="B342" s="35" t="s">
        <v>1127</v>
      </c>
      <c r="C342" s="35" t="s">
        <v>297</v>
      </c>
      <c r="D342" s="35" t="s">
        <v>298</v>
      </c>
      <c r="E342" s="35" t="s">
        <v>299</v>
      </c>
      <c r="F342" s="35" t="s">
        <v>290</v>
      </c>
      <c r="G342" s="35" t="b">
        <v>1</v>
      </c>
      <c r="H342" s="35" t="s">
        <v>441</v>
      </c>
      <c r="I342" s="35" t="s">
        <v>442</v>
      </c>
      <c r="J342" s="35" t="s">
        <v>301</v>
      </c>
      <c r="K342" s="35" t="s">
        <v>302</v>
      </c>
      <c r="L342" s="36">
        <v>45569</v>
      </c>
      <c r="M342" s="35" t="s">
        <v>331</v>
      </c>
      <c r="N342" s="13"/>
    </row>
    <row r="343" spans="1:14" hidden="1" x14ac:dyDescent="0.25">
      <c r="A343" s="35" t="s">
        <v>1128</v>
      </c>
      <c r="B343" s="35" t="s">
        <v>1129</v>
      </c>
      <c r="C343" s="35" t="s">
        <v>297</v>
      </c>
      <c r="D343" s="35"/>
      <c r="E343" s="35" t="s">
        <v>299</v>
      </c>
      <c r="F343" s="35" t="s">
        <v>432</v>
      </c>
      <c r="G343" s="35" t="b">
        <v>1</v>
      </c>
      <c r="H343" s="35" t="s">
        <v>441</v>
      </c>
      <c r="I343" s="35" t="s">
        <v>442</v>
      </c>
      <c r="J343" s="35" t="s">
        <v>301</v>
      </c>
      <c r="K343" s="35" t="s">
        <v>302</v>
      </c>
      <c r="L343" s="36">
        <v>44505</v>
      </c>
      <c r="M343" s="35" t="s">
        <v>434</v>
      </c>
      <c r="N343" s="13"/>
    </row>
    <row r="344" spans="1:14" hidden="1" x14ac:dyDescent="0.25">
      <c r="A344" s="35" t="s">
        <v>1130</v>
      </c>
      <c r="B344" s="35" t="s">
        <v>1131</v>
      </c>
      <c r="C344" s="35" t="s">
        <v>297</v>
      </c>
      <c r="D344" s="35" t="s">
        <v>298</v>
      </c>
      <c r="E344" s="35" t="s">
        <v>299</v>
      </c>
      <c r="F344" s="35" t="s">
        <v>290</v>
      </c>
      <c r="G344" s="35" t="b">
        <v>1</v>
      </c>
      <c r="H344" s="35" t="s">
        <v>441</v>
      </c>
      <c r="I344" s="35" t="s">
        <v>442</v>
      </c>
      <c r="J344" s="35" t="s">
        <v>301</v>
      </c>
      <c r="K344" s="35" t="s">
        <v>302</v>
      </c>
      <c r="L344" s="36">
        <v>45600</v>
      </c>
      <c r="M344" s="35" t="s">
        <v>447</v>
      </c>
      <c r="N344" s="13"/>
    </row>
    <row r="345" spans="1:14" x14ac:dyDescent="0.25">
      <c r="A345" s="35" t="s">
        <v>1132</v>
      </c>
      <c r="B345" s="35" t="s">
        <v>1133</v>
      </c>
      <c r="C345" s="35" t="s">
        <v>297</v>
      </c>
      <c r="D345" s="35" t="s">
        <v>298</v>
      </c>
      <c r="E345" s="35" t="s">
        <v>299</v>
      </c>
      <c r="F345" s="40" t="s">
        <v>290</v>
      </c>
      <c r="G345" s="35" t="b">
        <v>1</v>
      </c>
      <c r="H345" s="35" t="s">
        <v>441</v>
      </c>
      <c r="I345" s="35" t="s">
        <v>442</v>
      </c>
      <c r="J345" s="35" t="s">
        <v>301</v>
      </c>
      <c r="K345" s="35" t="s">
        <v>302</v>
      </c>
      <c r="L345" s="36">
        <v>45560</v>
      </c>
      <c r="M345" s="35" t="s">
        <v>452</v>
      </c>
      <c r="N345" s="13"/>
    </row>
    <row r="346" spans="1:14" hidden="1" x14ac:dyDescent="0.25">
      <c r="A346" s="35" t="s">
        <v>1134</v>
      </c>
      <c r="B346" s="35" t="s">
        <v>1135</v>
      </c>
      <c r="C346" s="35" t="s">
        <v>297</v>
      </c>
      <c r="D346" s="35"/>
      <c r="E346" s="35" t="s">
        <v>299</v>
      </c>
      <c r="F346" s="35" t="s">
        <v>432</v>
      </c>
      <c r="G346" s="35" t="b">
        <v>1</v>
      </c>
      <c r="H346" s="35" t="s">
        <v>441</v>
      </c>
      <c r="I346" s="35" t="s">
        <v>442</v>
      </c>
      <c r="J346" s="35" t="s">
        <v>301</v>
      </c>
      <c r="K346" s="35" t="s">
        <v>302</v>
      </c>
      <c r="L346" s="36">
        <v>39764</v>
      </c>
      <c r="M346" s="35" t="s">
        <v>433</v>
      </c>
      <c r="N346" s="13"/>
    </row>
    <row r="347" spans="1:14" hidden="1" x14ac:dyDescent="0.25">
      <c r="A347" s="35" t="s">
        <v>1136</v>
      </c>
      <c r="B347" s="35" t="s">
        <v>1137</v>
      </c>
      <c r="C347" s="35" t="s">
        <v>297</v>
      </c>
      <c r="D347" s="35"/>
      <c r="E347" s="35" t="s">
        <v>299</v>
      </c>
      <c r="F347" s="35" t="s">
        <v>432</v>
      </c>
      <c r="G347" s="35" t="b">
        <v>1</v>
      </c>
      <c r="H347" s="35" t="s">
        <v>441</v>
      </c>
      <c r="I347" s="35" t="s">
        <v>442</v>
      </c>
      <c r="J347" s="35" t="s">
        <v>301</v>
      </c>
      <c r="K347" s="35" t="s">
        <v>302</v>
      </c>
      <c r="L347" s="36">
        <v>41037</v>
      </c>
      <c r="M347" s="35" t="s">
        <v>433</v>
      </c>
      <c r="N347" s="13"/>
    </row>
    <row r="348" spans="1:14" hidden="1" x14ac:dyDescent="0.25">
      <c r="A348" s="35" t="s">
        <v>1138</v>
      </c>
      <c r="B348" s="35" t="s">
        <v>1139</v>
      </c>
      <c r="C348" s="35" t="s">
        <v>297</v>
      </c>
      <c r="D348" s="35"/>
      <c r="E348" s="35" t="s">
        <v>299</v>
      </c>
      <c r="F348" s="35" t="s">
        <v>432</v>
      </c>
      <c r="G348" s="35" t="b">
        <v>1</v>
      </c>
      <c r="H348" s="35" t="s">
        <v>441</v>
      </c>
      <c r="I348" s="35" t="s">
        <v>442</v>
      </c>
      <c r="J348" s="35" t="s">
        <v>301</v>
      </c>
      <c r="K348" s="35" t="s">
        <v>302</v>
      </c>
      <c r="L348" s="36">
        <v>39764</v>
      </c>
      <c r="M348" s="35" t="s">
        <v>433</v>
      </c>
      <c r="N348" s="13"/>
    </row>
    <row r="349" spans="1:14" hidden="1" x14ac:dyDescent="0.25">
      <c r="A349" s="35" t="s">
        <v>1140</v>
      </c>
      <c r="B349" s="35" t="s">
        <v>1141</v>
      </c>
      <c r="C349" s="35" t="s">
        <v>297</v>
      </c>
      <c r="D349" s="35" t="s">
        <v>298</v>
      </c>
      <c r="E349" s="35" t="s">
        <v>299</v>
      </c>
      <c r="F349" s="35" t="s">
        <v>290</v>
      </c>
      <c r="G349" s="35" t="b">
        <v>1</v>
      </c>
      <c r="H349" s="35" t="s">
        <v>441</v>
      </c>
      <c r="I349" s="35" t="s">
        <v>442</v>
      </c>
      <c r="J349" s="35" t="s">
        <v>301</v>
      </c>
      <c r="K349" s="35" t="s">
        <v>302</v>
      </c>
      <c r="L349" s="36">
        <v>45595</v>
      </c>
      <c r="M349" s="35" t="s">
        <v>331</v>
      </c>
      <c r="N349" s="13"/>
    </row>
    <row r="350" spans="1:14" hidden="1" x14ac:dyDescent="0.25">
      <c r="A350" s="35" t="s">
        <v>1142</v>
      </c>
      <c r="B350" s="35" t="s">
        <v>1143</v>
      </c>
      <c r="C350" s="35" t="s">
        <v>297</v>
      </c>
      <c r="D350" s="35" t="s">
        <v>298</v>
      </c>
      <c r="E350" s="35" t="s">
        <v>299</v>
      </c>
      <c r="F350" s="35" t="s">
        <v>290</v>
      </c>
      <c r="G350" s="35" t="b">
        <v>1</v>
      </c>
      <c r="H350" s="35" t="s">
        <v>441</v>
      </c>
      <c r="I350" s="35" t="s">
        <v>442</v>
      </c>
      <c r="J350" s="35" t="s">
        <v>301</v>
      </c>
      <c r="K350" s="35" t="s">
        <v>302</v>
      </c>
      <c r="L350" s="36">
        <v>45593</v>
      </c>
      <c r="M350" s="35" t="s">
        <v>452</v>
      </c>
      <c r="N350" s="13"/>
    </row>
    <row r="351" spans="1:14" hidden="1" x14ac:dyDescent="0.25">
      <c r="A351" s="35" t="s">
        <v>1144</v>
      </c>
      <c r="B351" s="35" t="s">
        <v>1145</v>
      </c>
      <c r="C351" s="35" t="s">
        <v>297</v>
      </c>
      <c r="D351" s="35" t="s">
        <v>298</v>
      </c>
      <c r="E351" s="35" t="s">
        <v>299</v>
      </c>
      <c r="F351" s="35" t="s">
        <v>290</v>
      </c>
      <c r="G351" s="35" t="b">
        <v>1</v>
      </c>
      <c r="H351" s="35" t="s">
        <v>441</v>
      </c>
      <c r="I351" s="35" t="s">
        <v>442</v>
      </c>
      <c r="J351" s="35" t="s">
        <v>301</v>
      </c>
      <c r="K351" s="35" t="s">
        <v>302</v>
      </c>
      <c r="L351" s="36">
        <v>45589</v>
      </c>
      <c r="M351" s="35" t="s">
        <v>447</v>
      </c>
      <c r="N351" s="13"/>
    </row>
    <row r="352" spans="1:14" hidden="1" x14ac:dyDescent="0.25">
      <c r="A352" s="35" t="s">
        <v>1146</v>
      </c>
      <c r="B352" s="35" t="s">
        <v>1147</v>
      </c>
      <c r="C352" s="35" t="s">
        <v>297</v>
      </c>
      <c r="D352" s="35" t="s">
        <v>298</v>
      </c>
      <c r="E352" s="35" t="s">
        <v>299</v>
      </c>
      <c r="F352" s="35" t="s">
        <v>290</v>
      </c>
      <c r="G352" s="35" t="b">
        <v>1</v>
      </c>
      <c r="H352" s="35" t="s">
        <v>441</v>
      </c>
      <c r="I352" s="35" t="s">
        <v>442</v>
      </c>
      <c r="J352" s="35" t="s">
        <v>301</v>
      </c>
      <c r="K352" s="35" t="s">
        <v>302</v>
      </c>
      <c r="L352" s="36">
        <v>45583</v>
      </c>
      <c r="M352" s="35" t="s">
        <v>452</v>
      </c>
      <c r="N352" s="13"/>
    </row>
    <row r="353" spans="1:14" hidden="1" x14ac:dyDescent="0.25">
      <c r="A353" s="35" t="s">
        <v>1148</v>
      </c>
      <c r="B353" s="35" t="s">
        <v>1149</v>
      </c>
      <c r="C353" s="35" t="s">
        <v>297</v>
      </c>
      <c r="D353" s="35"/>
      <c r="E353" s="35" t="s">
        <v>299</v>
      </c>
      <c r="F353" s="35" t="s">
        <v>432</v>
      </c>
      <c r="G353" s="35" t="b">
        <v>1</v>
      </c>
      <c r="H353" s="35" t="s">
        <v>441</v>
      </c>
      <c r="I353" s="35" t="s">
        <v>442</v>
      </c>
      <c r="J353" s="35" t="s">
        <v>301</v>
      </c>
      <c r="K353" s="35" t="s">
        <v>302</v>
      </c>
      <c r="L353" s="36">
        <v>41079</v>
      </c>
      <c r="M353" s="35" t="s">
        <v>433</v>
      </c>
      <c r="N353" s="13"/>
    </row>
    <row r="354" spans="1:14" hidden="1" x14ac:dyDescent="0.25">
      <c r="A354" s="35" t="s">
        <v>1150</v>
      </c>
      <c r="B354" s="35" t="s">
        <v>1151</v>
      </c>
      <c r="C354" s="35" t="s">
        <v>297</v>
      </c>
      <c r="D354" s="35"/>
      <c r="E354" s="35" t="s">
        <v>299</v>
      </c>
      <c r="F354" s="35" t="s">
        <v>432</v>
      </c>
      <c r="G354" s="35" t="b">
        <v>1</v>
      </c>
      <c r="H354" s="35" t="s">
        <v>441</v>
      </c>
      <c r="I354" s="35" t="s">
        <v>442</v>
      </c>
      <c r="J354" s="35" t="s">
        <v>301</v>
      </c>
      <c r="K354" s="35" t="s">
        <v>302</v>
      </c>
      <c r="L354" s="36">
        <v>39764</v>
      </c>
      <c r="M354" s="35" t="s">
        <v>433</v>
      </c>
      <c r="N354" s="13"/>
    </row>
    <row r="355" spans="1:14" hidden="1" x14ac:dyDescent="0.25">
      <c r="A355" s="35" t="s">
        <v>1152</v>
      </c>
      <c r="B355" s="35" t="s">
        <v>1153</v>
      </c>
      <c r="C355" s="35" t="s">
        <v>297</v>
      </c>
      <c r="D355" s="35"/>
      <c r="E355" s="35" t="s">
        <v>299</v>
      </c>
      <c r="F355" s="35" t="s">
        <v>432</v>
      </c>
      <c r="G355" s="35" t="b">
        <v>1</v>
      </c>
      <c r="H355" s="35" t="s">
        <v>441</v>
      </c>
      <c r="I355" s="35" t="s">
        <v>442</v>
      </c>
      <c r="J355" s="35" t="s">
        <v>301</v>
      </c>
      <c r="K355" s="35" t="s">
        <v>302</v>
      </c>
      <c r="L355" s="36"/>
      <c r="M355" s="35"/>
      <c r="N355" s="13"/>
    </row>
    <row r="356" spans="1:14" hidden="1" x14ac:dyDescent="0.25">
      <c r="A356" s="35" t="s">
        <v>1154</v>
      </c>
      <c r="B356" s="35" t="s">
        <v>1155</v>
      </c>
      <c r="C356" s="35" t="s">
        <v>297</v>
      </c>
      <c r="D356" s="35"/>
      <c r="E356" s="35" t="s">
        <v>299</v>
      </c>
      <c r="F356" s="35" t="s">
        <v>432</v>
      </c>
      <c r="G356" s="35" t="b">
        <v>1</v>
      </c>
      <c r="H356" s="35" t="s">
        <v>441</v>
      </c>
      <c r="I356" s="35" t="s">
        <v>442</v>
      </c>
      <c r="J356" s="35" t="s">
        <v>301</v>
      </c>
      <c r="K356" s="35" t="s">
        <v>302</v>
      </c>
      <c r="L356" s="36">
        <v>37602</v>
      </c>
      <c r="M356" s="35" t="s">
        <v>433</v>
      </c>
      <c r="N356" s="13"/>
    </row>
    <row r="357" spans="1:14" hidden="1" x14ac:dyDescent="0.25">
      <c r="A357" s="35" t="s">
        <v>1156</v>
      </c>
      <c r="B357" s="35" t="s">
        <v>1157</v>
      </c>
      <c r="C357" s="35" t="s">
        <v>297</v>
      </c>
      <c r="D357" s="35"/>
      <c r="E357" s="35" t="s">
        <v>299</v>
      </c>
      <c r="F357" s="35" t="s">
        <v>432</v>
      </c>
      <c r="G357" s="35" t="b">
        <v>1</v>
      </c>
      <c r="H357" s="35" t="s">
        <v>441</v>
      </c>
      <c r="I357" s="35" t="s">
        <v>442</v>
      </c>
      <c r="J357" s="35" t="s">
        <v>301</v>
      </c>
      <c r="K357" s="35" t="s">
        <v>302</v>
      </c>
      <c r="L357" s="36">
        <v>37503</v>
      </c>
      <c r="M357" s="35" t="s">
        <v>433</v>
      </c>
      <c r="N357" s="13"/>
    </row>
    <row r="358" spans="1:14" hidden="1" x14ac:dyDescent="0.25">
      <c r="A358" s="35" t="s">
        <v>1158</v>
      </c>
      <c r="B358" s="35" t="s">
        <v>1159</v>
      </c>
      <c r="C358" s="35" t="s">
        <v>297</v>
      </c>
      <c r="D358" s="35"/>
      <c r="E358" s="35" t="s">
        <v>299</v>
      </c>
      <c r="F358" s="35" t="s">
        <v>432</v>
      </c>
      <c r="G358" s="35" t="b">
        <v>1</v>
      </c>
      <c r="H358" s="35" t="s">
        <v>441</v>
      </c>
      <c r="I358" s="35" t="s">
        <v>442</v>
      </c>
      <c r="J358" s="35" t="s">
        <v>301</v>
      </c>
      <c r="K358" s="35" t="s">
        <v>302</v>
      </c>
      <c r="L358" s="36">
        <v>37502</v>
      </c>
      <c r="M358" s="35" t="s">
        <v>433</v>
      </c>
      <c r="N358" s="13"/>
    </row>
    <row r="359" spans="1:14" hidden="1" x14ac:dyDescent="0.25">
      <c r="A359" s="35" t="s">
        <v>1160</v>
      </c>
      <c r="B359" s="35" t="s">
        <v>1161</v>
      </c>
      <c r="C359" s="35" t="s">
        <v>297</v>
      </c>
      <c r="D359" s="35"/>
      <c r="E359" s="35" t="s">
        <v>299</v>
      </c>
      <c r="F359" s="35" t="s">
        <v>432</v>
      </c>
      <c r="G359" s="35" t="b">
        <v>1</v>
      </c>
      <c r="H359" s="35" t="s">
        <v>441</v>
      </c>
      <c r="I359" s="35" t="s">
        <v>442</v>
      </c>
      <c r="J359" s="35" t="s">
        <v>301</v>
      </c>
      <c r="K359" s="35" t="s">
        <v>302</v>
      </c>
      <c r="L359" s="36">
        <v>37502</v>
      </c>
      <c r="M359" s="35" t="s">
        <v>433</v>
      </c>
      <c r="N359" s="13"/>
    </row>
    <row r="360" spans="1:14" hidden="1" x14ac:dyDescent="0.25">
      <c r="A360" s="35" t="s">
        <v>1162</v>
      </c>
      <c r="B360" s="35" t="s">
        <v>1163</v>
      </c>
      <c r="C360" s="35" t="s">
        <v>297</v>
      </c>
      <c r="D360" s="35"/>
      <c r="E360" s="35" t="s">
        <v>299</v>
      </c>
      <c r="F360" s="35" t="s">
        <v>432</v>
      </c>
      <c r="G360" s="35" t="b">
        <v>1</v>
      </c>
      <c r="H360" s="35" t="s">
        <v>441</v>
      </c>
      <c r="I360" s="35" t="s">
        <v>442</v>
      </c>
      <c r="J360" s="35" t="s">
        <v>301</v>
      </c>
      <c r="K360" s="35" t="s">
        <v>302</v>
      </c>
      <c r="L360" s="36">
        <v>37506</v>
      </c>
      <c r="M360" s="35" t="s">
        <v>433</v>
      </c>
      <c r="N360" s="13"/>
    </row>
    <row r="361" spans="1:14" hidden="1" x14ac:dyDescent="0.25">
      <c r="A361" s="35" t="s">
        <v>1164</v>
      </c>
      <c r="B361" s="35" t="s">
        <v>1165</v>
      </c>
      <c r="C361" s="35" t="s">
        <v>430</v>
      </c>
      <c r="D361" s="35" t="s">
        <v>303</v>
      </c>
      <c r="E361" s="35" t="s">
        <v>299</v>
      </c>
      <c r="F361" s="35" t="s">
        <v>432</v>
      </c>
      <c r="G361" s="35" t="b">
        <v>1</v>
      </c>
      <c r="H361" s="35" t="s">
        <v>441</v>
      </c>
      <c r="I361" s="35" t="s">
        <v>442</v>
      </c>
      <c r="J361" s="35" t="s">
        <v>301</v>
      </c>
      <c r="K361" s="35" t="s">
        <v>302</v>
      </c>
      <c r="L361" s="36">
        <v>41986</v>
      </c>
      <c r="M361" s="35" t="s">
        <v>434</v>
      </c>
      <c r="N361" s="13"/>
    </row>
    <row r="362" spans="1:14" hidden="1" x14ac:dyDescent="0.25">
      <c r="A362" s="35" t="s">
        <v>1166</v>
      </c>
      <c r="B362" s="35" t="s">
        <v>1167</v>
      </c>
      <c r="C362" s="35" t="s">
        <v>297</v>
      </c>
      <c r="D362" s="35"/>
      <c r="E362" s="35" t="s">
        <v>299</v>
      </c>
      <c r="F362" s="35" t="s">
        <v>432</v>
      </c>
      <c r="G362" s="35" t="b">
        <v>1</v>
      </c>
      <c r="H362" s="35" t="s">
        <v>441</v>
      </c>
      <c r="I362" s="35" t="s">
        <v>442</v>
      </c>
      <c r="J362" s="35" t="s">
        <v>301</v>
      </c>
      <c r="K362" s="35" t="s">
        <v>302</v>
      </c>
      <c r="L362" s="36">
        <v>37502</v>
      </c>
      <c r="M362" s="35" t="s">
        <v>433</v>
      </c>
      <c r="N362" s="13"/>
    </row>
    <row r="363" spans="1:14" hidden="1" x14ac:dyDescent="0.25">
      <c r="A363" s="35" t="s">
        <v>1168</v>
      </c>
      <c r="B363" s="35" t="s">
        <v>1169</v>
      </c>
      <c r="C363" s="35" t="s">
        <v>297</v>
      </c>
      <c r="D363" s="35"/>
      <c r="E363" s="35" t="s">
        <v>299</v>
      </c>
      <c r="F363" s="35" t="s">
        <v>432</v>
      </c>
      <c r="G363" s="35" t="b">
        <v>1</v>
      </c>
      <c r="H363" s="35" t="s">
        <v>441</v>
      </c>
      <c r="I363" s="35" t="s">
        <v>442</v>
      </c>
      <c r="J363" s="35" t="s">
        <v>301</v>
      </c>
      <c r="K363" s="35" t="s">
        <v>302</v>
      </c>
      <c r="L363" s="36">
        <v>37503</v>
      </c>
      <c r="M363" s="35" t="s">
        <v>433</v>
      </c>
      <c r="N363" s="13"/>
    </row>
    <row r="364" spans="1:14" hidden="1" x14ac:dyDescent="0.25">
      <c r="A364" s="35" t="s">
        <v>1170</v>
      </c>
      <c r="B364" s="35" t="s">
        <v>1171</v>
      </c>
      <c r="C364" s="35" t="s">
        <v>297</v>
      </c>
      <c r="D364" s="35"/>
      <c r="E364" s="35" t="s">
        <v>299</v>
      </c>
      <c r="F364" s="35" t="s">
        <v>432</v>
      </c>
      <c r="G364" s="35" t="b">
        <v>1</v>
      </c>
      <c r="H364" s="35" t="s">
        <v>441</v>
      </c>
      <c r="I364" s="35" t="s">
        <v>442</v>
      </c>
      <c r="J364" s="35" t="s">
        <v>301</v>
      </c>
      <c r="K364" s="35" t="s">
        <v>302</v>
      </c>
      <c r="L364" s="36">
        <v>37503</v>
      </c>
      <c r="M364" s="35" t="s">
        <v>433</v>
      </c>
      <c r="N364" s="13"/>
    </row>
    <row r="365" spans="1:14" hidden="1" x14ac:dyDescent="0.25">
      <c r="A365" s="35" t="s">
        <v>1172</v>
      </c>
      <c r="B365" s="35" t="s">
        <v>1173</v>
      </c>
      <c r="C365" s="35" t="s">
        <v>297</v>
      </c>
      <c r="D365" s="35" t="s">
        <v>298</v>
      </c>
      <c r="E365" s="35" t="s">
        <v>299</v>
      </c>
      <c r="F365" s="35" t="s">
        <v>290</v>
      </c>
      <c r="G365" s="35" t="b">
        <v>1</v>
      </c>
      <c r="H365" s="35" t="s">
        <v>441</v>
      </c>
      <c r="I365" s="35" t="s">
        <v>442</v>
      </c>
      <c r="J365" s="35" t="s">
        <v>301</v>
      </c>
      <c r="K365" s="35" t="s">
        <v>302</v>
      </c>
      <c r="L365" s="36">
        <v>45595</v>
      </c>
      <c r="M365" s="35" t="s">
        <v>331</v>
      </c>
      <c r="N365" s="13"/>
    </row>
    <row r="366" spans="1:14" hidden="1" x14ac:dyDescent="0.25">
      <c r="A366" s="35" t="s">
        <v>1174</v>
      </c>
      <c r="B366" s="35" t="s">
        <v>1175</v>
      </c>
      <c r="C366" s="35" t="s">
        <v>297</v>
      </c>
      <c r="D366" s="35" t="s">
        <v>298</v>
      </c>
      <c r="E366" s="35" t="s">
        <v>299</v>
      </c>
      <c r="F366" s="35" t="s">
        <v>290</v>
      </c>
      <c r="G366" s="35" t="b">
        <v>1</v>
      </c>
      <c r="H366" s="35" t="s">
        <v>441</v>
      </c>
      <c r="I366" s="35" t="s">
        <v>442</v>
      </c>
      <c r="J366" s="35" t="s">
        <v>301</v>
      </c>
      <c r="K366" s="35" t="s">
        <v>302</v>
      </c>
      <c r="L366" s="36">
        <v>45589</v>
      </c>
      <c r="M366" s="35" t="s">
        <v>447</v>
      </c>
      <c r="N366" s="13"/>
    </row>
    <row r="367" spans="1:14" hidden="1" x14ac:dyDescent="0.25">
      <c r="A367" s="35" t="s">
        <v>1176</v>
      </c>
      <c r="B367" s="35" t="s">
        <v>1177</v>
      </c>
      <c r="C367" s="35" t="s">
        <v>297</v>
      </c>
      <c r="D367" s="35" t="s">
        <v>298</v>
      </c>
      <c r="E367" s="35" t="s">
        <v>299</v>
      </c>
      <c r="F367" s="35" t="s">
        <v>290</v>
      </c>
      <c r="G367" s="35" t="b">
        <v>1</v>
      </c>
      <c r="H367" s="35" t="s">
        <v>441</v>
      </c>
      <c r="I367" s="35" t="s">
        <v>442</v>
      </c>
      <c r="J367" s="35" t="s">
        <v>301</v>
      </c>
      <c r="K367" s="35" t="s">
        <v>302</v>
      </c>
      <c r="L367" s="36">
        <v>45572</v>
      </c>
      <c r="M367" s="35" t="s">
        <v>452</v>
      </c>
      <c r="N367" s="13"/>
    </row>
    <row r="368" spans="1:14" hidden="1" x14ac:dyDescent="0.25">
      <c r="A368" s="35" t="s">
        <v>1178</v>
      </c>
      <c r="B368" s="35" t="s">
        <v>1179</v>
      </c>
      <c r="C368" s="35" t="s">
        <v>297</v>
      </c>
      <c r="D368" s="35" t="s">
        <v>298</v>
      </c>
      <c r="E368" s="35" t="s">
        <v>299</v>
      </c>
      <c r="F368" s="35" t="s">
        <v>290</v>
      </c>
      <c r="G368" s="35" t="b">
        <v>1</v>
      </c>
      <c r="H368" s="35" t="s">
        <v>441</v>
      </c>
      <c r="I368" s="35" t="s">
        <v>442</v>
      </c>
      <c r="J368" s="35" t="s">
        <v>301</v>
      </c>
      <c r="K368" s="35" t="s">
        <v>302</v>
      </c>
      <c r="L368" s="36">
        <v>45600</v>
      </c>
      <c r="M368" s="35" t="s">
        <v>447</v>
      </c>
      <c r="N368" s="13"/>
    </row>
    <row r="369" spans="1:14" hidden="1" x14ac:dyDescent="0.25">
      <c r="A369" s="35" t="s">
        <v>1180</v>
      </c>
      <c r="B369" s="35" t="s">
        <v>1181</v>
      </c>
      <c r="C369" s="35" t="s">
        <v>297</v>
      </c>
      <c r="D369" s="35" t="s">
        <v>298</v>
      </c>
      <c r="E369" s="35" t="s">
        <v>299</v>
      </c>
      <c r="F369" s="35" t="s">
        <v>290</v>
      </c>
      <c r="G369" s="35" t="b">
        <v>1</v>
      </c>
      <c r="H369" s="35" t="s">
        <v>441</v>
      </c>
      <c r="I369" s="35" t="s">
        <v>442</v>
      </c>
      <c r="J369" s="35" t="s">
        <v>301</v>
      </c>
      <c r="K369" s="35" t="s">
        <v>302</v>
      </c>
      <c r="L369" s="36">
        <v>45593</v>
      </c>
      <c r="M369" s="35" t="s">
        <v>452</v>
      </c>
      <c r="N369" s="13"/>
    </row>
    <row r="370" spans="1:14" hidden="1" x14ac:dyDescent="0.25">
      <c r="A370" s="35" t="s">
        <v>1182</v>
      </c>
      <c r="B370" s="35" t="s">
        <v>1183</v>
      </c>
      <c r="C370" s="35" t="s">
        <v>297</v>
      </c>
      <c r="D370" s="35" t="s">
        <v>298</v>
      </c>
      <c r="E370" s="35" t="s">
        <v>299</v>
      </c>
      <c r="F370" s="35" t="s">
        <v>290</v>
      </c>
      <c r="G370" s="35" t="b">
        <v>1</v>
      </c>
      <c r="H370" s="35" t="s">
        <v>441</v>
      </c>
      <c r="I370" s="35" t="s">
        <v>442</v>
      </c>
      <c r="J370" s="35" t="s">
        <v>301</v>
      </c>
      <c r="K370" s="35" t="s">
        <v>302</v>
      </c>
      <c r="L370" s="36">
        <v>45583</v>
      </c>
      <c r="M370" s="35" t="s">
        <v>452</v>
      </c>
      <c r="N370" s="13"/>
    </row>
    <row r="371" spans="1:14" hidden="1" x14ac:dyDescent="0.25">
      <c r="A371" s="35" t="s">
        <v>1184</v>
      </c>
      <c r="B371" s="35" t="s">
        <v>1185</v>
      </c>
      <c r="C371" s="35" t="s">
        <v>297</v>
      </c>
      <c r="D371" s="35" t="s">
        <v>298</v>
      </c>
      <c r="E371" s="35" t="s">
        <v>299</v>
      </c>
      <c r="F371" s="35" t="s">
        <v>290</v>
      </c>
      <c r="G371" s="35" t="b">
        <v>1</v>
      </c>
      <c r="H371" s="35" t="s">
        <v>441</v>
      </c>
      <c r="I371" s="35" t="s">
        <v>442</v>
      </c>
      <c r="J371" s="35" t="s">
        <v>301</v>
      </c>
      <c r="K371" s="35" t="s">
        <v>302</v>
      </c>
      <c r="L371" s="36">
        <v>45576</v>
      </c>
      <c r="M371" s="35" t="s">
        <v>452</v>
      </c>
      <c r="N371" s="13"/>
    </row>
    <row r="372" spans="1:14" hidden="1" x14ac:dyDescent="0.25">
      <c r="A372" s="35" t="s">
        <v>1186</v>
      </c>
      <c r="B372" s="35" t="s">
        <v>1187</v>
      </c>
      <c r="C372" s="35" t="s">
        <v>297</v>
      </c>
      <c r="D372" s="35" t="s">
        <v>298</v>
      </c>
      <c r="E372" s="35" t="s">
        <v>299</v>
      </c>
      <c r="F372" s="35" t="s">
        <v>290</v>
      </c>
      <c r="G372" s="35" t="b">
        <v>1</v>
      </c>
      <c r="H372" s="35" t="s">
        <v>441</v>
      </c>
      <c r="I372" s="35" t="s">
        <v>442</v>
      </c>
      <c r="J372" s="35" t="s">
        <v>301</v>
      </c>
      <c r="K372" s="35" t="s">
        <v>302</v>
      </c>
      <c r="L372" s="36">
        <v>45583</v>
      </c>
      <c r="M372" s="35" t="s">
        <v>452</v>
      </c>
      <c r="N372" s="13"/>
    </row>
    <row r="373" spans="1:14" hidden="1" x14ac:dyDescent="0.25">
      <c r="A373" s="35" t="s">
        <v>1188</v>
      </c>
      <c r="B373" s="35" t="s">
        <v>1189</v>
      </c>
      <c r="C373" s="35" t="s">
        <v>297</v>
      </c>
      <c r="D373" s="35" t="s">
        <v>298</v>
      </c>
      <c r="E373" s="35" t="s">
        <v>299</v>
      </c>
      <c r="F373" s="35" t="s">
        <v>290</v>
      </c>
      <c r="G373" s="35" t="b">
        <v>1</v>
      </c>
      <c r="H373" s="35" t="s">
        <v>441</v>
      </c>
      <c r="I373" s="35" t="s">
        <v>442</v>
      </c>
      <c r="J373" s="35" t="s">
        <v>301</v>
      </c>
      <c r="K373" s="35" t="s">
        <v>302</v>
      </c>
      <c r="L373" s="36">
        <v>45583</v>
      </c>
      <c r="M373" s="35" t="s">
        <v>452</v>
      </c>
      <c r="N373" s="13"/>
    </row>
    <row r="374" spans="1:14" hidden="1" x14ac:dyDescent="0.25">
      <c r="A374" s="35" t="s">
        <v>1190</v>
      </c>
      <c r="B374" s="35" t="s">
        <v>1191</v>
      </c>
      <c r="C374" s="35" t="s">
        <v>297</v>
      </c>
      <c r="D374" s="35" t="s">
        <v>298</v>
      </c>
      <c r="E374" s="35" t="s">
        <v>299</v>
      </c>
      <c r="F374" s="35" t="s">
        <v>290</v>
      </c>
      <c r="G374" s="35" t="b">
        <v>1</v>
      </c>
      <c r="H374" s="35" t="s">
        <v>441</v>
      </c>
      <c r="I374" s="35" t="s">
        <v>442</v>
      </c>
      <c r="J374" s="35" t="s">
        <v>301</v>
      </c>
      <c r="K374" s="35" t="s">
        <v>302</v>
      </c>
      <c r="L374" s="36">
        <v>45593</v>
      </c>
      <c r="M374" s="35" t="s">
        <v>452</v>
      </c>
      <c r="N374" s="13"/>
    </row>
    <row r="375" spans="1:14" hidden="1" x14ac:dyDescent="0.25">
      <c r="A375" s="35" t="s">
        <v>1192</v>
      </c>
      <c r="B375" s="35" t="s">
        <v>1193</v>
      </c>
      <c r="C375" s="35" t="s">
        <v>297</v>
      </c>
      <c r="D375" s="35" t="s">
        <v>298</v>
      </c>
      <c r="E375" s="35" t="s">
        <v>299</v>
      </c>
      <c r="F375" s="35" t="s">
        <v>432</v>
      </c>
      <c r="G375" s="35" t="b">
        <v>1</v>
      </c>
      <c r="H375" s="35" t="s">
        <v>441</v>
      </c>
      <c r="I375" s="35" t="s">
        <v>442</v>
      </c>
      <c r="J375" s="35" t="s">
        <v>301</v>
      </c>
      <c r="K375" s="35" t="s">
        <v>302</v>
      </c>
      <c r="L375" s="36">
        <v>43425</v>
      </c>
      <c r="M375" s="35" t="s">
        <v>434</v>
      </c>
      <c r="N375" s="13"/>
    </row>
    <row r="376" spans="1:14" hidden="1" x14ac:dyDescent="0.25">
      <c r="A376" s="35" t="s">
        <v>1194</v>
      </c>
      <c r="B376" s="35" t="s">
        <v>1195</v>
      </c>
      <c r="C376" s="35" t="s">
        <v>297</v>
      </c>
      <c r="D376" s="35" t="s">
        <v>298</v>
      </c>
      <c r="E376" s="35" t="s">
        <v>299</v>
      </c>
      <c r="F376" s="35" t="s">
        <v>290</v>
      </c>
      <c r="G376" s="35" t="b">
        <v>1</v>
      </c>
      <c r="H376" s="35" t="s">
        <v>441</v>
      </c>
      <c r="I376" s="35" t="s">
        <v>442</v>
      </c>
      <c r="J376" s="35" t="s">
        <v>301</v>
      </c>
      <c r="K376" s="35" t="s">
        <v>302</v>
      </c>
      <c r="L376" s="36">
        <v>45583</v>
      </c>
      <c r="M376" s="35" t="s">
        <v>452</v>
      </c>
      <c r="N376" s="13"/>
    </row>
    <row r="377" spans="1:14" hidden="1" x14ac:dyDescent="0.25">
      <c r="A377" s="35" t="s">
        <v>1196</v>
      </c>
      <c r="B377" s="35" t="s">
        <v>1197</v>
      </c>
      <c r="C377" s="35" t="s">
        <v>297</v>
      </c>
      <c r="D377" s="35" t="s">
        <v>298</v>
      </c>
      <c r="E377" s="35" t="s">
        <v>299</v>
      </c>
      <c r="F377" s="35" t="s">
        <v>290</v>
      </c>
      <c r="G377" s="35" t="b">
        <v>1</v>
      </c>
      <c r="H377" s="35" t="s">
        <v>441</v>
      </c>
      <c r="I377" s="35" t="s">
        <v>442</v>
      </c>
      <c r="J377" s="35" t="s">
        <v>301</v>
      </c>
      <c r="K377" s="35" t="s">
        <v>302</v>
      </c>
      <c r="L377" s="36">
        <v>45576</v>
      </c>
      <c r="M377" s="35" t="s">
        <v>452</v>
      </c>
      <c r="N377" s="13"/>
    </row>
    <row r="378" spans="1:14" hidden="1" x14ac:dyDescent="0.25">
      <c r="A378" s="35" t="s">
        <v>1198</v>
      </c>
      <c r="B378" s="35" t="s">
        <v>1199</v>
      </c>
      <c r="C378" s="35" t="s">
        <v>297</v>
      </c>
      <c r="D378" s="35" t="s">
        <v>298</v>
      </c>
      <c r="E378" s="35" t="s">
        <v>299</v>
      </c>
      <c r="F378" s="35" t="s">
        <v>290</v>
      </c>
      <c r="G378" s="35" t="b">
        <v>1</v>
      </c>
      <c r="H378" s="35" t="s">
        <v>441</v>
      </c>
      <c r="I378" s="35" t="s">
        <v>442</v>
      </c>
      <c r="J378" s="35" t="s">
        <v>301</v>
      </c>
      <c r="K378" s="35" t="s">
        <v>302</v>
      </c>
      <c r="L378" s="36">
        <v>45576</v>
      </c>
      <c r="M378" s="35" t="s">
        <v>452</v>
      </c>
      <c r="N378" s="13"/>
    </row>
    <row r="379" spans="1:14" hidden="1" x14ac:dyDescent="0.25">
      <c r="A379" s="35" t="s">
        <v>1200</v>
      </c>
      <c r="B379" s="35" t="s">
        <v>1201</v>
      </c>
      <c r="C379" s="35" t="s">
        <v>297</v>
      </c>
      <c r="D379" s="35"/>
      <c r="E379" s="35" t="s">
        <v>299</v>
      </c>
      <c r="F379" s="35" t="s">
        <v>432</v>
      </c>
      <c r="G379" s="35" t="b">
        <v>1</v>
      </c>
      <c r="H379" s="35" t="s">
        <v>441</v>
      </c>
      <c r="I379" s="35" t="s">
        <v>442</v>
      </c>
      <c r="J379" s="35" t="s">
        <v>301</v>
      </c>
      <c r="K379" s="35" t="s">
        <v>302</v>
      </c>
      <c r="L379" s="36">
        <v>44549</v>
      </c>
      <c r="M379" s="35" t="s">
        <v>435</v>
      </c>
      <c r="N379" s="13"/>
    </row>
    <row r="380" spans="1:14" hidden="1" x14ac:dyDescent="0.25">
      <c r="A380" s="35" t="s">
        <v>1202</v>
      </c>
      <c r="B380" s="35" t="s">
        <v>1203</v>
      </c>
      <c r="C380" s="35" t="s">
        <v>297</v>
      </c>
      <c r="D380" s="35" t="s">
        <v>298</v>
      </c>
      <c r="E380" s="35" t="s">
        <v>299</v>
      </c>
      <c r="F380" s="35" t="s">
        <v>432</v>
      </c>
      <c r="G380" s="35" t="b">
        <v>1</v>
      </c>
      <c r="H380" s="35" t="s">
        <v>441</v>
      </c>
      <c r="I380" s="35" t="s">
        <v>442</v>
      </c>
      <c r="J380" s="35" t="s">
        <v>301</v>
      </c>
      <c r="K380" s="35" t="s">
        <v>302</v>
      </c>
      <c r="L380" s="36">
        <v>41590</v>
      </c>
      <c r="M380" s="35" t="s">
        <v>434</v>
      </c>
      <c r="N380" s="13"/>
    </row>
    <row r="381" spans="1:14" hidden="1" x14ac:dyDescent="0.25">
      <c r="A381" s="35" t="s">
        <v>1204</v>
      </c>
      <c r="B381" s="35" t="s">
        <v>1205</v>
      </c>
      <c r="C381" s="35" t="s">
        <v>297</v>
      </c>
      <c r="D381" s="35" t="s">
        <v>298</v>
      </c>
      <c r="E381" s="35" t="s">
        <v>299</v>
      </c>
      <c r="F381" s="35" t="s">
        <v>290</v>
      </c>
      <c r="G381" s="35" t="b">
        <v>1</v>
      </c>
      <c r="H381" s="35" t="s">
        <v>441</v>
      </c>
      <c r="I381" s="35" t="s">
        <v>442</v>
      </c>
      <c r="J381" s="35" t="s">
        <v>301</v>
      </c>
      <c r="K381" s="35" t="s">
        <v>302</v>
      </c>
      <c r="L381" s="36">
        <v>45572</v>
      </c>
      <c r="M381" s="35" t="s">
        <v>452</v>
      </c>
      <c r="N381" s="13"/>
    </row>
    <row r="382" spans="1:14" hidden="1" x14ac:dyDescent="0.25">
      <c r="A382" s="35" t="s">
        <v>1206</v>
      </c>
      <c r="B382" s="35" t="s">
        <v>1207</v>
      </c>
      <c r="C382" s="35" t="s">
        <v>297</v>
      </c>
      <c r="D382" s="35" t="s">
        <v>298</v>
      </c>
      <c r="E382" s="35" t="s">
        <v>299</v>
      </c>
      <c r="F382" s="35" t="s">
        <v>290</v>
      </c>
      <c r="G382" s="35" t="b">
        <v>1</v>
      </c>
      <c r="H382" s="35" t="s">
        <v>441</v>
      </c>
      <c r="I382" s="35" t="s">
        <v>442</v>
      </c>
      <c r="J382" s="35" t="s">
        <v>301</v>
      </c>
      <c r="K382" s="35" t="s">
        <v>302</v>
      </c>
      <c r="L382" s="36">
        <v>45589</v>
      </c>
      <c r="M382" s="35" t="s">
        <v>447</v>
      </c>
      <c r="N382" s="13"/>
    </row>
    <row r="383" spans="1:14" hidden="1" x14ac:dyDescent="0.25">
      <c r="A383" s="35" t="s">
        <v>1208</v>
      </c>
      <c r="B383" s="35" t="s">
        <v>1209</v>
      </c>
      <c r="C383" s="35" t="s">
        <v>297</v>
      </c>
      <c r="D383" s="35" t="s">
        <v>298</v>
      </c>
      <c r="E383" s="35" t="s">
        <v>299</v>
      </c>
      <c r="F383" s="35" t="s">
        <v>290</v>
      </c>
      <c r="G383" s="35" t="b">
        <v>1</v>
      </c>
      <c r="H383" s="35" t="s">
        <v>441</v>
      </c>
      <c r="I383" s="35" t="s">
        <v>442</v>
      </c>
      <c r="J383" s="35" t="s">
        <v>301</v>
      </c>
      <c r="K383" s="35" t="s">
        <v>302</v>
      </c>
      <c r="L383" s="36">
        <v>45589</v>
      </c>
      <c r="M383" s="35" t="s">
        <v>447</v>
      </c>
      <c r="N383" s="13"/>
    </row>
    <row r="384" spans="1:14" hidden="1" x14ac:dyDescent="0.25">
      <c r="A384" s="35" t="s">
        <v>1210</v>
      </c>
      <c r="B384" s="35" t="s">
        <v>1211</v>
      </c>
      <c r="C384" s="35" t="s">
        <v>297</v>
      </c>
      <c r="D384" s="35" t="s">
        <v>298</v>
      </c>
      <c r="E384" s="35" t="s">
        <v>299</v>
      </c>
      <c r="F384" s="35" t="s">
        <v>290</v>
      </c>
      <c r="G384" s="35" t="b">
        <v>1</v>
      </c>
      <c r="H384" s="35" t="s">
        <v>441</v>
      </c>
      <c r="I384" s="35" t="s">
        <v>442</v>
      </c>
      <c r="J384" s="35" t="s">
        <v>301</v>
      </c>
      <c r="K384" s="35" t="s">
        <v>302</v>
      </c>
      <c r="L384" s="36">
        <v>45594</v>
      </c>
      <c r="M384" s="35" t="s">
        <v>452</v>
      </c>
      <c r="N384" s="13"/>
    </row>
    <row r="385" spans="1:14" hidden="1" x14ac:dyDescent="0.25">
      <c r="A385" s="35" t="s">
        <v>1212</v>
      </c>
      <c r="B385" s="35" t="s">
        <v>1213</v>
      </c>
      <c r="C385" s="35" t="s">
        <v>297</v>
      </c>
      <c r="D385" s="35" t="s">
        <v>298</v>
      </c>
      <c r="E385" s="35" t="s">
        <v>299</v>
      </c>
      <c r="F385" s="35" t="s">
        <v>432</v>
      </c>
      <c r="G385" s="35" t="b">
        <v>1</v>
      </c>
      <c r="H385" s="35" t="s">
        <v>441</v>
      </c>
      <c r="I385" s="35" t="s">
        <v>442</v>
      </c>
      <c r="J385" s="35" t="s">
        <v>301</v>
      </c>
      <c r="K385" s="35" t="s">
        <v>302</v>
      </c>
      <c r="L385" s="36">
        <v>40363</v>
      </c>
      <c r="M385" s="35" t="s">
        <v>433</v>
      </c>
      <c r="N385" s="13"/>
    </row>
    <row r="386" spans="1:14" hidden="1" x14ac:dyDescent="0.25">
      <c r="A386" s="35" t="s">
        <v>1214</v>
      </c>
      <c r="B386" s="35" t="s">
        <v>1215</v>
      </c>
      <c r="C386" s="35" t="s">
        <v>297</v>
      </c>
      <c r="D386" s="35" t="s">
        <v>298</v>
      </c>
      <c r="E386" s="35" t="s">
        <v>299</v>
      </c>
      <c r="F386" s="35" t="s">
        <v>290</v>
      </c>
      <c r="G386" s="35" t="b">
        <v>1</v>
      </c>
      <c r="H386" s="35" t="s">
        <v>441</v>
      </c>
      <c r="I386" s="35" t="s">
        <v>442</v>
      </c>
      <c r="J386" s="35" t="s">
        <v>301</v>
      </c>
      <c r="K386" s="35" t="s">
        <v>302</v>
      </c>
      <c r="L386" s="36">
        <v>45589</v>
      </c>
      <c r="M386" s="35" t="s">
        <v>447</v>
      </c>
      <c r="N386" s="13"/>
    </row>
    <row r="387" spans="1:14" hidden="1" x14ac:dyDescent="0.25">
      <c r="A387" s="35" t="s">
        <v>1216</v>
      </c>
      <c r="B387" s="35" t="s">
        <v>1217</v>
      </c>
      <c r="C387" s="35" t="s">
        <v>297</v>
      </c>
      <c r="D387" s="35" t="s">
        <v>298</v>
      </c>
      <c r="E387" s="35" t="s">
        <v>299</v>
      </c>
      <c r="F387" s="35" t="s">
        <v>290</v>
      </c>
      <c r="G387" s="35" t="b">
        <v>1</v>
      </c>
      <c r="H387" s="35" t="s">
        <v>441</v>
      </c>
      <c r="I387" s="35" t="s">
        <v>442</v>
      </c>
      <c r="J387" s="35" t="s">
        <v>301</v>
      </c>
      <c r="K387" s="35" t="s">
        <v>302</v>
      </c>
      <c r="L387" s="36">
        <v>45589</v>
      </c>
      <c r="M387" s="35" t="s">
        <v>447</v>
      </c>
      <c r="N387" s="13"/>
    </row>
    <row r="388" spans="1:14" hidden="1" x14ac:dyDescent="0.25">
      <c r="A388" s="35" t="s">
        <v>1218</v>
      </c>
      <c r="B388" s="35" t="s">
        <v>1219</v>
      </c>
      <c r="C388" s="35" t="s">
        <v>297</v>
      </c>
      <c r="D388" s="35" t="s">
        <v>298</v>
      </c>
      <c r="E388" s="35" t="s">
        <v>299</v>
      </c>
      <c r="F388" s="35" t="s">
        <v>290</v>
      </c>
      <c r="G388" s="35" t="b">
        <v>1</v>
      </c>
      <c r="H388" s="35" t="s">
        <v>441</v>
      </c>
      <c r="I388" s="35" t="s">
        <v>442</v>
      </c>
      <c r="J388" s="35" t="s">
        <v>301</v>
      </c>
      <c r="K388" s="35" t="s">
        <v>302</v>
      </c>
      <c r="L388" s="36">
        <v>45583</v>
      </c>
      <c r="M388" s="35" t="s">
        <v>452</v>
      </c>
      <c r="N388" s="13"/>
    </row>
    <row r="389" spans="1:14" hidden="1" x14ac:dyDescent="0.25">
      <c r="A389" s="35" t="s">
        <v>1220</v>
      </c>
      <c r="B389" s="35" t="s">
        <v>1221</v>
      </c>
      <c r="C389" s="35" t="s">
        <v>297</v>
      </c>
      <c r="D389" s="35" t="s">
        <v>298</v>
      </c>
      <c r="E389" s="35" t="s">
        <v>299</v>
      </c>
      <c r="F389" s="35" t="s">
        <v>290</v>
      </c>
      <c r="G389" s="35" t="b">
        <v>1</v>
      </c>
      <c r="H389" s="35" t="s">
        <v>441</v>
      </c>
      <c r="I389" s="35" t="s">
        <v>442</v>
      </c>
      <c r="J389" s="35" t="s">
        <v>301</v>
      </c>
      <c r="K389" s="35" t="s">
        <v>302</v>
      </c>
      <c r="L389" s="36">
        <v>45583</v>
      </c>
      <c r="M389" s="35" t="s">
        <v>452</v>
      </c>
      <c r="N389" s="13"/>
    </row>
    <row r="390" spans="1:14" hidden="1" x14ac:dyDescent="0.25">
      <c r="A390" s="35" t="s">
        <v>1222</v>
      </c>
      <c r="B390" s="35" t="s">
        <v>1223</v>
      </c>
      <c r="C390" s="35" t="s">
        <v>297</v>
      </c>
      <c r="D390" s="35" t="s">
        <v>298</v>
      </c>
      <c r="E390" s="35" t="s">
        <v>299</v>
      </c>
      <c r="F390" s="35" t="s">
        <v>432</v>
      </c>
      <c r="G390" s="35" t="b">
        <v>1</v>
      </c>
      <c r="H390" s="35" t="s">
        <v>441</v>
      </c>
      <c r="I390" s="35" t="s">
        <v>442</v>
      </c>
      <c r="J390" s="35" t="s">
        <v>301</v>
      </c>
      <c r="K390" s="35" t="s">
        <v>302</v>
      </c>
      <c r="L390" s="36">
        <v>42168</v>
      </c>
      <c r="M390" s="35" t="s">
        <v>434</v>
      </c>
      <c r="N390" s="13"/>
    </row>
    <row r="391" spans="1:14" hidden="1" x14ac:dyDescent="0.25">
      <c r="A391" s="35" t="s">
        <v>1224</v>
      </c>
      <c r="B391" s="35" t="s">
        <v>1225</v>
      </c>
      <c r="C391" s="35" t="s">
        <v>297</v>
      </c>
      <c r="D391" s="35" t="s">
        <v>298</v>
      </c>
      <c r="E391" s="35" t="s">
        <v>299</v>
      </c>
      <c r="F391" s="35" t="s">
        <v>290</v>
      </c>
      <c r="G391" s="35" t="b">
        <v>1</v>
      </c>
      <c r="H391" s="35" t="s">
        <v>441</v>
      </c>
      <c r="I391" s="35" t="s">
        <v>442</v>
      </c>
      <c r="J391" s="35" t="s">
        <v>301</v>
      </c>
      <c r="K391" s="35" t="s">
        <v>302</v>
      </c>
      <c r="L391" s="36">
        <v>45589</v>
      </c>
      <c r="M391" s="35" t="s">
        <v>447</v>
      </c>
      <c r="N391" s="13"/>
    </row>
    <row r="392" spans="1:14" hidden="1" x14ac:dyDescent="0.25">
      <c r="A392" s="35" t="s">
        <v>1226</v>
      </c>
      <c r="B392" s="35" t="s">
        <v>1227</v>
      </c>
      <c r="C392" s="35" t="s">
        <v>297</v>
      </c>
      <c r="D392" s="35" t="s">
        <v>298</v>
      </c>
      <c r="E392" s="35" t="s">
        <v>299</v>
      </c>
      <c r="F392" s="35" t="s">
        <v>290</v>
      </c>
      <c r="G392" s="35" t="b">
        <v>1</v>
      </c>
      <c r="H392" s="35" t="s">
        <v>441</v>
      </c>
      <c r="I392" s="35" t="s">
        <v>442</v>
      </c>
      <c r="J392" s="35" t="s">
        <v>301</v>
      </c>
      <c r="K392" s="35" t="s">
        <v>302</v>
      </c>
      <c r="L392" s="36">
        <v>45589</v>
      </c>
      <c r="M392" s="35" t="s">
        <v>447</v>
      </c>
      <c r="N392" s="13"/>
    </row>
    <row r="393" spans="1:14" hidden="1" x14ac:dyDescent="0.25">
      <c r="A393" s="35" t="s">
        <v>1228</v>
      </c>
      <c r="B393" s="35" t="s">
        <v>1229</v>
      </c>
      <c r="C393" s="35" t="s">
        <v>297</v>
      </c>
      <c r="D393" s="35"/>
      <c r="E393" s="35" t="s">
        <v>299</v>
      </c>
      <c r="F393" s="35" t="s">
        <v>432</v>
      </c>
      <c r="G393" s="35" t="b">
        <v>1</v>
      </c>
      <c r="H393" s="35" t="s">
        <v>441</v>
      </c>
      <c r="I393" s="35" t="s">
        <v>442</v>
      </c>
      <c r="J393" s="35" t="s">
        <v>301</v>
      </c>
      <c r="K393" s="35" t="s">
        <v>302</v>
      </c>
      <c r="L393" s="36">
        <v>44505</v>
      </c>
      <c r="M393" s="35" t="s">
        <v>434</v>
      </c>
      <c r="N393" s="13"/>
    </row>
    <row r="394" spans="1:14" hidden="1" x14ac:dyDescent="0.25">
      <c r="A394" s="35" t="s">
        <v>1230</v>
      </c>
      <c r="B394" s="35" t="s">
        <v>1231</v>
      </c>
      <c r="C394" s="35" t="s">
        <v>297</v>
      </c>
      <c r="D394" s="35" t="s">
        <v>298</v>
      </c>
      <c r="E394" s="35" t="s">
        <v>299</v>
      </c>
      <c r="F394" s="35" t="s">
        <v>290</v>
      </c>
      <c r="G394" s="35" t="b">
        <v>1</v>
      </c>
      <c r="H394" s="35" t="s">
        <v>441</v>
      </c>
      <c r="I394" s="35" t="s">
        <v>442</v>
      </c>
      <c r="J394" s="35" t="s">
        <v>301</v>
      </c>
      <c r="K394" s="35" t="s">
        <v>302</v>
      </c>
      <c r="L394" s="36">
        <v>45583</v>
      </c>
      <c r="M394" s="35" t="s">
        <v>452</v>
      </c>
      <c r="N394" s="13"/>
    </row>
    <row r="395" spans="1:14" hidden="1" x14ac:dyDescent="0.25">
      <c r="A395" s="35" t="s">
        <v>1232</v>
      </c>
      <c r="B395" s="35" t="s">
        <v>1233</v>
      </c>
      <c r="C395" s="35" t="s">
        <v>297</v>
      </c>
      <c r="D395" s="35" t="s">
        <v>298</v>
      </c>
      <c r="E395" s="35" t="s">
        <v>299</v>
      </c>
      <c r="F395" s="35" t="s">
        <v>290</v>
      </c>
      <c r="G395" s="35" t="b">
        <v>1</v>
      </c>
      <c r="H395" s="35" t="s">
        <v>441</v>
      </c>
      <c r="I395" s="35" t="s">
        <v>442</v>
      </c>
      <c r="J395" s="35" t="s">
        <v>301</v>
      </c>
      <c r="K395" s="35" t="s">
        <v>302</v>
      </c>
      <c r="L395" s="36">
        <v>45600</v>
      </c>
      <c r="M395" s="35" t="s">
        <v>447</v>
      </c>
      <c r="N395" s="13"/>
    </row>
    <row r="396" spans="1:14" hidden="1" x14ac:dyDescent="0.25">
      <c r="A396" s="35" t="s">
        <v>1234</v>
      </c>
      <c r="B396" s="35" t="s">
        <v>1235</v>
      </c>
      <c r="C396" s="35" t="s">
        <v>297</v>
      </c>
      <c r="D396" s="35" t="s">
        <v>298</v>
      </c>
      <c r="E396" s="35" t="s">
        <v>299</v>
      </c>
      <c r="F396" s="35" t="s">
        <v>290</v>
      </c>
      <c r="G396" s="35" t="b">
        <v>1</v>
      </c>
      <c r="H396" s="35" t="s">
        <v>441</v>
      </c>
      <c r="I396" s="35" t="s">
        <v>442</v>
      </c>
      <c r="J396" s="35" t="s">
        <v>301</v>
      </c>
      <c r="K396" s="35" t="s">
        <v>302</v>
      </c>
      <c r="L396" s="36">
        <v>45589</v>
      </c>
      <c r="M396" s="35" t="s">
        <v>447</v>
      </c>
      <c r="N396" s="13"/>
    </row>
    <row r="397" spans="1:14" hidden="1" x14ac:dyDescent="0.25">
      <c r="A397" s="35" t="s">
        <v>1236</v>
      </c>
      <c r="B397" s="35" t="s">
        <v>1237</v>
      </c>
      <c r="C397" s="35" t="s">
        <v>297</v>
      </c>
      <c r="D397" s="35"/>
      <c r="E397" s="35" t="s">
        <v>299</v>
      </c>
      <c r="F397" s="35" t="s">
        <v>432</v>
      </c>
      <c r="G397" s="35" t="b">
        <v>1</v>
      </c>
      <c r="H397" s="35" t="s">
        <v>441</v>
      </c>
      <c r="I397" s="35" t="s">
        <v>442</v>
      </c>
      <c r="J397" s="35" t="s">
        <v>301</v>
      </c>
      <c r="K397" s="35" t="s">
        <v>302</v>
      </c>
      <c r="L397" s="36">
        <v>44477</v>
      </c>
      <c r="M397" s="35" t="s">
        <v>434</v>
      </c>
      <c r="N397" s="13"/>
    </row>
    <row r="398" spans="1:14" hidden="1" x14ac:dyDescent="0.25">
      <c r="A398" s="35" t="s">
        <v>1238</v>
      </c>
      <c r="B398" s="35" t="s">
        <v>1239</v>
      </c>
      <c r="C398" s="35" t="s">
        <v>297</v>
      </c>
      <c r="D398" s="35" t="s">
        <v>298</v>
      </c>
      <c r="E398" s="35" t="s">
        <v>299</v>
      </c>
      <c r="F398" s="35" t="s">
        <v>290</v>
      </c>
      <c r="G398" s="35" t="b">
        <v>1</v>
      </c>
      <c r="H398" s="35" t="s">
        <v>441</v>
      </c>
      <c r="I398" s="35" t="s">
        <v>442</v>
      </c>
      <c r="J398" s="35" t="s">
        <v>301</v>
      </c>
      <c r="K398" s="35" t="s">
        <v>302</v>
      </c>
      <c r="L398" s="36">
        <v>45576</v>
      </c>
      <c r="M398" s="35" t="s">
        <v>452</v>
      </c>
      <c r="N398" s="13"/>
    </row>
    <row r="399" spans="1:14" hidden="1" x14ac:dyDescent="0.25">
      <c r="A399" s="35" t="s">
        <v>1240</v>
      </c>
      <c r="B399" s="35" t="s">
        <v>1241</v>
      </c>
      <c r="C399" s="35" t="s">
        <v>297</v>
      </c>
      <c r="D399" s="35"/>
      <c r="E399" s="35" t="s">
        <v>299</v>
      </c>
      <c r="F399" s="35" t="s">
        <v>432</v>
      </c>
      <c r="G399" s="35" t="b">
        <v>1</v>
      </c>
      <c r="H399" s="35" t="s">
        <v>441</v>
      </c>
      <c r="I399" s="35" t="s">
        <v>442</v>
      </c>
      <c r="J399" s="35" t="s">
        <v>301</v>
      </c>
      <c r="K399" s="35" t="s">
        <v>302</v>
      </c>
      <c r="L399" s="36">
        <v>40816</v>
      </c>
      <c r="M399" s="35" t="s">
        <v>433</v>
      </c>
      <c r="N399" s="13"/>
    </row>
    <row r="400" spans="1:14" hidden="1" x14ac:dyDescent="0.25">
      <c r="A400" s="35" t="s">
        <v>1242</v>
      </c>
      <c r="B400" s="35" t="s">
        <v>1243</v>
      </c>
      <c r="C400" s="35" t="s">
        <v>297</v>
      </c>
      <c r="D400" s="35" t="s">
        <v>298</v>
      </c>
      <c r="E400" s="35" t="s">
        <v>299</v>
      </c>
      <c r="F400" s="35" t="s">
        <v>290</v>
      </c>
      <c r="G400" s="35" t="b">
        <v>1</v>
      </c>
      <c r="H400" s="35" t="s">
        <v>441</v>
      </c>
      <c r="I400" s="35" t="s">
        <v>442</v>
      </c>
      <c r="J400" s="35" t="s">
        <v>301</v>
      </c>
      <c r="K400" s="35" t="s">
        <v>302</v>
      </c>
      <c r="L400" s="36">
        <v>45573</v>
      </c>
      <c r="M400" s="35" t="s">
        <v>452</v>
      </c>
      <c r="N400" s="13"/>
    </row>
    <row r="401" spans="1:14" hidden="1" x14ac:dyDescent="0.25">
      <c r="A401" s="35" t="s">
        <v>1244</v>
      </c>
      <c r="B401" s="35" t="s">
        <v>1245</v>
      </c>
      <c r="C401" s="35" t="s">
        <v>297</v>
      </c>
      <c r="D401" s="35" t="s">
        <v>298</v>
      </c>
      <c r="E401" s="35" t="s">
        <v>299</v>
      </c>
      <c r="F401" s="35" t="s">
        <v>290</v>
      </c>
      <c r="G401" s="35" t="b">
        <v>1</v>
      </c>
      <c r="H401" s="35" t="s">
        <v>441</v>
      </c>
      <c r="I401" s="35" t="s">
        <v>442</v>
      </c>
      <c r="J401" s="35" t="s">
        <v>301</v>
      </c>
      <c r="K401" s="35" t="s">
        <v>302</v>
      </c>
      <c r="L401" s="36">
        <v>45576</v>
      </c>
      <c r="M401" s="35" t="s">
        <v>452</v>
      </c>
      <c r="N401" s="13"/>
    </row>
    <row r="402" spans="1:14" hidden="1" x14ac:dyDescent="0.25">
      <c r="A402" s="35" t="s">
        <v>1246</v>
      </c>
      <c r="B402" s="35" t="s">
        <v>1247</v>
      </c>
      <c r="C402" s="35" t="s">
        <v>297</v>
      </c>
      <c r="D402" s="35" t="s">
        <v>298</v>
      </c>
      <c r="E402" s="35" t="s">
        <v>299</v>
      </c>
      <c r="F402" s="35" t="s">
        <v>290</v>
      </c>
      <c r="G402" s="35" t="b">
        <v>1</v>
      </c>
      <c r="H402" s="35" t="s">
        <v>441</v>
      </c>
      <c r="I402" s="35" t="s">
        <v>442</v>
      </c>
      <c r="J402" s="35" t="s">
        <v>301</v>
      </c>
      <c r="K402" s="35" t="s">
        <v>302</v>
      </c>
      <c r="L402" s="36">
        <v>45593</v>
      </c>
      <c r="M402" s="35" t="s">
        <v>452</v>
      </c>
      <c r="N402" s="13"/>
    </row>
    <row r="403" spans="1:14" hidden="1" x14ac:dyDescent="0.25">
      <c r="A403" s="35" t="s">
        <v>1248</v>
      </c>
      <c r="B403" s="35" t="s">
        <v>1249</v>
      </c>
      <c r="C403" s="35" t="s">
        <v>297</v>
      </c>
      <c r="D403" s="35" t="s">
        <v>298</v>
      </c>
      <c r="E403" s="35" t="s">
        <v>299</v>
      </c>
      <c r="F403" s="35" t="s">
        <v>290</v>
      </c>
      <c r="G403" s="35" t="b">
        <v>1</v>
      </c>
      <c r="H403" s="35" t="s">
        <v>441</v>
      </c>
      <c r="I403" s="35" t="s">
        <v>442</v>
      </c>
      <c r="J403" s="35" t="s">
        <v>301</v>
      </c>
      <c r="K403" s="35" t="s">
        <v>302</v>
      </c>
      <c r="L403" s="36">
        <v>45600</v>
      </c>
      <c r="M403" s="35" t="s">
        <v>447</v>
      </c>
      <c r="N403" s="13"/>
    </row>
    <row r="404" spans="1:14" hidden="1" x14ac:dyDescent="0.25">
      <c r="A404" s="35" t="s">
        <v>1250</v>
      </c>
      <c r="B404" s="35" t="s">
        <v>1251</v>
      </c>
      <c r="C404" s="35" t="s">
        <v>297</v>
      </c>
      <c r="D404" s="35" t="s">
        <v>298</v>
      </c>
      <c r="E404" s="35" t="s">
        <v>299</v>
      </c>
      <c r="F404" s="35" t="s">
        <v>290</v>
      </c>
      <c r="G404" s="35" t="b">
        <v>1</v>
      </c>
      <c r="H404" s="35" t="s">
        <v>441</v>
      </c>
      <c r="I404" s="35" t="s">
        <v>442</v>
      </c>
      <c r="J404" s="35" t="s">
        <v>301</v>
      </c>
      <c r="K404" s="35" t="s">
        <v>302</v>
      </c>
      <c r="L404" s="36">
        <v>45576</v>
      </c>
      <c r="M404" s="35" t="s">
        <v>452</v>
      </c>
      <c r="N404" s="13"/>
    </row>
    <row r="405" spans="1:14" hidden="1" x14ac:dyDescent="0.25">
      <c r="A405" s="35" t="s">
        <v>1252</v>
      </c>
      <c r="B405" s="35" t="s">
        <v>1253</v>
      </c>
      <c r="C405" s="35" t="s">
        <v>297</v>
      </c>
      <c r="D405" s="35" t="s">
        <v>298</v>
      </c>
      <c r="E405" s="35" t="s">
        <v>299</v>
      </c>
      <c r="F405" s="35" t="s">
        <v>290</v>
      </c>
      <c r="G405" s="35" t="b">
        <v>1</v>
      </c>
      <c r="H405" s="35" t="s">
        <v>441</v>
      </c>
      <c r="I405" s="35" t="s">
        <v>442</v>
      </c>
      <c r="J405" s="35" t="s">
        <v>301</v>
      </c>
      <c r="K405" s="35" t="s">
        <v>302</v>
      </c>
      <c r="L405" s="36">
        <v>45589</v>
      </c>
      <c r="M405" s="35" t="s">
        <v>447</v>
      </c>
      <c r="N405" s="13"/>
    </row>
    <row r="406" spans="1:14" hidden="1" x14ac:dyDescent="0.25">
      <c r="A406" s="35" t="s">
        <v>1254</v>
      </c>
      <c r="B406" s="35" t="s">
        <v>1255</v>
      </c>
      <c r="C406" s="35" t="s">
        <v>297</v>
      </c>
      <c r="D406" s="35" t="s">
        <v>298</v>
      </c>
      <c r="E406" s="35" t="s">
        <v>299</v>
      </c>
      <c r="F406" s="35" t="s">
        <v>290</v>
      </c>
      <c r="G406" s="35" t="b">
        <v>1</v>
      </c>
      <c r="H406" s="35" t="s">
        <v>441</v>
      </c>
      <c r="I406" s="35" t="s">
        <v>442</v>
      </c>
      <c r="J406" s="35" t="s">
        <v>301</v>
      </c>
      <c r="K406" s="35" t="s">
        <v>302</v>
      </c>
      <c r="L406" s="36">
        <v>45576</v>
      </c>
      <c r="M406" s="35" t="s">
        <v>452</v>
      </c>
      <c r="N406" s="13"/>
    </row>
    <row r="407" spans="1:14" hidden="1" x14ac:dyDescent="0.25">
      <c r="A407" s="35" t="s">
        <v>1256</v>
      </c>
      <c r="B407" s="35" t="s">
        <v>1257</v>
      </c>
      <c r="C407" s="35" t="s">
        <v>297</v>
      </c>
      <c r="D407" s="35" t="s">
        <v>298</v>
      </c>
      <c r="E407" s="35" t="s">
        <v>299</v>
      </c>
      <c r="F407" s="35" t="s">
        <v>290</v>
      </c>
      <c r="G407" s="35" t="b">
        <v>1</v>
      </c>
      <c r="H407" s="35" t="s">
        <v>441</v>
      </c>
      <c r="I407" s="35" t="s">
        <v>442</v>
      </c>
      <c r="J407" s="35" t="s">
        <v>301</v>
      </c>
      <c r="K407" s="35" t="s">
        <v>302</v>
      </c>
      <c r="L407" s="36">
        <v>45589</v>
      </c>
      <c r="M407" s="35" t="s">
        <v>447</v>
      </c>
      <c r="N407" s="13"/>
    </row>
    <row r="408" spans="1:14" hidden="1" x14ac:dyDescent="0.25">
      <c r="A408" s="35" t="s">
        <v>1258</v>
      </c>
      <c r="B408" s="35" t="s">
        <v>1259</v>
      </c>
      <c r="C408" s="35" t="s">
        <v>297</v>
      </c>
      <c r="D408" s="35" t="s">
        <v>298</v>
      </c>
      <c r="E408" s="35" t="s">
        <v>299</v>
      </c>
      <c r="F408" s="35" t="s">
        <v>290</v>
      </c>
      <c r="G408" s="35" t="b">
        <v>1</v>
      </c>
      <c r="H408" s="35" t="s">
        <v>441</v>
      </c>
      <c r="I408" s="35" t="s">
        <v>442</v>
      </c>
      <c r="J408" s="35" t="s">
        <v>301</v>
      </c>
      <c r="K408" s="35" t="s">
        <v>302</v>
      </c>
      <c r="L408" s="36">
        <v>45593</v>
      </c>
      <c r="M408" s="35" t="s">
        <v>452</v>
      </c>
      <c r="N408" s="13"/>
    </row>
    <row r="409" spans="1:14" hidden="1" x14ac:dyDescent="0.25">
      <c r="A409" s="35" t="s">
        <v>1260</v>
      </c>
      <c r="B409" s="35" t="s">
        <v>1261</v>
      </c>
      <c r="C409" s="35" t="s">
        <v>297</v>
      </c>
      <c r="D409" s="35"/>
      <c r="E409" s="35" t="s">
        <v>299</v>
      </c>
      <c r="F409" s="35" t="s">
        <v>432</v>
      </c>
      <c r="G409" s="35" t="b">
        <v>1</v>
      </c>
      <c r="H409" s="35" t="s">
        <v>441</v>
      </c>
      <c r="I409" s="35" t="s">
        <v>442</v>
      </c>
      <c r="J409" s="35" t="s">
        <v>301</v>
      </c>
      <c r="K409" s="35" t="s">
        <v>302</v>
      </c>
      <c r="L409" s="36"/>
      <c r="M409" s="35"/>
      <c r="N409" s="13"/>
    </row>
    <row r="410" spans="1:14" hidden="1" x14ac:dyDescent="0.25">
      <c r="A410" s="35" t="s">
        <v>1262</v>
      </c>
      <c r="B410" s="35" t="s">
        <v>1263</v>
      </c>
      <c r="C410" s="35" t="s">
        <v>297</v>
      </c>
      <c r="D410" s="35" t="s">
        <v>303</v>
      </c>
      <c r="E410" s="35" t="s">
        <v>299</v>
      </c>
      <c r="F410" s="35" t="s">
        <v>432</v>
      </c>
      <c r="G410" s="35" t="b">
        <v>1</v>
      </c>
      <c r="H410" s="35" t="s">
        <v>441</v>
      </c>
      <c r="I410" s="35" t="s">
        <v>442</v>
      </c>
      <c r="J410" s="35" t="s">
        <v>301</v>
      </c>
      <c r="K410" s="35" t="s">
        <v>302</v>
      </c>
      <c r="L410" s="36"/>
      <c r="M410" s="35"/>
      <c r="N410" s="13"/>
    </row>
    <row r="411" spans="1:14" hidden="1" x14ac:dyDescent="0.25">
      <c r="A411" s="35" t="s">
        <v>1264</v>
      </c>
      <c r="B411" s="35" t="s">
        <v>1265</v>
      </c>
      <c r="C411" s="35" t="s">
        <v>297</v>
      </c>
      <c r="D411" s="35"/>
      <c r="E411" s="35" t="s">
        <v>299</v>
      </c>
      <c r="F411" s="35" t="s">
        <v>432</v>
      </c>
      <c r="G411" s="35" t="b">
        <v>1</v>
      </c>
      <c r="H411" s="35" t="s">
        <v>441</v>
      </c>
      <c r="I411" s="35" t="s">
        <v>442</v>
      </c>
      <c r="J411" s="35" t="s">
        <v>301</v>
      </c>
      <c r="K411" s="35" t="s">
        <v>302</v>
      </c>
      <c r="L411" s="36">
        <v>35701</v>
      </c>
      <c r="M411" s="35" t="s">
        <v>433</v>
      </c>
      <c r="N411" s="13"/>
    </row>
  </sheetData>
  <autoFilter ref="A1:N411" xr:uid="{00000000-0009-0000-0000-000003000000}">
    <filterColumn colId="0">
      <filters>
        <filter val="JAZMIN-Q-1"/>
      </filters>
    </filterColumn>
    <filterColumn colId="5">
      <filters>
        <filter val="Activo"/>
        <filter val="Inactivo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7"/>
  <dimension ref="A1:Y547"/>
  <sheetViews>
    <sheetView zoomScaleNormal="100" workbookViewId="0">
      <pane ySplit="1" topLeftCell="A2" activePane="bottomLeft" state="frozen"/>
      <selection pane="bottomLeft" activeCell="E2" sqref="E2:E547"/>
    </sheetView>
  </sheetViews>
  <sheetFormatPr baseColWidth="10" defaultColWidth="10.7109375" defaultRowHeight="15" x14ac:dyDescent="0.25"/>
  <cols>
    <col min="1" max="1" width="10.7109375" style="5"/>
    <col min="3" max="3" width="23.28515625" customWidth="1"/>
    <col min="5" max="5" width="10.7109375" style="5"/>
    <col min="25" max="25" width="10.7109375" customWidth="1"/>
  </cols>
  <sheetData>
    <row r="1" spans="1:25" ht="16.5" x14ac:dyDescent="0.3">
      <c r="A1" s="61" t="s">
        <v>11</v>
      </c>
      <c r="B1" s="61" t="s">
        <v>304</v>
      </c>
      <c r="C1" s="61" t="s">
        <v>305</v>
      </c>
      <c r="D1" s="61" t="s">
        <v>306</v>
      </c>
      <c r="E1" s="61" t="s">
        <v>1406</v>
      </c>
      <c r="F1" s="61" t="s">
        <v>307</v>
      </c>
      <c r="G1" s="61" t="s">
        <v>308</v>
      </c>
      <c r="H1" s="61" t="s">
        <v>309</v>
      </c>
      <c r="I1" s="61" t="s">
        <v>310</v>
      </c>
      <c r="J1" s="61" t="s">
        <v>311</v>
      </c>
      <c r="K1" s="61" t="s">
        <v>312</v>
      </c>
      <c r="L1" s="61" t="s">
        <v>313</v>
      </c>
      <c r="M1" s="61" t="s">
        <v>314</v>
      </c>
      <c r="N1" s="61" t="s">
        <v>315</v>
      </c>
      <c r="O1" s="61" t="s">
        <v>316</v>
      </c>
      <c r="P1" s="61" t="s">
        <v>317</v>
      </c>
      <c r="Q1" s="61" t="s">
        <v>318</v>
      </c>
      <c r="R1" s="61" t="s">
        <v>319</v>
      </c>
      <c r="S1" s="61" t="s">
        <v>320</v>
      </c>
      <c r="T1" s="61" t="s">
        <v>321</v>
      </c>
      <c r="U1" s="61" t="s">
        <v>322</v>
      </c>
      <c r="V1" s="61" t="s">
        <v>323</v>
      </c>
      <c r="W1" s="61" t="s">
        <v>324</v>
      </c>
      <c r="X1" s="61" t="s">
        <v>325</v>
      </c>
      <c r="Y1" s="61" t="s">
        <v>326</v>
      </c>
    </row>
    <row r="2" spans="1:25" x14ac:dyDescent="0.25">
      <c r="A2" s="5">
        <v>45696</v>
      </c>
      <c r="B2" t="s">
        <v>300</v>
      </c>
      <c r="C2" t="s">
        <v>358</v>
      </c>
      <c r="D2" t="s">
        <v>436</v>
      </c>
      <c r="E2" s="5">
        <f>A2</f>
        <v>45696</v>
      </c>
      <c r="G2">
        <v>34.78</v>
      </c>
      <c r="H2">
        <v>0.88009999999999999</v>
      </c>
      <c r="I2">
        <v>2.2000000000000002</v>
      </c>
      <c r="J2">
        <v>4.17</v>
      </c>
      <c r="K2">
        <v>30.61</v>
      </c>
      <c r="L2">
        <v>11.2</v>
      </c>
      <c r="M2">
        <v>2.1</v>
      </c>
      <c r="Y2" t="s">
        <v>1419</v>
      </c>
    </row>
    <row r="3" spans="1:25" x14ac:dyDescent="0.25">
      <c r="A3" s="5">
        <v>45684</v>
      </c>
      <c r="B3" t="s">
        <v>300</v>
      </c>
      <c r="C3" t="s">
        <v>383</v>
      </c>
      <c r="D3" t="s">
        <v>327</v>
      </c>
      <c r="E3" s="5">
        <f t="shared" ref="E3:E66" si="0">A3</f>
        <v>45684</v>
      </c>
      <c r="G3">
        <v>170</v>
      </c>
      <c r="H3">
        <v>0.93</v>
      </c>
      <c r="I3">
        <v>1.8</v>
      </c>
      <c r="J3">
        <v>11.9</v>
      </c>
      <c r="K3">
        <v>158.1</v>
      </c>
      <c r="L3">
        <v>11.5</v>
      </c>
      <c r="M3">
        <v>7.9</v>
      </c>
      <c r="Y3" t="s">
        <v>1407</v>
      </c>
    </row>
    <row r="4" spans="1:25" x14ac:dyDescent="0.25">
      <c r="A4" s="5">
        <v>45700</v>
      </c>
      <c r="B4" t="s">
        <v>300</v>
      </c>
      <c r="C4" t="s">
        <v>362</v>
      </c>
      <c r="D4" t="s">
        <v>436</v>
      </c>
      <c r="E4" s="5">
        <f t="shared" si="0"/>
        <v>45700</v>
      </c>
      <c r="G4">
        <v>200</v>
      </c>
      <c r="H4">
        <v>1</v>
      </c>
      <c r="I4">
        <v>0</v>
      </c>
      <c r="J4">
        <v>0</v>
      </c>
      <c r="K4">
        <v>200</v>
      </c>
      <c r="L4">
        <v>11.5</v>
      </c>
      <c r="M4">
        <v>4</v>
      </c>
      <c r="Y4" t="s">
        <v>1428</v>
      </c>
    </row>
    <row r="5" spans="1:25" x14ac:dyDescent="0.25">
      <c r="A5" s="5">
        <v>45672</v>
      </c>
      <c r="B5" t="s">
        <v>300</v>
      </c>
      <c r="C5" t="s">
        <v>387</v>
      </c>
      <c r="D5" t="s">
        <v>327</v>
      </c>
      <c r="E5" s="5">
        <f t="shared" si="0"/>
        <v>45672</v>
      </c>
      <c r="G5">
        <v>163.81</v>
      </c>
      <c r="H5">
        <v>0.44500000000000001</v>
      </c>
      <c r="I5">
        <v>0</v>
      </c>
      <c r="J5">
        <v>90.91</v>
      </c>
      <c r="K5">
        <v>72.89</v>
      </c>
      <c r="L5">
        <v>11.5</v>
      </c>
      <c r="M5">
        <v>6.2</v>
      </c>
      <c r="Y5" t="s">
        <v>1407</v>
      </c>
    </row>
    <row r="6" spans="1:25" x14ac:dyDescent="0.25">
      <c r="A6" s="5">
        <v>45694</v>
      </c>
      <c r="B6" t="s">
        <v>300</v>
      </c>
      <c r="C6" t="s">
        <v>380</v>
      </c>
      <c r="D6" t="s">
        <v>436</v>
      </c>
      <c r="E6" s="5">
        <f t="shared" si="0"/>
        <v>45694</v>
      </c>
      <c r="G6">
        <v>136.30000000000001</v>
      </c>
      <c r="H6">
        <v>0.85767000000000004</v>
      </c>
      <c r="I6">
        <v>0</v>
      </c>
      <c r="J6">
        <v>19.399999999999999</v>
      </c>
      <c r="K6">
        <v>116.9</v>
      </c>
      <c r="L6">
        <v>11.4</v>
      </c>
      <c r="M6">
        <v>3.6</v>
      </c>
      <c r="Y6" t="s">
        <v>1407</v>
      </c>
    </row>
    <row r="7" spans="1:25" x14ac:dyDescent="0.25">
      <c r="A7" s="5">
        <v>45683</v>
      </c>
      <c r="B7" t="s">
        <v>300</v>
      </c>
      <c r="C7" t="s">
        <v>372</v>
      </c>
      <c r="D7" t="s">
        <v>327</v>
      </c>
      <c r="E7" s="5">
        <f t="shared" si="0"/>
        <v>45683</v>
      </c>
      <c r="G7">
        <v>575.29999999999995</v>
      </c>
      <c r="H7">
        <v>0.97</v>
      </c>
      <c r="I7">
        <v>0</v>
      </c>
      <c r="J7">
        <v>17.260000000000002</v>
      </c>
      <c r="K7">
        <v>558.04</v>
      </c>
      <c r="L7">
        <v>11.5</v>
      </c>
      <c r="M7">
        <v>7</v>
      </c>
      <c r="Y7" t="s">
        <v>1407</v>
      </c>
    </row>
    <row r="8" spans="1:25" x14ac:dyDescent="0.25">
      <c r="A8" s="5">
        <v>45684</v>
      </c>
      <c r="B8" t="s">
        <v>300</v>
      </c>
      <c r="C8" t="s">
        <v>403</v>
      </c>
      <c r="D8" t="s">
        <v>327</v>
      </c>
      <c r="E8" s="5">
        <f t="shared" si="0"/>
        <v>45684</v>
      </c>
      <c r="G8">
        <v>196.2</v>
      </c>
      <c r="H8">
        <v>0.91742999999999997</v>
      </c>
      <c r="I8">
        <v>1.5</v>
      </c>
      <c r="J8">
        <v>16.2</v>
      </c>
      <c r="K8">
        <v>180</v>
      </c>
      <c r="L8">
        <v>11.4</v>
      </c>
      <c r="M8">
        <v>7.6</v>
      </c>
      <c r="Y8" t="s">
        <v>1407</v>
      </c>
    </row>
    <row r="9" spans="1:25" x14ac:dyDescent="0.25">
      <c r="A9" s="5">
        <v>45698</v>
      </c>
      <c r="B9" t="s">
        <v>300</v>
      </c>
      <c r="C9" t="s">
        <v>402</v>
      </c>
      <c r="D9" t="s">
        <v>436</v>
      </c>
      <c r="E9" s="5">
        <f t="shared" si="0"/>
        <v>45698</v>
      </c>
      <c r="G9">
        <v>180.9</v>
      </c>
      <c r="H9">
        <v>0.99</v>
      </c>
      <c r="I9">
        <v>0</v>
      </c>
      <c r="J9">
        <v>1.81</v>
      </c>
      <c r="K9">
        <v>179.09</v>
      </c>
      <c r="L9">
        <v>11.4</v>
      </c>
      <c r="M9">
        <v>7</v>
      </c>
      <c r="Y9" t="s">
        <v>1407</v>
      </c>
    </row>
    <row r="10" spans="1:25" x14ac:dyDescent="0.25">
      <c r="A10" s="5">
        <v>45698</v>
      </c>
      <c r="B10" t="s">
        <v>300</v>
      </c>
      <c r="C10" t="s">
        <v>401</v>
      </c>
      <c r="D10" t="s">
        <v>436</v>
      </c>
      <c r="E10" s="5">
        <f t="shared" si="0"/>
        <v>45698</v>
      </c>
      <c r="G10">
        <v>174.75</v>
      </c>
      <c r="H10">
        <v>0.98</v>
      </c>
      <c r="I10">
        <v>4.4000000000000004</v>
      </c>
      <c r="J10">
        <v>3.5</v>
      </c>
      <c r="K10">
        <v>171.26</v>
      </c>
      <c r="L10">
        <v>11.3</v>
      </c>
      <c r="M10">
        <v>5.5</v>
      </c>
      <c r="Y10" t="s">
        <v>1407</v>
      </c>
    </row>
    <row r="11" spans="1:25" x14ac:dyDescent="0.25">
      <c r="A11" s="5">
        <v>45700</v>
      </c>
      <c r="B11" t="s">
        <v>300</v>
      </c>
      <c r="C11" t="s">
        <v>376</v>
      </c>
      <c r="D11" t="s">
        <v>436</v>
      </c>
      <c r="E11" s="5">
        <f t="shared" si="0"/>
        <v>45700</v>
      </c>
      <c r="G11">
        <v>104</v>
      </c>
      <c r="H11">
        <v>0.9</v>
      </c>
      <c r="I11">
        <v>0</v>
      </c>
      <c r="J11">
        <v>10.4</v>
      </c>
      <c r="K11">
        <v>93.6</v>
      </c>
      <c r="L11">
        <v>11.3</v>
      </c>
      <c r="M11">
        <v>4</v>
      </c>
      <c r="Y11" t="s">
        <v>1407</v>
      </c>
    </row>
    <row r="12" spans="1:25" x14ac:dyDescent="0.25">
      <c r="A12" s="5">
        <v>45688</v>
      </c>
      <c r="B12" t="s">
        <v>300</v>
      </c>
      <c r="C12" t="s">
        <v>335</v>
      </c>
      <c r="D12" t="s">
        <v>327</v>
      </c>
      <c r="E12" s="5">
        <f t="shared" si="0"/>
        <v>45688</v>
      </c>
      <c r="G12">
        <v>162</v>
      </c>
      <c r="H12">
        <v>0.95</v>
      </c>
      <c r="I12">
        <v>4.5</v>
      </c>
      <c r="J12">
        <v>8.1</v>
      </c>
      <c r="K12">
        <v>153.9</v>
      </c>
      <c r="L12">
        <v>11.5</v>
      </c>
      <c r="M12">
        <v>3</v>
      </c>
      <c r="Y12" t="s">
        <v>1407</v>
      </c>
    </row>
    <row r="13" spans="1:25" x14ac:dyDescent="0.25">
      <c r="A13" s="5">
        <v>45684</v>
      </c>
      <c r="B13" t="s">
        <v>300</v>
      </c>
      <c r="C13" t="s">
        <v>424</v>
      </c>
      <c r="D13" t="s">
        <v>327</v>
      </c>
      <c r="E13" s="5">
        <f t="shared" si="0"/>
        <v>45684</v>
      </c>
      <c r="G13">
        <v>350</v>
      </c>
      <c r="H13">
        <v>0.97</v>
      </c>
      <c r="I13">
        <v>0</v>
      </c>
      <c r="J13">
        <v>10.5</v>
      </c>
      <c r="K13">
        <v>339.5</v>
      </c>
      <c r="L13">
        <v>11.4</v>
      </c>
      <c r="M13">
        <v>8.3000000000000007</v>
      </c>
      <c r="Y13" t="s">
        <v>1407</v>
      </c>
    </row>
    <row r="14" spans="1:25" x14ac:dyDescent="0.25">
      <c r="A14" s="5">
        <v>45692</v>
      </c>
      <c r="B14" t="s">
        <v>300</v>
      </c>
      <c r="C14" t="s">
        <v>343</v>
      </c>
      <c r="D14" t="s">
        <v>436</v>
      </c>
      <c r="E14" s="5">
        <f t="shared" si="0"/>
        <v>45692</v>
      </c>
      <c r="G14">
        <v>200.9</v>
      </c>
      <c r="H14">
        <v>0.99</v>
      </c>
      <c r="I14">
        <v>0</v>
      </c>
      <c r="J14">
        <v>2.0099999999999998</v>
      </c>
      <c r="K14">
        <v>198.89</v>
      </c>
      <c r="L14">
        <v>11.3</v>
      </c>
      <c r="M14">
        <v>5.5</v>
      </c>
      <c r="Y14" t="s">
        <v>1407</v>
      </c>
    </row>
    <row r="15" spans="1:25" x14ac:dyDescent="0.25">
      <c r="A15" s="5">
        <v>45661</v>
      </c>
      <c r="B15" t="s">
        <v>300</v>
      </c>
      <c r="C15" t="s">
        <v>347</v>
      </c>
      <c r="D15" t="s">
        <v>327</v>
      </c>
      <c r="E15" s="5">
        <f t="shared" si="0"/>
        <v>45661</v>
      </c>
      <c r="G15">
        <v>75.2</v>
      </c>
      <c r="H15">
        <v>1</v>
      </c>
      <c r="I15">
        <v>0</v>
      </c>
      <c r="J15">
        <v>0</v>
      </c>
      <c r="K15">
        <v>75.2</v>
      </c>
      <c r="L15">
        <v>11.5</v>
      </c>
      <c r="M15">
        <v>3</v>
      </c>
      <c r="Y15" t="s">
        <v>437</v>
      </c>
    </row>
    <row r="16" spans="1:25" x14ac:dyDescent="0.25">
      <c r="A16" s="5">
        <v>45691</v>
      </c>
      <c r="B16" t="s">
        <v>300</v>
      </c>
      <c r="C16" t="s">
        <v>346</v>
      </c>
      <c r="D16" t="s">
        <v>436</v>
      </c>
      <c r="E16" s="5">
        <f t="shared" si="0"/>
        <v>45691</v>
      </c>
      <c r="G16">
        <v>638.70000000000005</v>
      </c>
      <c r="H16">
        <v>1</v>
      </c>
      <c r="I16">
        <v>0</v>
      </c>
      <c r="J16">
        <v>0</v>
      </c>
      <c r="K16">
        <v>638.70000000000005</v>
      </c>
      <c r="L16">
        <v>11.5</v>
      </c>
      <c r="M16">
        <v>8.6</v>
      </c>
      <c r="Y16" t="s">
        <v>1407</v>
      </c>
    </row>
    <row r="17" spans="1:25" x14ac:dyDescent="0.25">
      <c r="A17" s="5">
        <v>45678</v>
      </c>
      <c r="B17" t="s">
        <v>300</v>
      </c>
      <c r="C17" t="s">
        <v>342</v>
      </c>
      <c r="D17" t="s">
        <v>327</v>
      </c>
      <c r="E17" s="5">
        <f t="shared" si="0"/>
        <v>45678</v>
      </c>
      <c r="G17">
        <v>321.88</v>
      </c>
      <c r="H17">
        <v>0.97</v>
      </c>
      <c r="I17">
        <v>6.5</v>
      </c>
      <c r="J17">
        <v>9.66</v>
      </c>
      <c r="K17">
        <v>312.22000000000003</v>
      </c>
      <c r="L17">
        <v>11.5</v>
      </c>
      <c r="M17">
        <v>7</v>
      </c>
      <c r="Y17" t="s">
        <v>328</v>
      </c>
    </row>
    <row r="18" spans="1:25" x14ac:dyDescent="0.25">
      <c r="A18" s="5">
        <v>45683</v>
      </c>
      <c r="B18" t="s">
        <v>300</v>
      </c>
      <c r="C18" t="s">
        <v>398</v>
      </c>
      <c r="D18" t="s">
        <v>327</v>
      </c>
      <c r="E18" s="5">
        <f t="shared" si="0"/>
        <v>45683</v>
      </c>
      <c r="G18">
        <v>175.23</v>
      </c>
      <c r="H18">
        <v>0.92</v>
      </c>
      <c r="I18">
        <v>5.36</v>
      </c>
      <c r="J18">
        <v>14.02</v>
      </c>
      <c r="K18">
        <v>161.22</v>
      </c>
      <c r="L18">
        <v>11.4</v>
      </c>
      <c r="M18">
        <v>5</v>
      </c>
      <c r="Y18" t="s">
        <v>1407</v>
      </c>
    </row>
    <row r="19" spans="1:25" x14ac:dyDescent="0.25">
      <c r="A19" s="5">
        <v>45678</v>
      </c>
      <c r="B19" t="s">
        <v>300</v>
      </c>
      <c r="C19" t="s">
        <v>405</v>
      </c>
      <c r="D19" t="s">
        <v>327</v>
      </c>
      <c r="E19" s="5">
        <f t="shared" si="0"/>
        <v>45678</v>
      </c>
      <c r="G19">
        <v>79.150000000000006</v>
      </c>
      <c r="H19">
        <v>0.9</v>
      </c>
      <c r="I19">
        <v>4.0999999999999996</v>
      </c>
      <c r="J19">
        <v>7.92</v>
      </c>
      <c r="K19">
        <v>71.239999999999995</v>
      </c>
      <c r="L19">
        <v>11.4</v>
      </c>
      <c r="M19">
        <v>5.0999999999999996</v>
      </c>
      <c r="Y19" t="s">
        <v>328</v>
      </c>
    </row>
    <row r="20" spans="1:25" x14ac:dyDescent="0.25">
      <c r="A20" s="5">
        <v>45683</v>
      </c>
      <c r="B20" t="s">
        <v>300</v>
      </c>
      <c r="C20" t="s">
        <v>411</v>
      </c>
      <c r="D20" t="s">
        <v>327</v>
      </c>
      <c r="E20" s="5">
        <f t="shared" si="0"/>
        <v>45683</v>
      </c>
      <c r="G20">
        <v>89.75</v>
      </c>
      <c r="H20">
        <v>0.46518999999999999</v>
      </c>
      <c r="I20">
        <v>6.34</v>
      </c>
      <c r="J20">
        <v>48</v>
      </c>
      <c r="K20">
        <v>41.75</v>
      </c>
      <c r="L20">
        <v>11.5</v>
      </c>
      <c r="M20">
        <v>4</v>
      </c>
      <c r="Y20" t="s">
        <v>328</v>
      </c>
    </row>
    <row r="21" spans="1:25" x14ac:dyDescent="0.25">
      <c r="A21" s="5">
        <v>45657</v>
      </c>
      <c r="B21" t="s">
        <v>300</v>
      </c>
      <c r="C21" t="s">
        <v>370</v>
      </c>
      <c r="D21" t="s">
        <v>327</v>
      </c>
      <c r="E21" s="5">
        <f t="shared" si="0"/>
        <v>45657</v>
      </c>
      <c r="G21">
        <v>37.92</v>
      </c>
      <c r="H21">
        <v>0.78</v>
      </c>
      <c r="I21">
        <v>1.29</v>
      </c>
      <c r="J21">
        <v>8.34</v>
      </c>
      <c r="K21">
        <v>29.58</v>
      </c>
      <c r="L21">
        <v>11.4</v>
      </c>
      <c r="M21">
        <v>2</v>
      </c>
      <c r="Y21" t="s">
        <v>1408</v>
      </c>
    </row>
    <row r="22" spans="1:25" x14ac:dyDescent="0.25">
      <c r="A22" s="5">
        <v>45685</v>
      </c>
      <c r="B22" t="s">
        <v>300</v>
      </c>
      <c r="C22" t="s">
        <v>360</v>
      </c>
      <c r="D22" t="s">
        <v>327</v>
      </c>
      <c r="E22" s="5">
        <f t="shared" si="0"/>
        <v>45685</v>
      </c>
      <c r="G22">
        <v>59.67</v>
      </c>
      <c r="H22">
        <v>0.77995999999999999</v>
      </c>
      <c r="I22">
        <v>4</v>
      </c>
      <c r="J22">
        <v>13.13</v>
      </c>
      <c r="K22">
        <v>46.54</v>
      </c>
      <c r="L22">
        <v>11.4</v>
      </c>
      <c r="M22">
        <v>2</v>
      </c>
      <c r="Y22" t="s">
        <v>1407</v>
      </c>
    </row>
    <row r="23" spans="1:25" x14ac:dyDescent="0.25">
      <c r="A23" s="5">
        <v>45686</v>
      </c>
      <c r="B23" t="s">
        <v>300</v>
      </c>
      <c r="C23" t="s">
        <v>329</v>
      </c>
      <c r="D23" t="s">
        <v>327</v>
      </c>
      <c r="E23" s="5">
        <f t="shared" si="0"/>
        <v>45686</v>
      </c>
      <c r="G23">
        <v>40.93</v>
      </c>
      <c r="H23">
        <v>0.79232999999999998</v>
      </c>
      <c r="I23">
        <v>4.5</v>
      </c>
      <c r="J23">
        <v>8.5</v>
      </c>
      <c r="K23">
        <v>32.43</v>
      </c>
      <c r="L23">
        <v>11.5</v>
      </c>
      <c r="M23">
        <v>3.5</v>
      </c>
      <c r="Y23" t="s">
        <v>1407</v>
      </c>
    </row>
    <row r="24" spans="1:25" x14ac:dyDescent="0.25">
      <c r="A24" s="5">
        <v>45686</v>
      </c>
      <c r="B24" t="s">
        <v>300</v>
      </c>
      <c r="C24" t="s">
        <v>340</v>
      </c>
      <c r="D24" t="s">
        <v>327</v>
      </c>
      <c r="E24" s="5">
        <f t="shared" si="0"/>
        <v>45686</v>
      </c>
      <c r="G24">
        <v>87.41</v>
      </c>
      <c r="H24">
        <v>0.82062000000000002</v>
      </c>
      <c r="I24">
        <v>0.2</v>
      </c>
      <c r="J24">
        <v>15.68</v>
      </c>
      <c r="K24">
        <v>71.73</v>
      </c>
      <c r="L24">
        <v>11.4</v>
      </c>
      <c r="M24">
        <v>5</v>
      </c>
      <c r="Y24" t="s">
        <v>1407</v>
      </c>
    </row>
    <row r="25" spans="1:25" x14ac:dyDescent="0.25">
      <c r="A25" s="5">
        <v>45685</v>
      </c>
      <c r="B25" t="s">
        <v>300</v>
      </c>
      <c r="C25" t="s">
        <v>396</v>
      </c>
      <c r="D25" t="s">
        <v>327</v>
      </c>
      <c r="E25" s="5">
        <f t="shared" si="0"/>
        <v>45685</v>
      </c>
      <c r="G25">
        <v>48.6</v>
      </c>
      <c r="H25">
        <v>0.81996000000000002</v>
      </c>
      <c r="I25">
        <v>7</v>
      </c>
      <c r="J25">
        <v>8.75</v>
      </c>
      <c r="K25">
        <v>39.85</v>
      </c>
      <c r="L25">
        <v>11.4</v>
      </c>
      <c r="M25">
        <v>4</v>
      </c>
      <c r="Y25" t="s">
        <v>1407</v>
      </c>
    </row>
    <row r="26" spans="1:25" x14ac:dyDescent="0.25">
      <c r="A26" s="5">
        <v>45685</v>
      </c>
      <c r="B26" t="s">
        <v>300</v>
      </c>
      <c r="C26" t="s">
        <v>373</v>
      </c>
      <c r="D26" t="s">
        <v>327</v>
      </c>
      <c r="E26" s="5">
        <f t="shared" si="0"/>
        <v>45685</v>
      </c>
      <c r="G26">
        <v>41.69</v>
      </c>
      <c r="H26">
        <v>0.69993000000000005</v>
      </c>
      <c r="I26">
        <v>14</v>
      </c>
      <c r="J26">
        <v>12.51</v>
      </c>
      <c r="K26">
        <v>29.18</v>
      </c>
      <c r="L26">
        <v>11.5</v>
      </c>
      <c r="M26">
        <v>4</v>
      </c>
      <c r="Y26" t="s">
        <v>1407</v>
      </c>
    </row>
    <row r="27" spans="1:25" x14ac:dyDescent="0.25">
      <c r="A27" s="5">
        <v>45684</v>
      </c>
      <c r="B27" t="s">
        <v>300</v>
      </c>
      <c r="C27" t="s">
        <v>382</v>
      </c>
      <c r="D27" t="s">
        <v>327</v>
      </c>
      <c r="E27" s="5">
        <f t="shared" si="0"/>
        <v>45684</v>
      </c>
      <c r="G27">
        <v>95.7</v>
      </c>
      <c r="H27">
        <v>0.76071</v>
      </c>
      <c r="I27">
        <v>0.1</v>
      </c>
      <c r="J27">
        <v>22.9</v>
      </c>
      <c r="K27">
        <v>72.8</v>
      </c>
      <c r="L27">
        <v>11.4</v>
      </c>
      <c r="M27">
        <v>3.2</v>
      </c>
      <c r="Y27" t="s">
        <v>1419</v>
      </c>
    </row>
    <row r="28" spans="1:25" x14ac:dyDescent="0.25">
      <c r="A28" s="5">
        <v>45684</v>
      </c>
      <c r="B28" t="s">
        <v>300</v>
      </c>
      <c r="C28" t="s">
        <v>357</v>
      </c>
      <c r="D28" t="s">
        <v>327</v>
      </c>
      <c r="E28" s="5">
        <f t="shared" si="0"/>
        <v>45684</v>
      </c>
      <c r="G28">
        <v>55.93</v>
      </c>
      <c r="H28">
        <v>0.55998999999999999</v>
      </c>
      <c r="I28">
        <v>7.2</v>
      </c>
      <c r="J28">
        <v>24.61</v>
      </c>
      <c r="K28">
        <v>31.32</v>
      </c>
      <c r="L28">
        <v>11.4</v>
      </c>
      <c r="M28">
        <v>4.5</v>
      </c>
      <c r="Y28" t="s">
        <v>1419</v>
      </c>
    </row>
    <row r="29" spans="1:25" x14ac:dyDescent="0.25">
      <c r="A29" s="5">
        <v>45691</v>
      </c>
      <c r="B29" t="s">
        <v>300</v>
      </c>
      <c r="C29" t="s">
        <v>334</v>
      </c>
      <c r="D29" t="s">
        <v>436</v>
      </c>
      <c r="E29" s="5">
        <f t="shared" si="0"/>
        <v>45691</v>
      </c>
      <c r="G29">
        <v>104.65</v>
      </c>
      <c r="H29">
        <v>0.63</v>
      </c>
      <c r="I29">
        <v>11.2</v>
      </c>
      <c r="J29">
        <v>38.72</v>
      </c>
      <c r="K29">
        <v>65.930000000000007</v>
      </c>
      <c r="L29">
        <v>11.4</v>
      </c>
      <c r="M29">
        <v>2.9</v>
      </c>
      <c r="Y29" t="s">
        <v>1419</v>
      </c>
    </row>
    <row r="30" spans="1:25" x14ac:dyDescent="0.25">
      <c r="A30" s="5">
        <v>45691</v>
      </c>
      <c r="B30" t="s">
        <v>300</v>
      </c>
      <c r="C30" t="s">
        <v>410</v>
      </c>
      <c r="D30" t="s">
        <v>436</v>
      </c>
      <c r="E30" s="5">
        <f t="shared" si="0"/>
        <v>45691</v>
      </c>
      <c r="G30">
        <v>39.06</v>
      </c>
      <c r="H30">
        <v>0.56000000000000005</v>
      </c>
      <c r="I30">
        <v>4.5</v>
      </c>
      <c r="J30">
        <v>17.190000000000001</v>
      </c>
      <c r="K30">
        <v>21.88</v>
      </c>
      <c r="L30">
        <v>11.4</v>
      </c>
      <c r="M30">
        <v>5.2</v>
      </c>
      <c r="Y30" t="s">
        <v>1419</v>
      </c>
    </row>
    <row r="31" spans="1:25" x14ac:dyDescent="0.25">
      <c r="A31" s="5">
        <v>45691</v>
      </c>
      <c r="B31" t="s">
        <v>300</v>
      </c>
      <c r="C31" t="s">
        <v>365</v>
      </c>
      <c r="D31" t="s">
        <v>436</v>
      </c>
      <c r="E31" s="5">
        <f t="shared" si="0"/>
        <v>45691</v>
      </c>
      <c r="G31">
        <v>52.29</v>
      </c>
      <c r="H31">
        <v>0.73</v>
      </c>
      <c r="I31">
        <v>10.5</v>
      </c>
      <c r="J31">
        <v>14.12</v>
      </c>
      <c r="K31">
        <v>38.17</v>
      </c>
      <c r="L31">
        <v>11.3</v>
      </c>
      <c r="M31">
        <v>4.5</v>
      </c>
      <c r="Y31" t="s">
        <v>1419</v>
      </c>
    </row>
    <row r="32" spans="1:25" x14ac:dyDescent="0.25">
      <c r="A32" s="5">
        <v>45698</v>
      </c>
      <c r="B32" t="s">
        <v>300</v>
      </c>
      <c r="C32" t="s">
        <v>400</v>
      </c>
      <c r="D32" t="s">
        <v>436</v>
      </c>
      <c r="E32" s="5">
        <f t="shared" si="0"/>
        <v>45698</v>
      </c>
      <c r="G32">
        <v>329.49</v>
      </c>
      <c r="H32">
        <v>0.98</v>
      </c>
      <c r="I32">
        <v>0</v>
      </c>
      <c r="J32">
        <v>6.59</v>
      </c>
      <c r="K32">
        <v>322.89999999999998</v>
      </c>
      <c r="L32">
        <v>11.5</v>
      </c>
      <c r="M32">
        <v>7</v>
      </c>
      <c r="Y32" t="s">
        <v>1407</v>
      </c>
    </row>
    <row r="33" spans="1:25" x14ac:dyDescent="0.25">
      <c r="A33" s="5">
        <v>45691</v>
      </c>
      <c r="B33" t="s">
        <v>300</v>
      </c>
      <c r="C33" t="s">
        <v>395</v>
      </c>
      <c r="D33" t="s">
        <v>436</v>
      </c>
      <c r="E33" s="5">
        <f t="shared" si="0"/>
        <v>45691</v>
      </c>
      <c r="G33">
        <v>93.72</v>
      </c>
      <c r="H33">
        <v>0.84</v>
      </c>
      <c r="I33">
        <v>0.95</v>
      </c>
      <c r="J33">
        <v>15</v>
      </c>
      <c r="K33">
        <v>78.73</v>
      </c>
      <c r="L33">
        <v>11.4</v>
      </c>
      <c r="M33">
        <v>6</v>
      </c>
      <c r="Y33" t="s">
        <v>1419</v>
      </c>
    </row>
    <row r="34" spans="1:25" x14ac:dyDescent="0.25">
      <c r="A34" s="5">
        <v>45664</v>
      </c>
      <c r="B34" t="s">
        <v>300</v>
      </c>
      <c r="C34" t="s">
        <v>337</v>
      </c>
      <c r="D34" t="s">
        <v>327</v>
      </c>
      <c r="E34" s="5">
        <f t="shared" si="0"/>
        <v>45664</v>
      </c>
      <c r="G34">
        <v>77.27</v>
      </c>
      <c r="H34">
        <v>0.33</v>
      </c>
      <c r="I34">
        <v>1</v>
      </c>
      <c r="J34">
        <v>51.77</v>
      </c>
      <c r="K34">
        <v>25.5</v>
      </c>
      <c r="L34">
        <v>11.5</v>
      </c>
      <c r="M34">
        <v>4.5999999999999996</v>
      </c>
      <c r="Y34" t="s">
        <v>328</v>
      </c>
    </row>
    <row r="35" spans="1:25" x14ac:dyDescent="0.25">
      <c r="A35" s="5">
        <v>45685</v>
      </c>
      <c r="B35" t="s">
        <v>300</v>
      </c>
      <c r="C35" t="s">
        <v>425</v>
      </c>
      <c r="D35" t="s">
        <v>327</v>
      </c>
      <c r="E35" s="5">
        <f t="shared" si="0"/>
        <v>45685</v>
      </c>
      <c r="G35">
        <v>67</v>
      </c>
      <c r="H35">
        <v>0.81208000000000002</v>
      </c>
      <c r="I35">
        <v>3.9</v>
      </c>
      <c r="J35">
        <v>12.59</v>
      </c>
      <c r="K35">
        <v>54.41</v>
      </c>
      <c r="L35">
        <v>11.4</v>
      </c>
      <c r="M35">
        <v>2.5</v>
      </c>
      <c r="Y35" t="s">
        <v>1407</v>
      </c>
    </row>
    <row r="36" spans="1:25" x14ac:dyDescent="0.25">
      <c r="A36" s="5">
        <v>45664</v>
      </c>
      <c r="B36" t="s">
        <v>300</v>
      </c>
      <c r="C36" t="s">
        <v>355</v>
      </c>
      <c r="D36" t="s">
        <v>327</v>
      </c>
      <c r="E36" s="5">
        <f t="shared" si="0"/>
        <v>45664</v>
      </c>
      <c r="G36">
        <v>62.11</v>
      </c>
      <c r="H36">
        <v>0.5</v>
      </c>
      <c r="I36">
        <v>4.26</v>
      </c>
      <c r="J36">
        <v>31.05</v>
      </c>
      <c r="K36">
        <v>31.05</v>
      </c>
      <c r="L36">
        <v>11.4</v>
      </c>
      <c r="M36">
        <v>6</v>
      </c>
      <c r="Y36" t="s">
        <v>328</v>
      </c>
    </row>
    <row r="37" spans="1:25" x14ac:dyDescent="0.25">
      <c r="A37" s="5">
        <v>45686</v>
      </c>
      <c r="B37" t="s">
        <v>300</v>
      </c>
      <c r="C37" t="s">
        <v>378</v>
      </c>
      <c r="D37" t="s">
        <v>327</v>
      </c>
      <c r="E37" s="5">
        <f t="shared" si="0"/>
        <v>45686</v>
      </c>
      <c r="G37">
        <v>160</v>
      </c>
      <c r="H37">
        <v>1</v>
      </c>
      <c r="I37">
        <v>0</v>
      </c>
      <c r="J37">
        <v>0</v>
      </c>
      <c r="K37">
        <v>160</v>
      </c>
      <c r="L37">
        <v>11.4</v>
      </c>
      <c r="M37">
        <v>3</v>
      </c>
      <c r="Y37" t="s">
        <v>1407</v>
      </c>
    </row>
    <row r="38" spans="1:25" x14ac:dyDescent="0.25">
      <c r="A38" s="5">
        <v>45664</v>
      </c>
      <c r="B38" t="s">
        <v>300</v>
      </c>
      <c r="C38" t="s">
        <v>339</v>
      </c>
      <c r="D38" t="s">
        <v>327</v>
      </c>
      <c r="E38" s="5">
        <f t="shared" si="0"/>
        <v>45664</v>
      </c>
      <c r="G38">
        <v>42.58</v>
      </c>
      <c r="H38">
        <v>0.73</v>
      </c>
      <c r="I38">
        <v>3.1</v>
      </c>
      <c r="J38">
        <v>11.5</v>
      </c>
      <c r="K38">
        <v>31.08</v>
      </c>
      <c r="L38">
        <v>11.4</v>
      </c>
      <c r="M38">
        <v>5.4</v>
      </c>
      <c r="Y38" t="s">
        <v>328</v>
      </c>
    </row>
    <row r="39" spans="1:25" x14ac:dyDescent="0.25">
      <c r="A39" s="5">
        <v>45691</v>
      </c>
      <c r="B39" t="s">
        <v>300</v>
      </c>
      <c r="C39" t="s">
        <v>392</v>
      </c>
      <c r="D39" t="s">
        <v>436</v>
      </c>
      <c r="E39" s="5">
        <f t="shared" si="0"/>
        <v>45691</v>
      </c>
      <c r="G39">
        <v>201.98</v>
      </c>
      <c r="H39">
        <v>0.84008000000000005</v>
      </c>
      <c r="I39">
        <v>0</v>
      </c>
      <c r="J39">
        <v>32.299999999999997</v>
      </c>
      <c r="K39">
        <v>169.68</v>
      </c>
      <c r="L39">
        <v>11.3</v>
      </c>
      <c r="M39">
        <v>3</v>
      </c>
      <c r="Y39" t="s">
        <v>1407</v>
      </c>
    </row>
    <row r="40" spans="1:25" x14ac:dyDescent="0.25">
      <c r="A40" s="5">
        <v>45684</v>
      </c>
      <c r="B40" t="s">
        <v>300</v>
      </c>
      <c r="C40" t="s">
        <v>350</v>
      </c>
      <c r="D40" t="s">
        <v>327</v>
      </c>
      <c r="E40" s="5">
        <f t="shared" si="0"/>
        <v>45684</v>
      </c>
      <c r="G40">
        <v>156</v>
      </c>
      <c r="H40">
        <v>0.86</v>
      </c>
      <c r="I40">
        <v>0</v>
      </c>
      <c r="J40">
        <v>21.84</v>
      </c>
      <c r="K40">
        <v>134.16</v>
      </c>
      <c r="L40">
        <v>11.5</v>
      </c>
      <c r="M40">
        <v>3.4</v>
      </c>
      <c r="Y40" t="s">
        <v>1407</v>
      </c>
    </row>
    <row r="41" spans="1:25" x14ac:dyDescent="0.25">
      <c r="A41" s="5">
        <v>45678</v>
      </c>
      <c r="B41" t="s">
        <v>300</v>
      </c>
      <c r="C41" t="s">
        <v>399</v>
      </c>
      <c r="D41" t="s">
        <v>327</v>
      </c>
      <c r="E41" s="5">
        <f t="shared" si="0"/>
        <v>45678</v>
      </c>
      <c r="G41">
        <v>67.66</v>
      </c>
      <c r="H41">
        <v>0.69</v>
      </c>
      <c r="I41">
        <v>2.0499999999999998</v>
      </c>
      <c r="J41">
        <v>20.97</v>
      </c>
      <c r="K41">
        <v>46.68</v>
      </c>
      <c r="L41">
        <v>11.4</v>
      </c>
      <c r="M41">
        <v>3.8</v>
      </c>
      <c r="Y41" t="s">
        <v>328</v>
      </c>
    </row>
    <row r="42" spans="1:25" x14ac:dyDescent="0.25">
      <c r="A42" s="5">
        <v>45678</v>
      </c>
      <c r="B42" t="s">
        <v>300</v>
      </c>
      <c r="C42" t="s">
        <v>393</v>
      </c>
      <c r="D42" t="s">
        <v>327</v>
      </c>
      <c r="E42" s="5">
        <f t="shared" si="0"/>
        <v>45678</v>
      </c>
      <c r="G42">
        <v>263.87</v>
      </c>
      <c r="H42">
        <v>0.66</v>
      </c>
      <c r="I42">
        <v>0</v>
      </c>
      <c r="J42">
        <v>89.72</v>
      </c>
      <c r="K42">
        <v>174.15</v>
      </c>
      <c r="L42">
        <v>11.4</v>
      </c>
      <c r="M42">
        <v>5.6</v>
      </c>
      <c r="Y42" t="s">
        <v>328</v>
      </c>
    </row>
    <row r="43" spans="1:25" x14ac:dyDescent="0.25">
      <c r="A43" s="5">
        <v>45678</v>
      </c>
      <c r="B43" t="s">
        <v>300</v>
      </c>
      <c r="C43" t="s">
        <v>408</v>
      </c>
      <c r="D43" t="s">
        <v>327</v>
      </c>
      <c r="E43" s="5">
        <f t="shared" si="0"/>
        <v>45678</v>
      </c>
      <c r="G43">
        <v>87.28</v>
      </c>
      <c r="H43">
        <v>0.86</v>
      </c>
      <c r="I43">
        <v>3.13</v>
      </c>
      <c r="J43">
        <v>12.22</v>
      </c>
      <c r="K43">
        <v>75.06</v>
      </c>
      <c r="L43">
        <v>11.4</v>
      </c>
      <c r="M43">
        <v>7</v>
      </c>
      <c r="Y43" t="s">
        <v>328</v>
      </c>
    </row>
    <row r="44" spans="1:25" x14ac:dyDescent="0.25">
      <c r="A44" s="5">
        <v>45678</v>
      </c>
      <c r="B44" t="s">
        <v>300</v>
      </c>
      <c r="C44" t="s">
        <v>421</v>
      </c>
      <c r="D44" t="s">
        <v>327</v>
      </c>
      <c r="E44" s="5">
        <f t="shared" si="0"/>
        <v>45678</v>
      </c>
      <c r="G44">
        <v>154.75</v>
      </c>
      <c r="H44">
        <v>0.75</v>
      </c>
      <c r="I44">
        <v>2.2000000000000002</v>
      </c>
      <c r="J44">
        <v>38.69</v>
      </c>
      <c r="K44">
        <v>116.06</v>
      </c>
      <c r="L44">
        <v>11.5</v>
      </c>
      <c r="M44">
        <v>6.7</v>
      </c>
      <c r="Y44" t="s">
        <v>328</v>
      </c>
    </row>
    <row r="45" spans="1:25" x14ac:dyDescent="0.25">
      <c r="A45" s="5">
        <v>45672</v>
      </c>
      <c r="B45" t="s">
        <v>300</v>
      </c>
      <c r="C45" t="s">
        <v>406</v>
      </c>
      <c r="D45" t="s">
        <v>327</v>
      </c>
      <c r="E45" s="5">
        <f t="shared" si="0"/>
        <v>45672</v>
      </c>
      <c r="G45">
        <v>250.4</v>
      </c>
      <c r="H45">
        <v>0.85529999999999995</v>
      </c>
      <c r="I45">
        <v>0</v>
      </c>
      <c r="J45">
        <v>36.229999999999997</v>
      </c>
      <c r="K45">
        <v>214.16</v>
      </c>
      <c r="L45">
        <v>11.5</v>
      </c>
      <c r="M45">
        <v>8.1</v>
      </c>
      <c r="Y45" t="s">
        <v>328</v>
      </c>
    </row>
    <row r="46" spans="1:25" x14ac:dyDescent="0.25">
      <c r="A46" s="5">
        <v>45678</v>
      </c>
      <c r="B46" t="s">
        <v>300</v>
      </c>
      <c r="C46" t="s">
        <v>371</v>
      </c>
      <c r="D46" t="s">
        <v>327</v>
      </c>
      <c r="E46" s="5">
        <f t="shared" si="0"/>
        <v>45678</v>
      </c>
      <c r="G46">
        <v>322.89999999999998</v>
      </c>
      <c r="H46">
        <v>0.9</v>
      </c>
      <c r="I46">
        <v>1.01</v>
      </c>
      <c r="J46">
        <v>32.29</v>
      </c>
      <c r="K46">
        <v>290.61</v>
      </c>
      <c r="L46">
        <v>11.5</v>
      </c>
      <c r="M46">
        <v>8.6</v>
      </c>
      <c r="Y46" t="s">
        <v>328</v>
      </c>
    </row>
    <row r="47" spans="1:25" x14ac:dyDescent="0.25">
      <c r="A47" s="5">
        <v>45678</v>
      </c>
      <c r="B47" t="s">
        <v>300</v>
      </c>
      <c r="C47" t="s">
        <v>338</v>
      </c>
      <c r="D47" t="s">
        <v>327</v>
      </c>
      <c r="E47" s="5">
        <f t="shared" si="0"/>
        <v>45678</v>
      </c>
      <c r="G47">
        <v>124.2</v>
      </c>
      <c r="H47">
        <v>0.68</v>
      </c>
      <c r="I47">
        <v>0.01</v>
      </c>
      <c r="J47">
        <v>39.74</v>
      </c>
      <c r="K47">
        <v>84.45</v>
      </c>
      <c r="L47">
        <v>11.5</v>
      </c>
      <c r="M47">
        <v>5.7</v>
      </c>
      <c r="Y47" t="s">
        <v>328</v>
      </c>
    </row>
    <row r="48" spans="1:25" x14ac:dyDescent="0.25">
      <c r="A48" s="5">
        <v>45672</v>
      </c>
      <c r="B48" t="s">
        <v>300</v>
      </c>
      <c r="C48" t="s">
        <v>391</v>
      </c>
      <c r="D48" t="s">
        <v>327</v>
      </c>
      <c r="E48" s="5">
        <f t="shared" si="0"/>
        <v>45672</v>
      </c>
      <c r="G48">
        <v>148.72</v>
      </c>
      <c r="H48">
        <v>0.83330000000000004</v>
      </c>
      <c r="I48">
        <v>1.54</v>
      </c>
      <c r="J48">
        <v>24.79</v>
      </c>
      <c r="K48">
        <v>123.92</v>
      </c>
      <c r="L48">
        <v>11.5</v>
      </c>
      <c r="M48">
        <v>7.8</v>
      </c>
      <c r="Y48" t="s">
        <v>328</v>
      </c>
    </row>
    <row r="49" spans="1:25" x14ac:dyDescent="0.25">
      <c r="A49" s="5">
        <v>45698</v>
      </c>
      <c r="B49" t="s">
        <v>300</v>
      </c>
      <c r="C49" t="s">
        <v>354</v>
      </c>
      <c r="D49" t="s">
        <v>436</v>
      </c>
      <c r="E49" s="5">
        <f t="shared" si="0"/>
        <v>45698</v>
      </c>
      <c r="G49">
        <v>43.84</v>
      </c>
      <c r="H49">
        <v>0.97992999999999997</v>
      </c>
      <c r="I49">
        <v>9.5</v>
      </c>
      <c r="J49">
        <v>0.88</v>
      </c>
      <c r="K49">
        <v>42.96</v>
      </c>
      <c r="L49">
        <v>11.4</v>
      </c>
      <c r="M49">
        <v>2.4</v>
      </c>
      <c r="Y49" t="s">
        <v>1407</v>
      </c>
    </row>
    <row r="50" spans="1:25" x14ac:dyDescent="0.25">
      <c r="A50" s="5">
        <v>45700</v>
      </c>
      <c r="B50" t="s">
        <v>300</v>
      </c>
      <c r="C50" t="s">
        <v>416</v>
      </c>
      <c r="D50" t="s">
        <v>436</v>
      </c>
      <c r="E50" s="5">
        <f t="shared" si="0"/>
        <v>45700</v>
      </c>
      <c r="G50">
        <v>23.7</v>
      </c>
      <c r="H50">
        <v>0.95</v>
      </c>
      <c r="I50">
        <v>0.1</v>
      </c>
      <c r="J50">
        <v>1.18</v>
      </c>
      <c r="K50">
        <v>22.51</v>
      </c>
      <c r="L50">
        <v>11.3</v>
      </c>
      <c r="M50">
        <v>1.5</v>
      </c>
      <c r="Y50" t="s">
        <v>328</v>
      </c>
    </row>
    <row r="51" spans="1:25" x14ac:dyDescent="0.25">
      <c r="A51" s="5">
        <v>45678</v>
      </c>
      <c r="B51" t="s">
        <v>300</v>
      </c>
      <c r="C51" t="s">
        <v>344</v>
      </c>
      <c r="D51" t="s">
        <v>327</v>
      </c>
      <c r="E51" s="5">
        <f t="shared" si="0"/>
        <v>45678</v>
      </c>
      <c r="G51">
        <v>264</v>
      </c>
      <c r="H51">
        <v>1</v>
      </c>
      <c r="I51">
        <v>0</v>
      </c>
      <c r="J51">
        <v>0</v>
      </c>
      <c r="K51">
        <v>264</v>
      </c>
      <c r="L51">
        <v>11.5</v>
      </c>
      <c r="M51">
        <v>3.5</v>
      </c>
      <c r="Y51" t="s">
        <v>1407</v>
      </c>
    </row>
    <row r="52" spans="1:25" x14ac:dyDescent="0.25">
      <c r="A52" s="5">
        <v>45676</v>
      </c>
      <c r="B52" t="s">
        <v>300</v>
      </c>
      <c r="C52" t="s">
        <v>369</v>
      </c>
      <c r="D52" t="s">
        <v>327</v>
      </c>
      <c r="E52" s="5">
        <f t="shared" si="0"/>
        <v>45676</v>
      </c>
      <c r="G52">
        <v>174</v>
      </c>
      <c r="H52">
        <v>1</v>
      </c>
      <c r="I52">
        <v>0</v>
      </c>
      <c r="J52">
        <v>0</v>
      </c>
      <c r="K52">
        <v>174</v>
      </c>
      <c r="L52">
        <v>11.1</v>
      </c>
      <c r="M52">
        <v>2.1</v>
      </c>
      <c r="Y52" t="s">
        <v>438</v>
      </c>
    </row>
    <row r="53" spans="1:25" x14ac:dyDescent="0.25">
      <c r="A53" s="5">
        <v>45696</v>
      </c>
      <c r="B53" t="s">
        <v>300</v>
      </c>
      <c r="C53" t="s">
        <v>367</v>
      </c>
      <c r="D53" t="s">
        <v>436</v>
      </c>
      <c r="E53" s="5">
        <f t="shared" si="0"/>
        <v>45696</v>
      </c>
      <c r="G53">
        <v>271.35000000000002</v>
      </c>
      <c r="H53">
        <v>0.98</v>
      </c>
      <c r="I53">
        <v>0.2</v>
      </c>
      <c r="J53">
        <v>5.43</v>
      </c>
      <c r="K53">
        <v>265.92</v>
      </c>
      <c r="L53">
        <v>11.5</v>
      </c>
      <c r="M53">
        <v>7.5</v>
      </c>
      <c r="Y53" t="s">
        <v>1419</v>
      </c>
    </row>
    <row r="54" spans="1:25" x14ac:dyDescent="0.25">
      <c r="A54" s="5">
        <v>45700</v>
      </c>
      <c r="B54" t="s">
        <v>300</v>
      </c>
      <c r="C54" t="s">
        <v>409</v>
      </c>
      <c r="D54" t="s">
        <v>436</v>
      </c>
      <c r="E54" s="5">
        <f t="shared" si="0"/>
        <v>45700</v>
      </c>
      <c r="G54">
        <v>304.77999999999997</v>
      </c>
      <c r="H54">
        <v>0.95</v>
      </c>
      <c r="I54">
        <v>5</v>
      </c>
      <c r="J54">
        <v>15.24</v>
      </c>
      <c r="K54">
        <v>289.54000000000002</v>
      </c>
      <c r="L54">
        <v>11.4</v>
      </c>
      <c r="M54">
        <v>7.5</v>
      </c>
      <c r="Y54" t="s">
        <v>328</v>
      </c>
    </row>
    <row r="55" spans="1:25" x14ac:dyDescent="0.25">
      <c r="A55" s="5">
        <v>45672</v>
      </c>
      <c r="B55" t="s">
        <v>300</v>
      </c>
      <c r="C55" t="s">
        <v>377</v>
      </c>
      <c r="D55" t="s">
        <v>327</v>
      </c>
      <c r="E55" s="5">
        <f t="shared" si="0"/>
        <v>45672</v>
      </c>
      <c r="G55">
        <v>515.88</v>
      </c>
      <c r="H55">
        <v>0.95109999999999995</v>
      </c>
      <c r="I55">
        <v>0</v>
      </c>
      <c r="J55">
        <v>25.23</v>
      </c>
      <c r="K55">
        <v>490.65</v>
      </c>
      <c r="L55">
        <v>11.5</v>
      </c>
      <c r="M55">
        <v>8</v>
      </c>
      <c r="Y55" t="s">
        <v>1407</v>
      </c>
    </row>
    <row r="56" spans="1:25" x14ac:dyDescent="0.25">
      <c r="A56" s="5">
        <v>45691</v>
      </c>
      <c r="B56" t="s">
        <v>300</v>
      </c>
      <c r="C56" t="s">
        <v>394</v>
      </c>
      <c r="D56" t="s">
        <v>436</v>
      </c>
      <c r="E56" s="5">
        <f t="shared" si="0"/>
        <v>45691</v>
      </c>
      <c r="G56">
        <v>106.3</v>
      </c>
      <c r="H56">
        <v>0.68</v>
      </c>
      <c r="I56">
        <v>5.5</v>
      </c>
      <c r="J56">
        <v>34.020000000000003</v>
      </c>
      <c r="K56">
        <v>72.28</v>
      </c>
      <c r="L56">
        <v>11.5</v>
      </c>
      <c r="M56">
        <v>3.6</v>
      </c>
      <c r="Y56" t="s">
        <v>1419</v>
      </c>
    </row>
    <row r="57" spans="1:25" x14ac:dyDescent="0.25">
      <c r="A57" s="5">
        <v>45696</v>
      </c>
      <c r="B57" t="s">
        <v>300</v>
      </c>
      <c r="C57" t="s">
        <v>420</v>
      </c>
      <c r="D57" t="s">
        <v>436</v>
      </c>
      <c r="E57" s="5">
        <f t="shared" si="0"/>
        <v>45696</v>
      </c>
      <c r="G57">
        <v>127.54</v>
      </c>
      <c r="H57">
        <v>0.77998999999999996</v>
      </c>
      <c r="I57">
        <v>4.3</v>
      </c>
      <c r="J57">
        <v>28.06</v>
      </c>
      <c r="K57">
        <v>99.48</v>
      </c>
      <c r="L57">
        <v>11.5</v>
      </c>
      <c r="M57">
        <v>3.6</v>
      </c>
      <c r="Y57" t="s">
        <v>1419</v>
      </c>
    </row>
    <row r="58" spans="1:25" x14ac:dyDescent="0.25">
      <c r="A58" s="5">
        <v>45700</v>
      </c>
      <c r="B58" t="s">
        <v>300</v>
      </c>
      <c r="C58" t="s">
        <v>419</v>
      </c>
      <c r="D58" t="s">
        <v>436</v>
      </c>
      <c r="E58" s="5">
        <f t="shared" si="0"/>
        <v>45700</v>
      </c>
      <c r="G58">
        <v>631</v>
      </c>
      <c r="H58">
        <v>0.96</v>
      </c>
      <c r="I58">
        <v>0</v>
      </c>
      <c r="J58">
        <v>25.24</v>
      </c>
      <c r="K58">
        <v>605.76</v>
      </c>
      <c r="L58">
        <v>11.2</v>
      </c>
      <c r="M58">
        <v>8</v>
      </c>
      <c r="Y58" t="s">
        <v>1407</v>
      </c>
    </row>
    <row r="59" spans="1:25" x14ac:dyDescent="0.25">
      <c r="A59" s="5">
        <v>45694</v>
      </c>
      <c r="B59" t="s">
        <v>300</v>
      </c>
      <c r="C59" t="s">
        <v>412</v>
      </c>
      <c r="D59" t="s">
        <v>436</v>
      </c>
      <c r="E59" s="5">
        <f t="shared" si="0"/>
        <v>45694</v>
      </c>
      <c r="G59">
        <v>144.13</v>
      </c>
      <c r="H59">
        <v>0.70006000000000002</v>
      </c>
      <c r="I59">
        <v>0.5</v>
      </c>
      <c r="J59">
        <v>43.23</v>
      </c>
      <c r="K59">
        <v>100.9</v>
      </c>
      <c r="L59">
        <v>11.3</v>
      </c>
      <c r="M59">
        <v>7.7</v>
      </c>
      <c r="Y59" t="s">
        <v>1419</v>
      </c>
    </row>
    <row r="60" spans="1:25" x14ac:dyDescent="0.25">
      <c r="A60" s="5">
        <v>45691</v>
      </c>
      <c r="B60" t="s">
        <v>300</v>
      </c>
      <c r="C60" t="s">
        <v>366</v>
      </c>
      <c r="D60" t="s">
        <v>436</v>
      </c>
      <c r="E60" s="5">
        <f t="shared" si="0"/>
        <v>45691</v>
      </c>
      <c r="G60">
        <v>230.06</v>
      </c>
      <c r="H60">
        <v>0.83</v>
      </c>
      <c r="I60">
        <v>0.8</v>
      </c>
      <c r="J60">
        <v>39.11</v>
      </c>
      <c r="K60">
        <v>190.95</v>
      </c>
      <c r="L60">
        <v>11.5</v>
      </c>
      <c r="M60">
        <v>5.8</v>
      </c>
      <c r="Y60" t="s">
        <v>1419</v>
      </c>
    </row>
    <row r="61" spans="1:25" x14ac:dyDescent="0.25">
      <c r="A61" s="5">
        <v>45666</v>
      </c>
      <c r="B61" t="s">
        <v>300</v>
      </c>
      <c r="C61" t="s">
        <v>404</v>
      </c>
      <c r="D61" t="s">
        <v>327</v>
      </c>
      <c r="E61" s="5">
        <f t="shared" si="0"/>
        <v>45666</v>
      </c>
      <c r="G61">
        <v>267.33</v>
      </c>
      <c r="H61">
        <v>0.95</v>
      </c>
      <c r="I61">
        <v>0</v>
      </c>
      <c r="J61">
        <v>13.37</v>
      </c>
      <c r="K61">
        <v>253.97</v>
      </c>
      <c r="L61">
        <v>11.4</v>
      </c>
      <c r="M61">
        <v>5.5</v>
      </c>
      <c r="Y61" t="s">
        <v>328</v>
      </c>
    </row>
    <row r="62" spans="1:25" x14ac:dyDescent="0.25">
      <c r="A62" s="5">
        <v>45696</v>
      </c>
      <c r="B62" t="s">
        <v>300</v>
      </c>
      <c r="C62" t="s">
        <v>385</v>
      </c>
      <c r="D62" t="s">
        <v>436</v>
      </c>
      <c r="E62" s="5">
        <f t="shared" si="0"/>
        <v>45696</v>
      </c>
      <c r="G62">
        <v>13.1</v>
      </c>
      <c r="H62">
        <v>0.62977000000000005</v>
      </c>
      <c r="I62">
        <v>1</v>
      </c>
      <c r="J62">
        <v>4.8499999999999996</v>
      </c>
      <c r="K62">
        <v>8.25</v>
      </c>
      <c r="L62">
        <v>11.1</v>
      </c>
      <c r="M62">
        <v>3</v>
      </c>
      <c r="Y62" t="s">
        <v>1419</v>
      </c>
    </row>
    <row r="63" spans="1:25" x14ac:dyDescent="0.25">
      <c r="A63" s="5">
        <v>45692</v>
      </c>
      <c r="B63" t="s">
        <v>300</v>
      </c>
      <c r="C63" t="s">
        <v>364</v>
      </c>
      <c r="D63" t="s">
        <v>436</v>
      </c>
      <c r="E63" s="5">
        <f t="shared" si="0"/>
        <v>45692</v>
      </c>
      <c r="G63">
        <v>197.19</v>
      </c>
      <c r="H63">
        <v>0.49</v>
      </c>
      <c r="I63">
        <v>0</v>
      </c>
      <c r="J63">
        <v>100.57</v>
      </c>
      <c r="K63">
        <v>96.62</v>
      </c>
      <c r="L63">
        <v>11.4</v>
      </c>
      <c r="M63">
        <v>6</v>
      </c>
      <c r="Y63" t="s">
        <v>1419</v>
      </c>
    </row>
    <row r="64" spans="1:25" x14ac:dyDescent="0.25">
      <c r="A64" s="5">
        <v>45692</v>
      </c>
      <c r="B64" t="s">
        <v>300</v>
      </c>
      <c r="C64" t="s">
        <v>341</v>
      </c>
      <c r="D64" t="s">
        <v>436</v>
      </c>
      <c r="E64" s="5">
        <f t="shared" si="0"/>
        <v>45692</v>
      </c>
      <c r="G64">
        <v>170</v>
      </c>
      <c r="H64">
        <v>0.92</v>
      </c>
      <c r="I64">
        <v>8</v>
      </c>
      <c r="J64">
        <v>13.6</v>
      </c>
      <c r="K64">
        <v>156.4</v>
      </c>
      <c r="L64">
        <v>11.5</v>
      </c>
      <c r="M64">
        <v>6.1</v>
      </c>
      <c r="Y64" t="s">
        <v>1419</v>
      </c>
    </row>
    <row r="65" spans="1:25" x14ac:dyDescent="0.25">
      <c r="A65" s="5">
        <v>45692</v>
      </c>
      <c r="B65" t="s">
        <v>300</v>
      </c>
      <c r="C65" t="s">
        <v>418</v>
      </c>
      <c r="D65" t="s">
        <v>436</v>
      </c>
      <c r="E65" s="5">
        <f t="shared" si="0"/>
        <v>45692</v>
      </c>
      <c r="G65">
        <v>90.67</v>
      </c>
      <c r="H65">
        <v>0.87</v>
      </c>
      <c r="I65">
        <v>2.5</v>
      </c>
      <c r="J65">
        <v>11.79</v>
      </c>
      <c r="K65">
        <v>78.88</v>
      </c>
      <c r="L65">
        <v>11.4</v>
      </c>
      <c r="M65">
        <v>4.5</v>
      </c>
      <c r="Y65" t="s">
        <v>1419</v>
      </c>
    </row>
    <row r="66" spans="1:25" x14ac:dyDescent="0.25">
      <c r="A66" s="5">
        <v>45694</v>
      </c>
      <c r="B66" t="s">
        <v>300</v>
      </c>
      <c r="C66" t="s">
        <v>427</v>
      </c>
      <c r="D66" t="s">
        <v>436</v>
      </c>
      <c r="E66" s="5">
        <f t="shared" si="0"/>
        <v>45694</v>
      </c>
      <c r="G66">
        <v>222.79</v>
      </c>
      <c r="H66">
        <v>0.88</v>
      </c>
      <c r="I66">
        <v>7.5</v>
      </c>
      <c r="J66">
        <v>26.73</v>
      </c>
      <c r="K66">
        <v>196.06</v>
      </c>
      <c r="L66">
        <v>11.5</v>
      </c>
      <c r="M66">
        <v>7.1</v>
      </c>
      <c r="Y66" t="s">
        <v>1419</v>
      </c>
    </row>
    <row r="67" spans="1:25" x14ac:dyDescent="0.25">
      <c r="A67" s="5">
        <v>45694</v>
      </c>
      <c r="B67" t="s">
        <v>300</v>
      </c>
      <c r="C67" t="s">
        <v>407</v>
      </c>
      <c r="D67" t="s">
        <v>436</v>
      </c>
      <c r="E67" s="5">
        <f t="shared" ref="E67:E130" si="1">A67</f>
        <v>45694</v>
      </c>
      <c r="G67">
        <v>145.55000000000001</v>
      </c>
      <c r="H67">
        <v>0.95</v>
      </c>
      <c r="I67">
        <v>0.2</v>
      </c>
      <c r="J67">
        <v>7.28</v>
      </c>
      <c r="K67">
        <v>138.28</v>
      </c>
      <c r="L67">
        <v>11.4</v>
      </c>
      <c r="M67">
        <v>8.1999999999999993</v>
      </c>
      <c r="Y67" t="s">
        <v>1419</v>
      </c>
    </row>
    <row r="68" spans="1:25" x14ac:dyDescent="0.25">
      <c r="A68" s="5">
        <v>45696</v>
      </c>
      <c r="B68" t="s">
        <v>300</v>
      </c>
      <c r="C68" t="s">
        <v>356</v>
      </c>
      <c r="D68" t="s">
        <v>436</v>
      </c>
      <c r="E68" s="5">
        <f t="shared" si="1"/>
        <v>45696</v>
      </c>
      <c r="G68">
        <v>210.46</v>
      </c>
      <c r="H68">
        <v>0.91998000000000002</v>
      </c>
      <c r="I68">
        <v>4.5</v>
      </c>
      <c r="J68">
        <v>16.84</v>
      </c>
      <c r="K68">
        <v>193.62</v>
      </c>
      <c r="L68">
        <v>11.4</v>
      </c>
      <c r="M68">
        <v>5.0999999999999996</v>
      </c>
      <c r="Y68" t="s">
        <v>1419</v>
      </c>
    </row>
    <row r="69" spans="1:25" x14ac:dyDescent="0.25">
      <c r="A69" s="5">
        <v>45700</v>
      </c>
      <c r="B69" t="s">
        <v>300</v>
      </c>
      <c r="C69" t="s">
        <v>390</v>
      </c>
      <c r="D69" t="s">
        <v>436</v>
      </c>
      <c r="E69" s="5">
        <f t="shared" si="1"/>
        <v>45700</v>
      </c>
      <c r="G69">
        <v>22.9</v>
      </c>
      <c r="H69">
        <v>0.85</v>
      </c>
      <c r="I69">
        <v>14</v>
      </c>
      <c r="J69">
        <v>3.43</v>
      </c>
      <c r="K69">
        <v>19.46</v>
      </c>
      <c r="L69">
        <v>11.5</v>
      </c>
      <c r="M69">
        <v>2</v>
      </c>
      <c r="Y69" t="s">
        <v>328</v>
      </c>
    </row>
    <row r="70" spans="1:25" x14ac:dyDescent="0.25">
      <c r="A70" s="5">
        <v>45700</v>
      </c>
      <c r="B70" t="s">
        <v>300</v>
      </c>
      <c r="C70" t="s">
        <v>374</v>
      </c>
      <c r="D70" t="s">
        <v>436</v>
      </c>
      <c r="E70" s="5">
        <f t="shared" si="1"/>
        <v>45700</v>
      </c>
      <c r="G70">
        <v>65.599999999999994</v>
      </c>
      <c r="H70">
        <v>0.95</v>
      </c>
      <c r="I70">
        <v>0.5</v>
      </c>
      <c r="J70">
        <v>3.28</v>
      </c>
      <c r="K70">
        <v>62.32</v>
      </c>
      <c r="L70">
        <v>11.4</v>
      </c>
      <c r="M70">
        <v>6</v>
      </c>
      <c r="Y70" t="s">
        <v>328</v>
      </c>
    </row>
    <row r="71" spans="1:25" x14ac:dyDescent="0.25">
      <c r="A71" s="5">
        <v>45700</v>
      </c>
      <c r="B71" t="s">
        <v>300</v>
      </c>
      <c r="C71" t="s">
        <v>415</v>
      </c>
      <c r="D71" t="s">
        <v>436</v>
      </c>
      <c r="E71" s="5">
        <f t="shared" si="1"/>
        <v>45700</v>
      </c>
      <c r="G71">
        <v>193.28</v>
      </c>
      <c r="H71">
        <v>0.99</v>
      </c>
      <c r="I71">
        <v>0.5</v>
      </c>
      <c r="J71">
        <v>1.93</v>
      </c>
      <c r="K71">
        <v>191.35</v>
      </c>
      <c r="L71">
        <v>11.5</v>
      </c>
      <c r="M71">
        <v>7.5</v>
      </c>
      <c r="Y71" t="s">
        <v>328</v>
      </c>
    </row>
    <row r="72" spans="1:25" x14ac:dyDescent="0.25">
      <c r="A72" s="5">
        <v>45700</v>
      </c>
      <c r="B72" t="s">
        <v>300</v>
      </c>
      <c r="C72" t="s">
        <v>353</v>
      </c>
      <c r="D72" t="s">
        <v>436</v>
      </c>
      <c r="E72" s="5">
        <f t="shared" si="1"/>
        <v>45700</v>
      </c>
      <c r="G72">
        <v>126.49</v>
      </c>
      <c r="H72">
        <v>0.99</v>
      </c>
      <c r="I72">
        <v>0.5</v>
      </c>
      <c r="J72">
        <v>1.26</v>
      </c>
      <c r="K72">
        <v>125.23</v>
      </c>
      <c r="L72">
        <v>11.4</v>
      </c>
      <c r="M72">
        <v>8.5</v>
      </c>
      <c r="Y72" t="s">
        <v>328</v>
      </c>
    </row>
    <row r="73" spans="1:25" x14ac:dyDescent="0.25">
      <c r="A73" s="5">
        <v>45700</v>
      </c>
      <c r="B73" t="s">
        <v>300</v>
      </c>
      <c r="C73" t="s">
        <v>414</v>
      </c>
      <c r="D73" t="s">
        <v>436</v>
      </c>
      <c r="E73" s="5">
        <f t="shared" si="1"/>
        <v>45700</v>
      </c>
      <c r="G73">
        <v>58.02</v>
      </c>
      <c r="H73">
        <v>0.56000000000000005</v>
      </c>
      <c r="I73">
        <v>11</v>
      </c>
      <c r="J73">
        <v>25.53</v>
      </c>
      <c r="K73">
        <v>32.49</v>
      </c>
      <c r="L73">
        <v>11.4</v>
      </c>
      <c r="M73">
        <v>3.7</v>
      </c>
      <c r="Y73" t="s">
        <v>328</v>
      </c>
    </row>
    <row r="74" spans="1:25" x14ac:dyDescent="0.25">
      <c r="A74" s="5">
        <v>45700</v>
      </c>
      <c r="B74" t="s">
        <v>300</v>
      </c>
      <c r="C74" t="s">
        <v>375</v>
      </c>
      <c r="D74" t="s">
        <v>436</v>
      </c>
      <c r="E74" s="5">
        <f t="shared" si="1"/>
        <v>45700</v>
      </c>
      <c r="G74">
        <v>293.95</v>
      </c>
      <c r="H74">
        <v>0.99</v>
      </c>
      <c r="I74">
        <v>0.5</v>
      </c>
      <c r="J74">
        <v>2.94</v>
      </c>
      <c r="K74">
        <v>291.01</v>
      </c>
      <c r="L74">
        <v>11.3</v>
      </c>
      <c r="M74">
        <v>4</v>
      </c>
      <c r="Y74" t="s">
        <v>328</v>
      </c>
    </row>
    <row r="75" spans="1:25" x14ac:dyDescent="0.25">
      <c r="A75" s="5">
        <v>45669</v>
      </c>
      <c r="B75" t="s">
        <v>300</v>
      </c>
      <c r="C75" t="s">
        <v>417</v>
      </c>
      <c r="D75" t="s">
        <v>327</v>
      </c>
      <c r="E75" s="5">
        <f t="shared" si="1"/>
        <v>45669</v>
      </c>
      <c r="G75">
        <v>96.42</v>
      </c>
      <c r="H75">
        <v>0.96</v>
      </c>
      <c r="I75">
        <v>2.41</v>
      </c>
      <c r="J75">
        <v>3.86</v>
      </c>
      <c r="K75">
        <v>92.56</v>
      </c>
      <c r="L75">
        <v>11.4</v>
      </c>
      <c r="M75">
        <v>3</v>
      </c>
      <c r="Y75" t="s">
        <v>328</v>
      </c>
    </row>
    <row r="76" spans="1:25" x14ac:dyDescent="0.25">
      <c r="A76" s="5">
        <v>45684</v>
      </c>
      <c r="B76" t="s">
        <v>300</v>
      </c>
      <c r="C76" t="s">
        <v>336</v>
      </c>
      <c r="D76" t="s">
        <v>327</v>
      </c>
      <c r="E76" s="5">
        <f t="shared" si="1"/>
        <v>45684</v>
      </c>
      <c r="G76">
        <v>218</v>
      </c>
      <c r="H76">
        <v>0.97</v>
      </c>
      <c r="I76">
        <v>0</v>
      </c>
      <c r="J76">
        <v>6.54</v>
      </c>
      <c r="K76">
        <v>211.46</v>
      </c>
      <c r="L76">
        <v>11.4</v>
      </c>
      <c r="M76">
        <v>5.7</v>
      </c>
      <c r="Y76" t="s">
        <v>1407</v>
      </c>
    </row>
    <row r="77" spans="1:25" x14ac:dyDescent="0.25">
      <c r="A77" s="5">
        <v>45672</v>
      </c>
      <c r="B77" t="s">
        <v>300</v>
      </c>
      <c r="C77" t="s">
        <v>386</v>
      </c>
      <c r="D77" t="s">
        <v>327</v>
      </c>
      <c r="E77" s="5">
        <f t="shared" si="1"/>
        <v>45672</v>
      </c>
      <c r="G77">
        <v>170.09</v>
      </c>
      <c r="H77">
        <v>0.9677</v>
      </c>
      <c r="I77">
        <v>0.87</v>
      </c>
      <c r="J77">
        <v>5.49</v>
      </c>
      <c r="K77">
        <v>164.6</v>
      </c>
      <c r="L77">
        <v>11.4</v>
      </c>
      <c r="M77">
        <v>8.4</v>
      </c>
      <c r="Y77" t="s">
        <v>328</v>
      </c>
    </row>
    <row r="78" spans="1:25" x14ac:dyDescent="0.25">
      <c r="A78" s="5">
        <v>45672</v>
      </c>
      <c r="B78" t="s">
        <v>300</v>
      </c>
      <c r="C78" t="s">
        <v>423</v>
      </c>
      <c r="D78" t="s">
        <v>327</v>
      </c>
      <c r="E78" s="5">
        <f t="shared" si="1"/>
        <v>45672</v>
      </c>
      <c r="G78">
        <v>321.76</v>
      </c>
      <c r="H78">
        <v>0.99</v>
      </c>
      <c r="I78">
        <v>1.23</v>
      </c>
      <c r="J78">
        <v>3.22</v>
      </c>
      <c r="K78">
        <v>318.54000000000002</v>
      </c>
      <c r="L78">
        <v>11.5</v>
      </c>
      <c r="M78">
        <v>8.6</v>
      </c>
      <c r="Y78" t="s">
        <v>328</v>
      </c>
    </row>
    <row r="79" spans="1:25" x14ac:dyDescent="0.25">
      <c r="A79" s="5">
        <v>45669</v>
      </c>
      <c r="B79" t="s">
        <v>300</v>
      </c>
      <c r="C79" t="s">
        <v>426</v>
      </c>
      <c r="D79" t="s">
        <v>327</v>
      </c>
      <c r="E79" s="5">
        <f t="shared" si="1"/>
        <v>45669</v>
      </c>
      <c r="G79">
        <v>118.04</v>
      </c>
      <c r="H79">
        <v>0.68</v>
      </c>
      <c r="I79">
        <v>4.47</v>
      </c>
      <c r="J79">
        <v>37.770000000000003</v>
      </c>
      <c r="K79">
        <v>80.27</v>
      </c>
      <c r="L79">
        <v>11.5</v>
      </c>
      <c r="M79">
        <v>7</v>
      </c>
      <c r="Y79" t="s">
        <v>328</v>
      </c>
    </row>
    <row r="80" spans="1:25" x14ac:dyDescent="0.25">
      <c r="A80" s="5">
        <v>45683</v>
      </c>
      <c r="B80" t="s">
        <v>300</v>
      </c>
      <c r="C80" t="s">
        <v>351</v>
      </c>
      <c r="D80" t="s">
        <v>327</v>
      </c>
      <c r="E80" s="5">
        <f t="shared" si="1"/>
        <v>45683</v>
      </c>
      <c r="G80">
        <v>82.38</v>
      </c>
      <c r="H80">
        <v>0.84</v>
      </c>
      <c r="I80">
        <v>0.23</v>
      </c>
      <c r="J80">
        <v>13.18</v>
      </c>
      <c r="K80">
        <v>69.2</v>
      </c>
      <c r="L80">
        <v>11.4</v>
      </c>
      <c r="M80">
        <v>5.0999999999999996</v>
      </c>
      <c r="Y80" t="s">
        <v>328</v>
      </c>
    </row>
    <row r="81" spans="1:25" x14ac:dyDescent="0.25">
      <c r="A81" s="5">
        <v>45678</v>
      </c>
      <c r="B81" t="s">
        <v>300</v>
      </c>
      <c r="C81" t="s">
        <v>359</v>
      </c>
      <c r="D81" t="s">
        <v>327</v>
      </c>
      <c r="E81" s="5">
        <f t="shared" si="1"/>
        <v>45678</v>
      </c>
      <c r="G81">
        <v>35.72</v>
      </c>
      <c r="H81">
        <v>0.95</v>
      </c>
      <c r="I81">
        <v>12.5</v>
      </c>
      <c r="J81">
        <v>1.79</v>
      </c>
      <c r="K81">
        <v>33.94</v>
      </c>
      <c r="L81">
        <v>11.5</v>
      </c>
      <c r="M81">
        <v>5.6</v>
      </c>
      <c r="Y81" t="s">
        <v>328</v>
      </c>
    </row>
    <row r="82" spans="1:25" x14ac:dyDescent="0.25">
      <c r="A82" s="5">
        <v>45683</v>
      </c>
      <c r="B82" t="s">
        <v>300</v>
      </c>
      <c r="C82" t="s">
        <v>397</v>
      </c>
      <c r="D82" t="s">
        <v>327</v>
      </c>
      <c r="E82" s="5">
        <f t="shared" si="1"/>
        <v>45683</v>
      </c>
      <c r="G82">
        <v>126.46</v>
      </c>
      <c r="H82">
        <v>0.94</v>
      </c>
      <c r="I82">
        <v>0.15</v>
      </c>
      <c r="J82">
        <v>7.59</v>
      </c>
      <c r="K82">
        <v>118.87</v>
      </c>
      <c r="L82">
        <v>11.5</v>
      </c>
      <c r="M82">
        <v>3.8</v>
      </c>
      <c r="Y82" t="s">
        <v>328</v>
      </c>
    </row>
    <row r="83" spans="1:25" x14ac:dyDescent="0.25">
      <c r="A83" s="5">
        <v>45683</v>
      </c>
      <c r="B83" t="s">
        <v>300</v>
      </c>
      <c r="C83" t="s">
        <v>413</v>
      </c>
      <c r="D83" t="s">
        <v>327</v>
      </c>
      <c r="E83" s="5">
        <f t="shared" si="1"/>
        <v>45683</v>
      </c>
      <c r="G83">
        <v>76.64</v>
      </c>
      <c r="H83">
        <v>0.86</v>
      </c>
      <c r="I83">
        <v>0.43</v>
      </c>
      <c r="J83">
        <v>10.73</v>
      </c>
      <c r="K83">
        <v>65.91</v>
      </c>
      <c r="L83">
        <v>11.4</v>
      </c>
      <c r="M83">
        <v>4</v>
      </c>
      <c r="Y83" t="s">
        <v>328</v>
      </c>
    </row>
    <row r="84" spans="1:25" x14ac:dyDescent="0.25">
      <c r="A84" s="5">
        <v>45683</v>
      </c>
      <c r="B84" t="s">
        <v>300</v>
      </c>
      <c r="C84" t="s">
        <v>332</v>
      </c>
      <c r="D84" t="s">
        <v>327</v>
      </c>
      <c r="E84" s="5">
        <f t="shared" si="1"/>
        <v>45683</v>
      </c>
      <c r="G84">
        <v>118.53</v>
      </c>
      <c r="H84">
        <v>0.89</v>
      </c>
      <c r="I84">
        <v>0.57999999999999996</v>
      </c>
      <c r="J84">
        <v>13.04</v>
      </c>
      <c r="K84">
        <v>105.49</v>
      </c>
      <c r="L84">
        <v>11.5</v>
      </c>
      <c r="M84">
        <v>4</v>
      </c>
      <c r="Y84" t="s">
        <v>328</v>
      </c>
    </row>
    <row r="85" spans="1:25" x14ac:dyDescent="0.25">
      <c r="A85" s="5">
        <v>45683</v>
      </c>
      <c r="B85" t="s">
        <v>300</v>
      </c>
      <c r="C85" t="s">
        <v>352</v>
      </c>
      <c r="D85" t="s">
        <v>327</v>
      </c>
      <c r="E85" s="5">
        <f t="shared" si="1"/>
        <v>45683</v>
      </c>
      <c r="G85">
        <v>68.709999999999994</v>
      </c>
      <c r="H85">
        <v>0.8</v>
      </c>
      <c r="I85">
        <v>2.87</v>
      </c>
      <c r="J85">
        <v>13.74</v>
      </c>
      <c r="K85">
        <v>54.97</v>
      </c>
      <c r="L85">
        <v>11.5</v>
      </c>
      <c r="M85">
        <v>4</v>
      </c>
      <c r="Y85" t="s">
        <v>328</v>
      </c>
    </row>
    <row r="86" spans="1:25" x14ac:dyDescent="0.25">
      <c r="A86" s="5">
        <v>45683</v>
      </c>
      <c r="B86" t="s">
        <v>300</v>
      </c>
      <c r="C86" t="s">
        <v>384</v>
      </c>
      <c r="D86" t="s">
        <v>327</v>
      </c>
      <c r="E86" s="5">
        <f t="shared" si="1"/>
        <v>45683</v>
      </c>
      <c r="G86">
        <v>94.62</v>
      </c>
      <c r="H86">
        <v>0.73</v>
      </c>
      <c r="I86">
        <v>0.63</v>
      </c>
      <c r="J86">
        <v>25.55</v>
      </c>
      <c r="K86">
        <v>69.08</v>
      </c>
      <c r="L86">
        <v>11.4</v>
      </c>
      <c r="M86">
        <v>5</v>
      </c>
      <c r="Y86" t="s">
        <v>328</v>
      </c>
    </row>
    <row r="87" spans="1:25" x14ac:dyDescent="0.25">
      <c r="A87" s="5">
        <v>45686</v>
      </c>
      <c r="B87" t="s">
        <v>300</v>
      </c>
      <c r="C87" t="s">
        <v>379</v>
      </c>
      <c r="D87" t="s">
        <v>327</v>
      </c>
      <c r="E87" s="5">
        <f t="shared" si="1"/>
        <v>45686</v>
      </c>
      <c r="G87">
        <v>188</v>
      </c>
      <c r="H87">
        <v>1</v>
      </c>
      <c r="I87">
        <v>0</v>
      </c>
      <c r="J87">
        <v>0</v>
      </c>
      <c r="K87">
        <v>188</v>
      </c>
      <c r="L87">
        <v>11.5</v>
      </c>
      <c r="M87">
        <v>3</v>
      </c>
      <c r="Y87" t="s">
        <v>1407</v>
      </c>
    </row>
    <row r="88" spans="1:25" x14ac:dyDescent="0.25">
      <c r="A88" s="5">
        <v>45683</v>
      </c>
      <c r="B88" t="s">
        <v>300</v>
      </c>
      <c r="C88" t="s">
        <v>361</v>
      </c>
      <c r="D88" t="s">
        <v>327</v>
      </c>
      <c r="E88" s="5">
        <f t="shared" si="1"/>
        <v>45683</v>
      </c>
      <c r="G88">
        <v>265.56</v>
      </c>
      <c r="H88">
        <v>0.82</v>
      </c>
      <c r="I88">
        <v>7.45</v>
      </c>
      <c r="J88">
        <v>47.8</v>
      </c>
      <c r="K88">
        <v>217.76</v>
      </c>
      <c r="L88">
        <v>11.5</v>
      </c>
      <c r="M88">
        <v>7.6</v>
      </c>
      <c r="Y88" t="s">
        <v>328</v>
      </c>
    </row>
    <row r="89" spans="1:25" x14ac:dyDescent="0.25">
      <c r="A89" s="5">
        <v>45686</v>
      </c>
      <c r="B89" t="s">
        <v>300</v>
      </c>
      <c r="C89" t="s">
        <v>345</v>
      </c>
      <c r="D89" t="s">
        <v>327</v>
      </c>
      <c r="E89" s="5">
        <f t="shared" si="1"/>
        <v>45686</v>
      </c>
      <c r="G89">
        <v>850</v>
      </c>
      <c r="H89">
        <v>0.97</v>
      </c>
      <c r="I89">
        <v>1</v>
      </c>
      <c r="J89">
        <v>25.5</v>
      </c>
      <c r="K89">
        <v>824.5</v>
      </c>
      <c r="L89">
        <v>11.5</v>
      </c>
      <c r="M89">
        <v>7.6</v>
      </c>
      <c r="Y89" t="s">
        <v>1407</v>
      </c>
    </row>
    <row r="90" spans="1:25" x14ac:dyDescent="0.25">
      <c r="A90" s="5">
        <v>45652</v>
      </c>
      <c r="B90" t="s">
        <v>300</v>
      </c>
      <c r="C90" t="s">
        <v>363</v>
      </c>
      <c r="D90" t="s">
        <v>327</v>
      </c>
      <c r="E90" s="5">
        <f t="shared" si="1"/>
        <v>45652</v>
      </c>
      <c r="G90">
        <v>113.78</v>
      </c>
      <c r="H90">
        <v>0.92</v>
      </c>
      <c r="I90">
        <v>0</v>
      </c>
      <c r="J90">
        <v>9.1</v>
      </c>
      <c r="K90">
        <v>104.68</v>
      </c>
      <c r="L90">
        <v>11.5</v>
      </c>
      <c r="M90">
        <v>2.5</v>
      </c>
      <c r="Y90" t="s">
        <v>328</v>
      </c>
    </row>
    <row r="91" spans="1:25" x14ac:dyDescent="0.25">
      <c r="A91" s="5">
        <v>45683</v>
      </c>
      <c r="B91" t="s">
        <v>300</v>
      </c>
      <c r="C91" t="s">
        <v>389</v>
      </c>
      <c r="D91" t="s">
        <v>327</v>
      </c>
      <c r="E91" s="5">
        <f t="shared" si="1"/>
        <v>45683</v>
      </c>
      <c r="G91">
        <v>241.69</v>
      </c>
      <c r="H91">
        <v>0.92</v>
      </c>
      <c r="I91">
        <v>0.36</v>
      </c>
      <c r="J91">
        <v>19.329999999999998</v>
      </c>
      <c r="K91">
        <v>222.35</v>
      </c>
      <c r="L91">
        <v>11.5</v>
      </c>
      <c r="M91">
        <v>7.4</v>
      </c>
      <c r="Y91" t="s">
        <v>328</v>
      </c>
    </row>
    <row r="92" spans="1:25" x14ac:dyDescent="0.25">
      <c r="A92" s="5">
        <v>45683</v>
      </c>
      <c r="B92" t="s">
        <v>300</v>
      </c>
      <c r="C92" t="s">
        <v>330</v>
      </c>
      <c r="D92" t="s">
        <v>327</v>
      </c>
      <c r="E92" s="5">
        <f t="shared" si="1"/>
        <v>45683</v>
      </c>
      <c r="G92">
        <v>151.16999999999999</v>
      </c>
      <c r="H92">
        <v>0.95</v>
      </c>
      <c r="I92">
        <v>3.25</v>
      </c>
      <c r="J92">
        <v>7.56</v>
      </c>
      <c r="K92">
        <v>143.61000000000001</v>
      </c>
      <c r="L92">
        <v>11.5</v>
      </c>
      <c r="M92">
        <v>3.6</v>
      </c>
      <c r="Y92" t="s">
        <v>328</v>
      </c>
    </row>
    <row r="93" spans="1:25" x14ac:dyDescent="0.25">
      <c r="A93" s="5">
        <v>45683</v>
      </c>
      <c r="B93" t="s">
        <v>300</v>
      </c>
      <c r="C93" t="s">
        <v>388</v>
      </c>
      <c r="D93" t="s">
        <v>327</v>
      </c>
      <c r="E93" s="5">
        <f t="shared" si="1"/>
        <v>45683</v>
      </c>
      <c r="G93">
        <v>270.61</v>
      </c>
      <c r="H93">
        <v>0.98</v>
      </c>
      <c r="I93">
        <v>0.47</v>
      </c>
      <c r="J93">
        <v>5.41</v>
      </c>
      <c r="K93">
        <v>265.2</v>
      </c>
      <c r="L93">
        <v>11.4</v>
      </c>
      <c r="M93">
        <v>5.0999999999999996</v>
      </c>
      <c r="Y93" t="s">
        <v>328</v>
      </c>
    </row>
    <row r="94" spans="1:25" x14ac:dyDescent="0.25">
      <c r="A94" s="5">
        <v>45684</v>
      </c>
      <c r="B94" t="s">
        <v>300</v>
      </c>
      <c r="C94" t="s">
        <v>368</v>
      </c>
      <c r="D94" t="s">
        <v>327</v>
      </c>
      <c r="E94" s="5">
        <f t="shared" si="1"/>
        <v>45684</v>
      </c>
      <c r="G94">
        <v>450</v>
      </c>
      <c r="H94">
        <v>0.95</v>
      </c>
      <c r="I94">
        <v>1.8</v>
      </c>
      <c r="J94">
        <v>22.5</v>
      </c>
      <c r="K94">
        <v>427.5</v>
      </c>
      <c r="L94">
        <v>11.4</v>
      </c>
      <c r="M94">
        <v>7</v>
      </c>
      <c r="Y94" t="s">
        <v>1407</v>
      </c>
    </row>
    <row r="95" spans="1:25" x14ac:dyDescent="0.25">
      <c r="A95" s="5">
        <v>45684</v>
      </c>
      <c r="B95" t="s">
        <v>300</v>
      </c>
      <c r="C95" t="s">
        <v>348</v>
      </c>
      <c r="D95" t="s">
        <v>327</v>
      </c>
      <c r="E95" s="5">
        <f t="shared" si="1"/>
        <v>45684</v>
      </c>
      <c r="G95">
        <v>616</v>
      </c>
      <c r="H95">
        <v>0.99</v>
      </c>
      <c r="I95">
        <v>5</v>
      </c>
      <c r="J95">
        <v>6.16</v>
      </c>
      <c r="K95">
        <v>609.84</v>
      </c>
      <c r="L95">
        <v>11.4</v>
      </c>
      <c r="M95">
        <v>8.1999999999999993</v>
      </c>
      <c r="Y95" t="s">
        <v>1407</v>
      </c>
    </row>
    <row r="96" spans="1:25" x14ac:dyDescent="0.25">
      <c r="A96" s="5">
        <v>45684</v>
      </c>
      <c r="B96" t="s">
        <v>300</v>
      </c>
      <c r="C96" t="s">
        <v>381</v>
      </c>
      <c r="D96" t="s">
        <v>327</v>
      </c>
      <c r="E96" s="5">
        <f t="shared" si="1"/>
        <v>45684</v>
      </c>
      <c r="G96">
        <v>298.19</v>
      </c>
      <c r="H96">
        <v>0.84999000000000002</v>
      </c>
      <c r="I96">
        <v>0.9</v>
      </c>
      <c r="J96">
        <v>44.73</v>
      </c>
      <c r="K96">
        <v>253.46</v>
      </c>
      <c r="L96">
        <v>11.4</v>
      </c>
      <c r="M96">
        <v>7.6</v>
      </c>
      <c r="Y96" t="s">
        <v>1419</v>
      </c>
    </row>
    <row r="97" spans="1:25" x14ac:dyDescent="0.25">
      <c r="A97" s="5">
        <v>45691</v>
      </c>
      <c r="B97" t="s">
        <v>300</v>
      </c>
      <c r="C97" t="s">
        <v>422</v>
      </c>
      <c r="D97" t="s">
        <v>436</v>
      </c>
      <c r="E97" s="5">
        <f t="shared" si="1"/>
        <v>45691</v>
      </c>
      <c r="G97">
        <v>47.74</v>
      </c>
      <c r="H97">
        <v>0.90007999999999999</v>
      </c>
      <c r="I97">
        <v>1.8</v>
      </c>
      <c r="J97">
        <v>4.7699999999999996</v>
      </c>
      <c r="K97">
        <v>42.97</v>
      </c>
      <c r="L97">
        <v>11.4</v>
      </c>
      <c r="M97">
        <v>2</v>
      </c>
      <c r="Y97" t="s">
        <v>1407</v>
      </c>
    </row>
    <row r="98" spans="1:25" x14ac:dyDescent="0.25">
      <c r="A98" s="5">
        <v>45684</v>
      </c>
      <c r="B98" t="s">
        <v>300</v>
      </c>
      <c r="C98" t="s">
        <v>349</v>
      </c>
      <c r="D98" t="s">
        <v>327</v>
      </c>
      <c r="E98" s="5">
        <f t="shared" si="1"/>
        <v>45684</v>
      </c>
      <c r="G98">
        <v>212</v>
      </c>
      <c r="H98">
        <v>0.95</v>
      </c>
      <c r="I98">
        <v>3.1</v>
      </c>
      <c r="J98">
        <v>10.6</v>
      </c>
      <c r="K98">
        <v>201.4</v>
      </c>
      <c r="L98">
        <v>11.4</v>
      </c>
      <c r="M98">
        <v>7.9</v>
      </c>
      <c r="Y98" t="s">
        <v>1407</v>
      </c>
    </row>
    <row r="99" spans="1:25" x14ac:dyDescent="0.25">
      <c r="A99" s="5">
        <v>45700</v>
      </c>
      <c r="B99" t="s">
        <v>1270</v>
      </c>
      <c r="C99" t="s">
        <v>1271</v>
      </c>
      <c r="D99" t="s">
        <v>436</v>
      </c>
      <c r="E99" s="5">
        <f t="shared" si="1"/>
        <v>45700</v>
      </c>
      <c r="G99">
        <v>187.81</v>
      </c>
      <c r="H99">
        <v>0.92857000000000001</v>
      </c>
      <c r="I99">
        <v>0.19</v>
      </c>
      <c r="J99">
        <v>13.42</v>
      </c>
      <c r="K99">
        <v>174.4</v>
      </c>
      <c r="L99">
        <v>11.5</v>
      </c>
      <c r="M99">
        <v>3.2</v>
      </c>
    </row>
    <row r="100" spans="1:25" x14ac:dyDescent="0.25">
      <c r="A100" s="5">
        <v>45699</v>
      </c>
      <c r="B100" t="s">
        <v>1270</v>
      </c>
      <c r="C100" t="s">
        <v>1272</v>
      </c>
      <c r="D100" t="s">
        <v>436</v>
      </c>
      <c r="E100" s="5">
        <f t="shared" si="1"/>
        <v>45699</v>
      </c>
      <c r="G100">
        <v>125</v>
      </c>
      <c r="H100">
        <v>0.90247999999999995</v>
      </c>
      <c r="I100">
        <v>0.66</v>
      </c>
      <c r="J100">
        <v>12.19</v>
      </c>
      <c r="K100">
        <v>112.81</v>
      </c>
      <c r="L100">
        <v>11.5</v>
      </c>
      <c r="M100">
        <v>4.3</v>
      </c>
    </row>
    <row r="101" spans="1:25" x14ac:dyDescent="0.25">
      <c r="A101" s="5">
        <v>45699</v>
      </c>
      <c r="B101" t="s">
        <v>1270</v>
      </c>
      <c r="C101" t="s">
        <v>1273</v>
      </c>
      <c r="D101" t="s">
        <v>436</v>
      </c>
      <c r="E101" s="5">
        <f t="shared" si="1"/>
        <v>45699</v>
      </c>
      <c r="G101">
        <v>171.2</v>
      </c>
      <c r="H101">
        <v>0.99434999999999996</v>
      </c>
      <c r="I101">
        <v>2.06</v>
      </c>
      <c r="J101">
        <v>0.97</v>
      </c>
      <c r="K101">
        <v>170.23</v>
      </c>
      <c r="L101">
        <v>11.5</v>
      </c>
      <c r="M101">
        <v>5.6</v>
      </c>
    </row>
    <row r="102" spans="1:25" x14ac:dyDescent="0.25">
      <c r="A102" s="5">
        <v>45699</v>
      </c>
      <c r="B102" t="s">
        <v>1270</v>
      </c>
      <c r="C102" t="s">
        <v>1274</v>
      </c>
      <c r="D102" t="s">
        <v>436</v>
      </c>
      <c r="E102" s="5">
        <f t="shared" si="1"/>
        <v>45699</v>
      </c>
      <c r="G102">
        <v>47.26</v>
      </c>
      <c r="H102">
        <v>0.90159999999999996</v>
      </c>
      <c r="I102">
        <v>3</v>
      </c>
      <c r="J102">
        <v>4.6500000000000004</v>
      </c>
      <c r="K102">
        <v>42.61</v>
      </c>
      <c r="L102">
        <v>11.5</v>
      </c>
      <c r="M102">
        <v>2.8</v>
      </c>
    </row>
    <row r="103" spans="1:25" x14ac:dyDescent="0.25">
      <c r="A103" s="5">
        <v>45700</v>
      </c>
      <c r="B103" t="s">
        <v>1270</v>
      </c>
      <c r="C103" t="s">
        <v>1275</v>
      </c>
      <c r="D103" t="s">
        <v>436</v>
      </c>
      <c r="E103" s="5">
        <f t="shared" si="1"/>
        <v>45700</v>
      </c>
      <c r="G103">
        <v>21.1</v>
      </c>
      <c r="H103">
        <v>0.37190000000000001</v>
      </c>
      <c r="I103">
        <v>0.75</v>
      </c>
      <c r="J103">
        <v>13.25</v>
      </c>
      <c r="K103">
        <v>7.85</v>
      </c>
      <c r="L103">
        <v>11.5</v>
      </c>
      <c r="M103">
        <v>1.7</v>
      </c>
    </row>
    <row r="104" spans="1:25" x14ac:dyDescent="0.25">
      <c r="A104" s="5">
        <v>45699</v>
      </c>
      <c r="B104" t="s">
        <v>1270</v>
      </c>
      <c r="C104" t="s">
        <v>1276</v>
      </c>
      <c r="D104" t="s">
        <v>436</v>
      </c>
      <c r="E104" s="5">
        <f t="shared" si="1"/>
        <v>45699</v>
      </c>
      <c r="G104">
        <v>38.5</v>
      </c>
      <c r="H104">
        <v>0.48480000000000001</v>
      </c>
      <c r="I104">
        <v>4</v>
      </c>
      <c r="J104">
        <v>19.84</v>
      </c>
      <c r="K104">
        <v>18.66</v>
      </c>
      <c r="L104">
        <v>11.5</v>
      </c>
      <c r="M104">
        <v>2.2000000000000002</v>
      </c>
    </row>
    <row r="105" spans="1:25" x14ac:dyDescent="0.25">
      <c r="A105" s="5">
        <v>45700</v>
      </c>
      <c r="B105" t="s">
        <v>1270</v>
      </c>
      <c r="C105" t="s">
        <v>1277</v>
      </c>
      <c r="D105" t="s">
        <v>436</v>
      </c>
      <c r="E105" s="5">
        <f t="shared" si="1"/>
        <v>45700</v>
      </c>
      <c r="G105">
        <v>100.21</v>
      </c>
      <c r="H105">
        <v>0.88170000000000004</v>
      </c>
      <c r="I105">
        <v>0.8</v>
      </c>
      <c r="J105">
        <v>11.85</v>
      </c>
      <c r="K105">
        <v>88.36</v>
      </c>
      <c r="L105">
        <v>11.5</v>
      </c>
      <c r="M105">
        <v>3.5</v>
      </c>
    </row>
    <row r="106" spans="1:25" x14ac:dyDescent="0.25">
      <c r="A106" s="5">
        <v>45699</v>
      </c>
      <c r="B106" t="s">
        <v>1270</v>
      </c>
      <c r="C106" t="s">
        <v>1278</v>
      </c>
      <c r="D106" t="s">
        <v>436</v>
      </c>
      <c r="E106" s="5">
        <f t="shared" si="1"/>
        <v>45699</v>
      </c>
      <c r="G106">
        <v>159.19999999999999</v>
      </c>
      <c r="H106">
        <v>0.93220000000000003</v>
      </c>
      <c r="I106">
        <v>0</v>
      </c>
      <c r="J106">
        <v>10.79</v>
      </c>
      <c r="K106">
        <v>148.41</v>
      </c>
      <c r="L106">
        <v>11.5</v>
      </c>
      <c r="M106">
        <v>3.5</v>
      </c>
    </row>
    <row r="107" spans="1:25" x14ac:dyDescent="0.25">
      <c r="A107" s="5">
        <v>45699</v>
      </c>
      <c r="B107" t="s">
        <v>1270</v>
      </c>
      <c r="C107" t="s">
        <v>1279</v>
      </c>
      <c r="D107" t="s">
        <v>436</v>
      </c>
      <c r="E107" s="5">
        <f t="shared" si="1"/>
        <v>45699</v>
      </c>
      <c r="G107">
        <v>56.7</v>
      </c>
      <c r="H107">
        <v>0.86429999999999996</v>
      </c>
      <c r="I107">
        <v>9.73</v>
      </c>
      <c r="J107">
        <v>7.69</v>
      </c>
      <c r="K107">
        <v>49.01</v>
      </c>
      <c r="L107">
        <v>11.5</v>
      </c>
      <c r="M107">
        <v>3.2</v>
      </c>
    </row>
    <row r="108" spans="1:25" x14ac:dyDescent="0.25">
      <c r="A108" s="5">
        <v>45699</v>
      </c>
      <c r="B108" t="s">
        <v>1270</v>
      </c>
      <c r="C108" t="s">
        <v>1280</v>
      </c>
      <c r="D108" t="s">
        <v>436</v>
      </c>
      <c r="E108" s="5">
        <f t="shared" si="1"/>
        <v>45699</v>
      </c>
      <c r="G108">
        <v>179.4</v>
      </c>
      <c r="H108">
        <v>0.89551999999999998</v>
      </c>
      <c r="I108">
        <v>5.83</v>
      </c>
      <c r="J108">
        <v>18.739999999999998</v>
      </c>
      <c r="K108">
        <v>160.66</v>
      </c>
      <c r="L108">
        <v>11.5</v>
      </c>
      <c r="M108">
        <v>5.8</v>
      </c>
    </row>
    <row r="109" spans="1:25" x14ac:dyDescent="0.25">
      <c r="A109" s="5">
        <v>45700</v>
      </c>
      <c r="B109" t="s">
        <v>1270</v>
      </c>
      <c r="C109" t="s">
        <v>1281</v>
      </c>
      <c r="D109" t="s">
        <v>436</v>
      </c>
      <c r="E109" s="5">
        <f t="shared" si="1"/>
        <v>45700</v>
      </c>
      <c r="G109">
        <v>83.06</v>
      </c>
      <c r="H109">
        <v>0.86667000000000005</v>
      </c>
      <c r="I109">
        <v>2.2799999999999998</v>
      </c>
      <c r="J109">
        <v>11.07</v>
      </c>
      <c r="K109">
        <v>71.989999999999995</v>
      </c>
      <c r="L109">
        <v>11.5</v>
      </c>
      <c r="M109">
        <v>3.5</v>
      </c>
    </row>
    <row r="110" spans="1:25" x14ac:dyDescent="0.25">
      <c r="A110" s="5">
        <v>45700</v>
      </c>
      <c r="B110" t="s">
        <v>1270</v>
      </c>
      <c r="C110" t="s">
        <v>1282</v>
      </c>
      <c r="D110" t="s">
        <v>436</v>
      </c>
      <c r="E110" s="5">
        <f t="shared" si="1"/>
        <v>45700</v>
      </c>
      <c r="G110">
        <v>41.6</v>
      </c>
      <c r="H110">
        <v>0.83589999999999998</v>
      </c>
      <c r="I110">
        <v>0</v>
      </c>
      <c r="J110">
        <v>6.83</v>
      </c>
      <c r="K110">
        <v>34.770000000000003</v>
      </c>
      <c r="L110">
        <v>11.5</v>
      </c>
      <c r="M110">
        <v>2</v>
      </c>
    </row>
    <row r="111" spans="1:25" x14ac:dyDescent="0.25">
      <c r="A111" s="5">
        <v>45699</v>
      </c>
      <c r="B111" t="s">
        <v>1270</v>
      </c>
      <c r="C111" t="s">
        <v>1283</v>
      </c>
      <c r="D111" t="s">
        <v>436</v>
      </c>
      <c r="E111" s="5">
        <f t="shared" si="1"/>
        <v>45699</v>
      </c>
      <c r="G111">
        <v>30.7</v>
      </c>
      <c r="H111">
        <v>0.90290000000000004</v>
      </c>
      <c r="I111">
        <v>34.35</v>
      </c>
      <c r="J111">
        <v>2.98</v>
      </c>
      <c r="K111">
        <v>27.72</v>
      </c>
      <c r="L111">
        <v>11.5</v>
      </c>
      <c r="M111">
        <v>2</v>
      </c>
    </row>
    <row r="112" spans="1:25" x14ac:dyDescent="0.25">
      <c r="A112" s="5">
        <v>45699</v>
      </c>
      <c r="B112" t="s">
        <v>1270</v>
      </c>
      <c r="C112" t="s">
        <v>1284</v>
      </c>
      <c r="D112" t="s">
        <v>436</v>
      </c>
      <c r="E112" s="5">
        <f t="shared" si="1"/>
        <v>45699</v>
      </c>
      <c r="G112">
        <v>56.3</v>
      </c>
      <c r="H112">
        <v>0.6149</v>
      </c>
      <c r="I112">
        <v>0</v>
      </c>
      <c r="J112">
        <v>21.68</v>
      </c>
      <c r="K112">
        <v>34.619999999999997</v>
      </c>
      <c r="L112">
        <v>11.5</v>
      </c>
      <c r="M112">
        <v>2.7</v>
      </c>
    </row>
    <row r="113" spans="1:13" x14ac:dyDescent="0.25">
      <c r="A113" s="5">
        <v>45699</v>
      </c>
      <c r="B113" t="s">
        <v>1270</v>
      </c>
      <c r="C113" t="s">
        <v>1285</v>
      </c>
      <c r="D113" t="s">
        <v>436</v>
      </c>
      <c r="E113" s="5">
        <f t="shared" si="1"/>
        <v>45699</v>
      </c>
      <c r="G113">
        <v>55</v>
      </c>
      <c r="H113">
        <v>0.89900000000000002</v>
      </c>
      <c r="I113">
        <v>7.05</v>
      </c>
      <c r="J113">
        <v>5.56</v>
      </c>
      <c r="K113">
        <v>49.45</v>
      </c>
      <c r="L113">
        <v>11.5</v>
      </c>
      <c r="M113">
        <v>3.4</v>
      </c>
    </row>
    <row r="114" spans="1:13" x14ac:dyDescent="0.25">
      <c r="A114" s="5">
        <v>45699</v>
      </c>
      <c r="B114" t="s">
        <v>1270</v>
      </c>
      <c r="C114" t="s">
        <v>1286</v>
      </c>
      <c r="D114" t="s">
        <v>436</v>
      </c>
      <c r="E114" s="5">
        <f t="shared" si="1"/>
        <v>45699</v>
      </c>
      <c r="G114">
        <v>8.5</v>
      </c>
      <c r="H114">
        <v>0.7288</v>
      </c>
      <c r="I114">
        <v>3.03</v>
      </c>
      <c r="J114">
        <v>2.31</v>
      </c>
      <c r="K114">
        <v>6.19</v>
      </c>
      <c r="L114">
        <v>11.5</v>
      </c>
      <c r="M114">
        <v>1.5</v>
      </c>
    </row>
    <row r="115" spans="1:13" x14ac:dyDescent="0.25">
      <c r="A115" s="5">
        <v>45699</v>
      </c>
      <c r="B115" t="s">
        <v>1270</v>
      </c>
      <c r="C115" t="s">
        <v>1287</v>
      </c>
      <c r="D115" t="s">
        <v>436</v>
      </c>
      <c r="E115" s="5">
        <f t="shared" si="1"/>
        <v>45699</v>
      </c>
      <c r="G115">
        <v>88.1</v>
      </c>
      <c r="H115">
        <v>0.48</v>
      </c>
      <c r="I115">
        <v>0</v>
      </c>
      <c r="J115">
        <v>45.81</v>
      </c>
      <c r="K115">
        <v>42.29</v>
      </c>
      <c r="L115">
        <v>11.5</v>
      </c>
      <c r="M115">
        <v>4</v>
      </c>
    </row>
    <row r="116" spans="1:13" x14ac:dyDescent="0.25">
      <c r="A116" s="5">
        <v>45699</v>
      </c>
      <c r="B116" t="s">
        <v>1270</v>
      </c>
      <c r="C116" t="s">
        <v>1288</v>
      </c>
      <c r="D116" t="s">
        <v>436</v>
      </c>
      <c r="E116" s="5">
        <f t="shared" si="1"/>
        <v>45699</v>
      </c>
      <c r="G116">
        <v>38.4</v>
      </c>
      <c r="H116">
        <v>0.86209999999999998</v>
      </c>
      <c r="I116">
        <v>0.3</v>
      </c>
      <c r="J116">
        <v>5.3</v>
      </c>
      <c r="K116">
        <v>33.1</v>
      </c>
      <c r="L116">
        <v>11.5</v>
      </c>
      <c r="M116">
        <v>2</v>
      </c>
    </row>
    <row r="117" spans="1:13" x14ac:dyDescent="0.25">
      <c r="A117" s="5">
        <v>45699</v>
      </c>
      <c r="B117" t="s">
        <v>1270</v>
      </c>
      <c r="C117" t="s">
        <v>1289</v>
      </c>
      <c r="D117" t="s">
        <v>436</v>
      </c>
      <c r="E117" s="5">
        <f t="shared" si="1"/>
        <v>45699</v>
      </c>
      <c r="G117">
        <v>46</v>
      </c>
      <c r="H117">
        <v>0.89429999999999998</v>
      </c>
      <c r="I117">
        <v>4.9000000000000004</v>
      </c>
      <c r="J117">
        <v>4.8600000000000003</v>
      </c>
      <c r="K117">
        <v>41.14</v>
      </c>
      <c r="L117">
        <v>11.5</v>
      </c>
      <c r="M117">
        <v>3.5</v>
      </c>
    </row>
    <row r="118" spans="1:13" x14ac:dyDescent="0.25">
      <c r="A118" s="5">
        <v>45699</v>
      </c>
      <c r="B118" t="s">
        <v>1270</v>
      </c>
      <c r="C118" t="s">
        <v>1290</v>
      </c>
      <c r="D118" t="s">
        <v>436</v>
      </c>
      <c r="E118" s="5">
        <f t="shared" si="1"/>
        <v>45699</v>
      </c>
      <c r="G118">
        <v>33.07</v>
      </c>
      <c r="H118">
        <v>0.64</v>
      </c>
      <c r="I118">
        <v>0</v>
      </c>
      <c r="J118">
        <v>11.9</v>
      </c>
      <c r="K118">
        <v>21.16</v>
      </c>
      <c r="L118">
        <v>11.5</v>
      </c>
      <c r="M118">
        <v>2.9</v>
      </c>
    </row>
    <row r="119" spans="1:13" x14ac:dyDescent="0.25">
      <c r="A119" s="5">
        <v>45699</v>
      </c>
      <c r="B119" t="s">
        <v>1270</v>
      </c>
      <c r="C119" t="s">
        <v>1291</v>
      </c>
      <c r="D119" t="s">
        <v>436</v>
      </c>
      <c r="E119" s="5">
        <f t="shared" si="1"/>
        <v>45699</v>
      </c>
      <c r="G119">
        <v>30.1</v>
      </c>
      <c r="H119">
        <v>0.88</v>
      </c>
      <c r="I119">
        <v>1.97</v>
      </c>
      <c r="J119">
        <v>3.61</v>
      </c>
      <c r="K119">
        <v>26.49</v>
      </c>
      <c r="L119">
        <v>11.5</v>
      </c>
      <c r="M119">
        <v>1.4</v>
      </c>
    </row>
    <row r="120" spans="1:13" x14ac:dyDescent="0.25">
      <c r="A120" s="5">
        <v>45699</v>
      </c>
      <c r="B120" t="s">
        <v>1270</v>
      </c>
      <c r="C120" t="s">
        <v>1292</v>
      </c>
      <c r="D120" t="s">
        <v>436</v>
      </c>
      <c r="E120" s="5">
        <f t="shared" si="1"/>
        <v>45699</v>
      </c>
      <c r="G120">
        <v>82</v>
      </c>
      <c r="H120">
        <v>0.49474000000000001</v>
      </c>
      <c r="I120">
        <v>1.65</v>
      </c>
      <c r="J120">
        <v>41.43</v>
      </c>
      <c r="K120">
        <v>40.57</v>
      </c>
      <c r="L120">
        <v>11.5</v>
      </c>
      <c r="M120">
        <v>4.2</v>
      </c>
    </row>
    <row r="121" spans="1:13" x14ac:dyDescent="0.25">
      <c r="A121" s="5">
        <v>45699</v>
      </c>
      <c r="B121" t="s">
        <v>1270</v>
      </c>
      <c r="C121" t="s">
        <v>1293</v>
      </c>
      <c r="D121" t="s">
        <v>436</v>
      </c>
      <c r="E121" s="5">
        <f t="shared" si="1"/>
        <v>45699</v>
      </c>
      <c r="G121">
        <v>89.5</v>
      </c>
      <c r="H121">
        <v>0.88158999999999998</v>
      </c>
      <c r="I121">
        <v>3.95</v>
      </c>
      <c r="J121">
        <v>10.6</v>
      </c>
      <c r="K121">
        <v>78.900000000000006</v>
      </c>
      <c r="L121">
        <v>11.5</v>
      </c>
      <c r="M121">
        <v>3.2</v>
      </c>
    </row>
    <row r="122" spans="1:13" x14ac:dyDescent="0.25">
      <c r="A122" s="5">
        <v>45697</v>
      </c>
      <c r="B122" t="s">
        <v>1270</v>
      </c>
      <c r="C122" t="s">
        <v>1294</v>
      </c>
      <c r="D122" t="s">
        <v>436</v>
      </c>
      <c r="E122" s="5">
        <f t="shared" si="1"/>
        <v>45697</v>
      </c>
      <c r="G122">
        <v>112.48</v>
      </c>
      <c r="H122">
        <v>0.86939999999999995</v>
      </c>
      <c r="I122">
        <v>1.38</v>
      </c>
      <c r="J122">
        <v>14.69</v>
      </c>
      <c r="K122">
        <v>97.79</v>
      </c>
      <c r="L122">
        <v>11.5</v>
      </c>
      <c r="M122">
        <v>4</v>
      </c>
    </row>
    <row r="123" spans="1:13" x14ac:dyDescent="0.25">
      <c r="A123" s="5">
        <v>45697</v>
      </c>
      <c r="B123" t="s">
        <v>1270</v>
      </c>
      <c r="C123" t="s">
        <v>1295</v>
      </c>
      <c r="D123" t="s">
        <v>436</v>
      </c>
      <c r="E123" s="5">
        <f t="shared" si="1"/>
        <v>45697</v>
      </c>
      <c r="G123">
        <v>74.489999999999995</v>
      </c>
      <c r="H123">
        <v>0.91359999999999997</v>
      </c>
      <c r="I123">
        <v>7.33</v>
      </c>
      <c r="J123">
        <v>6.44</v>
      </c>
      <c r="K123">
        <v>68.05</v>
      </c>
      <c r="L123">
        <v>11.5</v>
      </c>
      <c r="M123">
        <v>2.6</v>
      </c>
    </row>
    <row r="124" spans="1:13" x14ac:dyDescent="0.25">
      <c r="A124" s="5">
        <v>45699</v>
      </c>
      <c r="B124" t="s">
        <v>1270</v>
      </c>
      <c r="C124" t="s">
        <v>1296</v>
      </c>
      <c r="D124" t="s">
        <v>436</v>
      </c>
      <c r="E124" s="5">
        <f t="shared" si="1"/>
        <v>45699</v>
      </c>
      <c r="G124">
        <v>115.4</v>
      </c>
      <c r="H124">
        <v>0.89419999999999999</v>
      </c>
      <c r="I124">
        <v>0</v>
      </c>
      <c r="J124">
        <v>12.21</v>
      </c>
      <c r="K124">
        <v>103.19</v>
      </c>
      <c r="L124">
        <v>11.5</v>
      </c>
      <c r="M124">
        <v>3</v>
      </c>
    </row>
    <row r="125" spans="1:13" x14ac:dyDescent="0.25">
      <c r="A125" s="5">
        <v>45699</v>
      </c>
      <c r="B125" t="s">
        <v>1270</v>
      </c>
      <c r="C125" t="s">
        <v>1297</v>
      </c>
      <c r="D125" t="s">
        <v>436</v>
      </c>
      <c r="E125" s="5">
        <f t="shared" si="1"/>
        <v>45699</v>
      </c>
      <c r="G125">
        <v>43.7</v>
      </c>
      <c r="H125">
        <v>0.71733000000000002</v>
      </c>
      <c r="I125">
        <v>6.39</v>
      </c>
      <c r="J125">
        <v>12.35</v>
      </c>
      <c r="K125">
        <v>31.35</v>
      </c>
      <c r="L125">
        <v>11.5</v>
      </c>
      <c r="M125">
        <v>2.1</v>
      </c>
    </row>
    <row r="126" spans="1:13" x14ac:dyDescent="0.25">
      <c r="A126" s="5">
        <v>45675</v>
      </c>
      <c r="B126" t="s">
        <v>1270</v>
      </c>
      <c r="C126" t="s">
        <v>1298</v>
      </c>
      <c r="D126" t="s">
        <v>327</v>
      </c>
      <c r="E126" s="5">
        <f t="shared" si="1"/>
        <v>45675</v>
      </c>
      <c r="G126">
        <v>20</v>
      </c>
      <c r="H126">
        <v>0.52766000000000002</v>
      </c>
      <c r="I126">
        <v>7.0000000000000007E-2</v>
      </c>
      <c r="J126">
        <v>9.4499999999999993</v>
      </c>
      <c r="K126">
        <v>10.55</v>
      </c>
      <c r="L126">
        <v>11.5</v>
      </c>
      <c r="M126">
        <v>2.1</v>
      </c>
    </row>
    <row r="127" spans="1:13" x14ac:dyDescent="0.25">
      <c r="A127" s="5">
        <v>45689</v>
      </c>
      <c r="B127" t="s">
        <v>1270</v>
      </c>
      <c r="C127" t="s">
        <v>1299</v>
      </c>
      <c r="D127" t="s">
        <v>436</v>
      </c>
      <c r="E127" s="5">
        <f t="shared" si="1"/>
        <v>45689</v>
      </c>
      <c r="G127">
        <v>12.98</v>
      </c>
      <c r="H127">
        <v>0.50329999999999997</v>
      </c>
      <c r="I127">
        <v>2.2000000000000002</v>
      </c>
      <c r="J127">
        <v>6.45</v>
      </c>
      <c r="K127">
        <v>6.53</v>
      </c>
      <c r="L127">
        <v>11.5</v>
      </c>
      <c r="M127">
        <v>2</v>
      </c>
    </row>
    <row r="128" spans="1:13" x14ac:dyDescent="0.25">
      <c r="A128" s="5">
        <v>45693</v>
      </c>
      <c r="B128" t="s">
        <v>1270</v>
      </c>
      <c r="C128" t="s">
        <v>1300</v>
      </c>
      <c r="D128" t="s">
        <v>436</v>
      </c>
      <c r="E128" s="5">
        <f t="shared" si="1"/>
        <v>45693</v>
      </c>
      <c r="G128">
        <v>13.7</v>
      </c>
      <c r="H128">
        <v>0.3</v>
      </c>
      <c r="I128">
        <v>25.49</v>
      </c>
      <c r="J128">
        <v>9.59</v>
      </c>
      <c r="K128">
        <v>4.1100000000000003</v>
      </c>
      <c r="L128">
        <v>11.5</v>
      </c>
      <c r="M128">
        <v>2.2000000000000002</v>
      </c>
    </row>
    <row r="129" spans="1:13" x14ac:dyDescent="0.25">
      <c r="A129" s="5">
        <v>45691</v>
      </c>
      <c r="B129" t="s">
        <v>1270</v>
      </c>
      <c r="C129" t="s">
        <v>1301</v>
      </c>
      <c r="D129" t="s">
        <v>436</v>
      </c>
      <c r="E129" s="5">
        <f t="shared" si="1"/>
        <v>45691</v>
      </c>
      <c r="G129">
        <v>111.08</v>
      </c>
      <c r="H129">
        <v>0.80101999999999995</v>
      </c>
      <c r="I129">
        <v>1.85</v>
      </c>
      <c r="J129">
        <v>22.1</v>
      </c>
      <c r="K129">
        <v>88.98</v>
      </c>
      <c r="L129">
        <v>11.5</v>
      </c>
      <c r="M129">
        <v>2.1</v>
      </c>
    </row>
    <row r="130" spans="1:13" x14ac:dyDescent="0.25">
      <c r="A130" s="5">
        <v>45691</v>
      </c>
      <c r="B130" t="s">
        <v>1270</v>
      </c>
      <c r="C130" t="s">
        <v>1302</v>
      </c>
      <c r="D130" t="s">
        <v>436</v>
      </c>
      <c r="E130" s="5">
        <f t="shared" si="1"/>
        <v>45691</v>
      </c>
      <c r="G130">
        <v>42</v>
      </c>
      <c r="H130">
        <v>0.81489999999999996</v>
      </c>
      <c r="I130">
        <v>17.12</v>
      </c>
      <c r="J130">
        <v>7.77</v>
      </c>
      <c r="K130">
        <v>34.229999999999997</v>
      </c>
      <c r="L130">
        <v>11.5</v>
      </c>
      <c r="M130">
        <v>2.7</v>
      </c>
    </row>
    <row r="131" spans="1:13" x14ac:dyDescent="0.25">
      <c r="A131" s="5">
        <v>45691</v>
      </c>
      <c r="B131" t="s">
        <v>1270</v>
      </c>
      <c r="C131" t="s">
        <v>1303</v>
      </c>
      <c r="D131" t="s">
        <v>436</v>
      </c>
      <c r="E131" s="5">
        <f t="shared" ref="E131:E194" si="2">A131</f>
        <v>45691</v>
      </c>
      <c r="G131">
        <v>54.9</v>
      </c>
      <c r="H131">
        <v>0.69879999999999998</v>
      </c>
      <c r="I131">
        <v>0.99</v>
      </c>
      <c r="J131">
        <v>16.54</v>
      </c>
      <c r="K131">
        <v>38.36</v>
      </c>
      <c r="L131">
        <v>11.5</v>
      </c>
      <c r="M131">
        <v>1.5</v>
      </c>
    </row>
    <row r="132" spans="1:13" x14ac:dyDescent="0.25">
      <c r="A132" s="5">
        <v>45694</v>
      </c>
      <c r="B132" t="s">
        <v>1270</v>
      </c>
      <c r="C132" t="s">
        <v>1304</v>
      </c>
      <c r="D132" t="s">
        <v>436</v>
      </c>
      <c r="E132" s="5">
        <f t="shared" si="2"/>
        <v>45694</v>
      </c>
      <c r="G132">
        <v>12.9</v>
      </c>
      <c r="H132">
        <v>0.49769999999999998</v>
      </c>
      <c r="I132">
        <v>5.76</v>
      </c>
      <c r="J132">
        <v>6.48</v>
      </c>
      <c r="K132">
        <v>6.42</v>
      </c>
      <c r="L132">
        <v>11.5</v>
      </c>
      <c r="M132">
        <v>2.1</v>
      </c>
    </row>
    <row r="133" spans="1:13" x14ac:dyDescent="0.25">
      <c r="A133" s="5">
        <v>45679</v>
      </c>
      <c r="B133" t="s">
        <v>1270</v>
      </c>
      <c r="C133" t="s">
        <v>1305</v>
      </c>
      <c r="D133" t="s">
        <v>327</v>
      </c>
      <c r="E133" s="5">
        <f t="shared" si="2"/>
        <v>45679</v>
      </c>
      <c r="G133">
        <v>25.3</v>
      </c>
      <c r="H133">
        <v>0.81599999999999995</v>
      </c>
      <c r="I133">
        <v>2.83</v>
      </c>
      <c r="J133">
        <v>4.66</v>
      </c>
      <c r="K133">
        <v>20.64</v>
      </c>
      <c r="L133">
        <v>11.5</v>
      </c>
      <c r="M133">
        <v>1.5</v>
      </c>
    </row>
    <row r="134" spans="1:13" x14ac:dyDescent="0.25">
      <c r="A134" s="5">
        <v>45694</v>
      </c>
      <c r="B134" t="s">
        <v>1270</v>
      </c>
      <c r="C134" t="s">
        <v>1306</v>
      </c>
      <c r="D134" t="s">
        <v>436</v>
      </c>
      <c r="E134" s="5">
        <f t="shared" si="2"/>
        <v>45694</v>
      </c>
      <c r="G134">
        <v>47.1</v>
      </c>
      <c r="H134">
        <v>0.85599999999999998</v>
      </c>
      <c r="I134">
        <v>14.9</v>
      </c>
      <c r="J134">
        <v>6.78</v>
      </c>
      <c r="K134">
        <v>40.32</v>
      </c>
      <c r="L134">
        <v>11.5</v>
      </c>
      <c r="M134">
        <v>2</v>
      </c>
    </row>
    <row r="135" spans="1:13" x14ac:dyDescent="0.25">
      <c r="A135" s="5">
        <v>45691</v>
      </c>
      <c r="B135" t="s">
        <v>1270</v>
      </c>
      <c r="C135" t="s">
        <v>1307</v>
      </c>
      <c r="D135" t="s">
        <v>436</v>
      </c>
      <c r="E135" s="5">
        <f t="shared" si="2"/>
        <v>45691</v>
      </c>
      <c r="G135">
        <v>243.3</v>
      </c>
      <c r="H135">
        <v>0.99436000000000002</v>
      </c>
      <c r="I135">
        <v>4.74</v>
      </c>
      <c r="J135">
        <v>1.37</v>
      </c>
      <c r="K135">
        <v>241.93</v>
      </c>
      <c r="L135">
        <v>11.5</v>
      </c>
      <c r="M135">
        <v>3</v>
      </c>
    </row>
    <row r="136" spans="1:13" x14ac:dyDescent="0.25">
      <c r="A136" s="5">
        <v>45699</v>
      </c>
      <c r="B136" t="s">
        <v>1270</v>
      </c>
      <c r="C136" t="s">
        <v>1308</v>
      </c>
      <c r="D136" t="s">
        <v>436</v>
      </c>
      <c r="E136" s="5">
        <f t="shared" si="2"/>
        <v>45699</v>
      </c>
      <c r="G136">
        <v>135.30000000000001</v>
      </c>
      <c r="H136">
        <v>0.82308000000000003</v>
      </c>
      <c r="I136">
        <v>4.59</v>
      </c>
      <c r="J136">
        <v>23.94</v>
      </c>
      <c r="K136">
        <v>111.36</v>
      </c>
      <c r="L136">
        <v>11.5</v>
      </c>
      <c r="M136">
        <v>5.4</v>
      </c>
    </row>
    <row r="137" spans="1:13" x14ac:dyDescent="0.25">
      <c r="A137" s="5">
        <v>45699</v>
      </c>
      <c r="B137" t="s">
        <v>1270</v>
      </c>
      <c r="C137" t="s">
        <v>1309</v>
      </c>
      <c r="D137" t="s">
        <v>436</v>
      </c>
      <c r="E137" s="5">
        <f t="shared" si="2"/>
        <v>45699</v>
      </c>
      <c r="G137">
        <v>35.5</v>
      </c>
      <c r="H137">
        <v>0.83467000000000002</v>
      </c>
      <c r="I137">
        <v>1.32</v>
      </c>
      <c r="J137">
        <v>5.87</v>
      </c>
      <c r="K137">
        <v>29.63</v>
      </c>
      <c r="L137">
        <v>11.5</v>
      </c>
      <c r="M137">
        <v>2.1</v>
      </c>
    </row>
    <row r="138" spans="1:13" x14ac:dyDescent="0.25">
      <c r="A138" s="5">
        <v>45699</v>
      </c>
      <c r="B138" t="s">
        <v>1270</v>
      </c>
      <c r="C138" t="s">
        <v>1310</v>
      </c>
      <c r="D138" t="s">
        <v>436</v>
      </c>
      <c r="E138" s="5">
        <f t="shared" si="2"/>
        <v>45699</v>
      </c>
      <c r="G138">
        <v>33.6</v>
      </c>
      <c r="H138">
        <v>0.73540000000000005</v>
      </c>
      <c r="I138">
        <v>3.32</v>
      </c>
      <c r="J138">
        <v>8.89</v>
      </c>
      <c r="K138">
        <v>24.71</v>
      </c>
      <c r="L138">
        <v>11.5</v>
      </c>
      <c r="M138">
        <v>1.5</v>
      </c>
    </row>
    <row r="139" spans="1:13" x14ac:dyDescent="0.25">
      <c r="A139" s="5">
        <v>45699</v>
      </c>
      <c r="B139" t="s">
        <v>1270</v>
      </c>
      <c r="C139" t="s">
        <v>1311</v>
      </c>
      <c r="D139" t="s">
        <v>436</v>
      </c>
      <c r="E139" s="5">
        <f t="shared" si="2"/>
        <v>45699</v>
      </c>
      <c r="G139">
        <v>193.2</v>
      </c>
      <c r="H139">
        <v>0.96543000000000001</v>
      </c>
      <c r="I139">
        <v>0</v>
      </c>
      <c r="J139">
        <v>6.68</v>
      </c>
      <c r="K139">
        <v>186.52</v>
      </c>
      <c r="L139">
        <v>11.5</v>
      </c>
      <c r="M139">
        <v>5.6</v>
      </c>
    </row>
    <row r="140" spans="1:13" x14ac:dyDescent="0.25">
      <c r="A140" s="5">
        <v>45699</v>
      </c>
      <c r="B140" t="s">
        <v>1270</v>
      </c>
      <c r="C140" t="s">
        <v>1312</v>
      </c>
      <c r="D140" t="s">
        <v>436</v>
      </c>
      <c r="E140" s="5">
        <f t="shared" si="2"/>
        <v>45699</v>
      </c>
      <c r="G140">
        <v>78.099999999999994</v>
      </c>
      <c r="H140">
        <v>0.79779999999999995</v>
      </c>
      <c r="I140">
        <v>0</v>
      </c>
      <c r="J140">
        <v>15.79</v>
      </c>
      <c r="K140">
        <v>62.31</v>
      </c>
      <c r="L140">
        <v>11.5</v>
      </c>
      <c r="M140">
        <v>3.5</v>
      </c>
    </row>
    <row r="141" spans="1:13" x14ac:dyDescent="0.25">
      <c r="A141" s="5">
        <v>45699</v>
      </c>
      <c r="B141" t="s">
        <v>1270</v>
      </c>
      <c r="C141" t="s">
        <v>1313</v>
      </c>
      <c r="D141" t="s">
        <v>436</v>
      </c>
      <c r="E141" s="5">
        <f t="shared" si="2"/>
        <v>45699</v>
      </c>
      <c r="G141">
        <v>18.8</v>
      </c>
      <c r="H141">
        <v>0.85170999999999997</v>
      </c>
      <c r="I141">
        <v>0</v>
      </c>
      <c r="J141">
        <v>2.79</v>
      </c>
      <c r="K141">
        <v>16.010000000000002</v>
      </c>
      <c r="L141">
        <v>11.5</v>
      </c>
      <c r="M141">
        <v>1.6</v>
      </c>
    </row>
    <row r="142" spans="1:13" x14ac:dyDescent="0.25">
      <c r="A142" s="5">
        <v>45697</v>
      </c>
      <c r="B142" t="s">
        <v>1270</v>
      </c>
      <c r="C142" t="s">
        <v>1314</v>
      </c>
      <c r="D142" t="s">
        <v>436</v>
      </c>
      <c r="E142" s="5">
        <f t="shared" si="2"/>
        <v>45697</v>
      </c>
      <c r="G142">
        <v>101.3</v>
      </c>
      <c r="H142">
        <v>0.82369999999999999</v>
      </c>
      <c r="I142">
        <v>0</v>
      </c>
      <c r="J142">
        <v>17.86</v>
      </c>
      <c r="K142">
        <v>83.44</v>
      </c>
      <c r="L142">
        <v>11.5</v>
      </c>
      <c r="M142">
        <v>3</v>
      </c>
    </row>
    <row r="143" spans="1:13" x14ac:dyDescent="0.25">
      <c r="A143" s="5">
        <v>45700</v>
      </c>
      <c r="B143" t="s">
        <v>1270</v>
      </c>
      <c r="C143" t="s">
        <v>1315</v>
      </c>
      <c r="D143" t="s">
        <v>436</v>
      </c>
      <c r="E143" s="5">
        <f t="shared" si="2"/>
        <v>45700</v>
      </c>
      <c r="G143">
        <v>17.600000000000001</v>
      </c>
      <c r="H143">
        <v>0.42429</v>
      </c>
      <c r="I143">
        <v>0</v>
      </c>
      <c r="J143">
        <v>10.130000000000001</v>
      </c>
      <c r="K143">
        <v>7.47</v>
      </c>
      <c r="L143">
        <v>11.5</v>
      </c>
      <c r="M143">
        <v>1.8</v>
      </c>
    </row>
    <row r="144" spans="1:13" x14ac:dyDescent="0.25">
      <c r="A144" s="5">
        <v>45699</v>
      </c>
      <c r="B144" t="s">
        <v>1270</v>
      </c>
      <c r="C144" t="s">
        <v>1316</v>
      </c>
      <c r="D144" t="s">
        <v>436</v>
      </c>
      <c r="E144" s="5">
        <f t="shared" si="2"/>
        <v>45699</v>
      </c>
      <c r="G144">
        <v>51.9</v>
      </c>
      <c r="H144">
        <v>0.88732999999999995</v>
      </c>
      <c r="I144">
        <v>3.47</v>
      </c>
      <c r="J144">
        <v>5.85</v>
      </c>
      <c r="K144">
        <v>46.05</v>
      </c>
      <c r="L144">
        <v>11.5</v>
      </c>
      <c r="M144">
        <v>2.2000000000000002</v>
      </c>
    </row>
    <row r="145" spans="1:13" x14ac:dyDescent="0.25">
      <c r="A145" s="5">
        <v>45688</v>
      </c>
      <c r="B145" t="s">
        <v>1270</v>
      </c>
      <c r="C145" t="s">
        <v>1409</v>
      </c>
      <c r="D145" t="s">
        <v>327</v>
      </c>
      <c r="E145" s="5">
        <f t="shared" si="2"/>
        <v>45688</v>
      </c>
      <c r="G145">
        <v>109.39</v>
      </c>
      <c r="H145">
        <v>0.81991000000000003</v>
      </c>
      <c r="I145">
        <v>0</v>
      </c>
      <c r="J145">
        <v>19.7</v>
      </c>
      <c r="K145">
        <v>89.69</v>
      </c>
      <c r="L145">
        <v>11.5</v>
      </c>
      <c r="M145">
        <v>3.5</v>
      </c>
    </row>
    <row r="146" spans="1:13" x14ac:dyDescent="0.25">
      <c r="A146" s="5">
        <v>45700</v>
      </c>
      <c r="B146" t="s">
        <v>1270</v>
      </c>
      <c r="C146" t="s">
        <v>1317</v>
      </c>
      <c r="D146" t="s">
        <v>436</v>
      </c>
      <c r="E146" s="5">
        <f t="shared" si="2"/>
        <v>45700</v>
      </c>
      <c r="G146">
        <v>189.8</v>
      </c>
      <c r="H146">
        <v>0.74880000000000002</v>
      </c>
      <c r="I146">
        <v>0</v>
      </c>
      <c r="J146">
        <v>47.68</v>
      </c>
      <c r="K146">
        <v>142.12</v>
      </c>
      <c r="L146">
        <v>11.5</v>
      </c>
      <c r="M146">
        <v>4.2</v>
      </c>
    </row>
    <row r="147" spans="1:13" x14ac:dyDescent="0.25">
      <c r="A147" s="5">
        <v>45692</v>
      </c>
      <c r="B147" t="s">
        <v>1270</v>
      </c>
      <c r="C147" t="s">
        <v>1318</v>
      </c>
      <c r="D147" t="s">
        <v>436</v>
      </c>
      <c r="E147" s="5">
        <f t="shared" si="2"/>
        <v>45692</v>
      </c>
      <c r="G147">
        <v>228.66</v>
      </c>
      <c r="H147">
        <v>0.99434</v>
      </c>
      <c r="I147">
        <v>0</v>
      </c>
      <c r="J147">
        <v>1.29</v>
      </c>
      <c r="K147">
        <v>227.37</v>
      </c>
      <c r="L147">
        <v>11.5</v>
      </c>
      <c r="M147">
        <v>3.5</v>
      </c>
    </row>
    <row r="148" spans="1:13" x14ac:dyDescent="0.25">
      <c r="A148" s="5">
        <v>45686</v>
      </c>
      <c r="B148" t="s">
        <v>1270</v>
      </c>
      <c r="C148" t="s">
        <v>1319</v>
      </c>
      <c r="D148" t="s">
        <v>327</v>
      </c>
      <c r="E148" s="5">
        <f t="shared" si="2"/>
        <v>45686</v>
      </c>
      <c r="G148">
        <v>76.2</v>
      </c>
      <c r="H148">
        <v>0.9</v>
      </c>
      <c r="I148">
        <v>4.13</v>
      </c>
      <c r="J148">
        <v>7.62</v>
      </c>
      <c r="K148">
        <v>68.58</v>
      </c>
      <c r="L148">
        <v>11.5</v>
      </c>
      <c r="M148">
        <v>3.8</v>
      </c>
    </row>
    <row r="149" spans="1:13" x14ac:dyDescent="0.25">
      <c r="A149" s="5">
        <v>45689</v>
      </c>
      <c r="B149" t="s">
        <v>1270</v>
      </c>
      <c r="C149" t="s">
        <v>1320</v>
      </c>
      <c r="D149" t="s">
        <v>436</v>
      </c>
      <c r="E149" s="5">
        <f t="shared" si="2"/>
        <v>45689</v>
      </c>
      <c r="G149">
        <v>56.29</v>
      </c>
      <c r="H149">
        <v>0.86</v>
      </c>
      <c r="I149">
        <v>0.93</v>
      </c>
      <c r="J149">
        <v>7.88</v>
      </c>
      <c r="K149">
        <v>48.41</v>
      </c>
      <c r="L149">
        <v>11.5</v>
      </c>
      <c r="M149">
        <v>3</v>
      </c>
    </row>
    <row r="150" spans="1:13" x14ac:dyDescent="0.25">
      <c r="A150" s="5">
        <v>45690</v>
      </c>
      <c r="B150" t="s">
        <v>1270</v>
      </c>
      <c r="C150" t="s">
        <v>1321</v>
      </c>
      <c r="D150" t="s">
        <v>436</v>
      </c>
      <c r="E150" s="5">
        <f t="shared" si="2"/>
        <v>45690</v>
      </c>
      <c r="G150">
        <v>58.1</v>
      </c>
      <c r="H150">
        <v>0.79412000000000005</v>
      </c>
      <c r="I150">
        <v>0</v>
      </c>
      <c r="J150">
        <v>11.96</v>
      </c>
      <c r="K150">
        <v>46.14</v>
      </c>
      <c r="L150">
        <v>11.5</v>
      </c>
      <c r="M150">
        <v>2.7</v>
      </c>
    </row>
    <row r="151" spans="1:13" x14ac:dyDescent="0.25">
      <c r="A151" s="5">
        <v>45689</v>
      </c>
      <c r="B151" t="s">
        <v>1270</v>
      </c>
      <c r="C151" t="s">
        <v>1322</v>
      </c>
      <c r="D151" t="s">
        <v>436</v>
      </c>
      <c r="E151" s="5">
        <f t="shared" si="2"/>
        <v>45689</v>
      </c>
      <c r="G151">
        <v>63.2</v>
      </c>
      <c r="H151">
        <v>0.75890000000000002</v>
      </c>
      <c r="I151">
        <v>2.2400000000000002</v>
      </c>
      <c r="J151">
        <v>15.24</v>
      </c>
      <c r="K151">
        <v>47.96</v>
      </c>
      <c r="L151">
        <v>11.5</v>
      </c>
      <c r="M151">
        <v>3.9</v>
      </c>
    </row>
    <row r="152" spans="1:13" x14ac:dyDescent="0.25">
      <c r="A152" s="5">
        <v>45689</v>
      </c>
      <c r="B152" t="s">
        <v>1270</v>
      </c>
      <c r="C152" t="s">
        <v>1323</v>
      </c>
      <c r="D152" t="s">
        <v>436</v>
      </c>
      <c r="E152" s="5">
        <f t="shared" si="2"/>
        <v>45689</v>
      </c>
      <c r="G152">
        <v>46.77</v>
      </c>
      <c r="H152">
        <v>0.89349999999999996</v>
      </c>
      <c r="I152">
        <v>4.78</v>
      </c>
      <c r="J152">
        <v>4.9800000000000004</v>
      </c>
      <c r="K152">
        <v>41.79</v>
      </c>
      <c r="L152">
        <v>11.5</v>
      </c>
      <c r="M152">
        <v>2.6</v>
      </c>
    </row>
    <row r="153" spans="1:13" x14ac:dyDescent="0.25">
      <c r="A153" s="5">
        <v>45690</v>
      </c>
      <c r="B153" t="s">
        <v>1270</v>
      </c>
      <c r="C153" t="s">
        <v>1324</v>
      </c>
      <c r="D153" t="s">
        <v>436</v>
      </c>
      <c r="E153" s="5">
        <f t="shared" si="2"/>
        <v>45690</v>
      </c>
      <c r="G153">
        <v>147.28</v>
      </c>
      <c r="H153">
        <v>0.92559999999999998</v>
      </c>
      <c r="I153">
        <v>0.02</v>
      </c>
      <c r="J153">
        <v>10.96</v>
      </c>
      <c r="K153">
        <v>136.32</v>
      </c>
      <c r="L153">
        <v>11.5</v>
      </c>
      <c r="M153">
        <v>2.7</v>
      </c>
    </row>
    <row r="154" spans="1:13" x14ac:dyDescent="0.25">
      <c r="A154" s="5">
        <v>45667</v>
      </c>
      <c r="B154" t="s">
        <v>1270</v>
      </c>
      <c r="C154" t="s">
        <v>1325</v>
      </c>
      <c r="D154" t="s">
        <v>327</v>
      </c>
      <c r="E154" s="5">
        <f t="shared" si="2"/>
        <v>45667</v>
      </c>
      <c r="G154">
        <v>118.3</v>
      </c>
      <c r="H154">
        <v>0.88</v>
      </c>
      <c r="I154">
        <v>0</v>
      </c>
      <c r="J154">
        <v>14.2</v>
      </c>
      <c r="K154">
        <v>104.1</v>
      </c>
      <c r="L154">
        <v>11.5</v>
      </c>
      <c r="M154">
        <v>2.7</v>
      </c>
    </row>
    <row r="155" spans="1:13" x14ac:dyDescent="0.25">
      <c r="A155" s="5">
        <v>45700</v>
      </c>
      <c r="B155" t="s">
        <v>1270</v>
      </c>
      <c r="C155" t="s">
        <v>1326</v>
      </c>
      <c r="D155" t="s">
        <v>436</v>
      </c>
      <c r="E155" s="5">
        <f t="shared" si="2"/>
        <v>45700</v>
      </c>
      <c r="G155">
        <v>88.7</v>
      </c>
      <c r="H155">
        <v>0.83840000000000003</v>
      </c>
      <c r="I155">
        <v>1.39</v>
      </c>
      <c r="J155">
        <v>14.33</v>
      </c>
      <c r="K155">
        <v>74.37</v>
      </c>
      <c r="L155">
        <v>11.5</v>
      </c>
      <c r="M155">
        <v>3</v>
      </c>
    </row>
    <row r="156" spans="1:13" x14ac:dyDescent="0.25">
      <c r="A156" s="5">
        <v>45688</v>
      </c>
      <c r="B156" t="s">
        <v>1270</v>
      </c>
      <c r="C156" t="s">
        <v>1327</v>
      </c>
      <c r="D156" t="s">
        <v>327</v>
      </c>
      <c r="E156" s="5">
        <f t="shared" si="2"/>
        <v>45688</v>
      </c>
      <c r="G156">
        <v>40.65</v>
      </c>
      <c r="H156">
        <v>0.59740000000000004</v>
      </c>
      <c r="I156">
        <v>12.31</v>
      </c>
      <c r="J156">
        <v>16.37</v>
      </c>
      <c r="K156">
        <v>24.28</v>
      </c>
      <c r="L156">
        <v>11.5</v>
      </c>
      <c r="M156">
        <v>2</v>
      </c>
    </row>
    <row r="157" spans="1:13" x14ac:dyDescent="0.25">
      <c r="A157" s="5">
        <v>45690</v>
      </c>
      <c r="B157" t="s">
        <v>1270</v>
      </c>
      <c r="C157" t="s">
        <v>1328</v>
      </c>
      <c r="D157" t="s">
        <v>436</v>
      </c>
      <c r="E157" s="5">
        <f t="shared" si="2"/>
        <v>45690</v>
      </c>
      <c r="G157">
        <v>245.56</v>
      </c>
      <c r="H157">
        <v>0.85909999999999997</v>
      </c>
      <c r="I157">
        <v>0</v>
      </c>
      <c r="J157">
        <v>34.6</v>
      </c>
      <c r="K157">
        <v>210.96</v>
      </c>
      <c r="L157">
        <v>11.5</v>
      </c>
      <c r="M157">
        <v>5</v>
      </c>
    </row>
    <row r="158" spans="1:13" x14ac:dyDescent="0.25">
      <c r="A158" s="5">
        <v>45689</v>
      </c>
      <c r="B158" t="s">
        <v>1270</v>
      </c>
      <c r="C158" t="s">
        <v>1329</v>
      </c>
      <c r="D158" t="s">
        <v>436</v>
      </c>
      <c r="E158" s="5">
        <f t="shared" si="2"/>
        <v>45689</v>
      </c>
      <c r="G158">
        <v>53.06</v>
      </c>
      <c r="H158">
        <v>0.80867</v>
      </c>
      <c r="I158">
        <v>0</v>
      </c>
      <c r="J158">
        <v>10.15</v>
      </c>
      <c r="K158">
        <v>42.91</v>
      </c>
      <c r="L158">
        <v>11.5</v>
      </c>
      <c r="M158">
        <v>3.4</v>
      </c>
    </row>
    <row r="159" spans="1:13" x14ac:dyDescent="0.25">
      <c r="A159" s="5">
        <v>45692</v>
      </c>
      <c r="B159" t="s">
        <v>1270</v>
      </c>
      <c r="C159" t="s">
        <v>1330</v>
      </c>
      <c r="D159" t="s">
        <v>436</v>
      </c>
      <c r="E159" s="5">
        <f t="shared" si="2"/>
        <v>45692</v>
      </c>
      <c r="G159">
        <v>119.87</v>
      </c>
      <c r="H159">
        <v>0.86909999999999998</v>
      </c>
      <c r="I159">
        <v>7.56</v>
      </c>
      <c r="J159">
        <v>15.69</v>
      </c>
      <c r="K159">
        <v>104.18</v>
      </c>
      <c r="L159">
        <v>11.5</v>
      </c>
      <c r="M159">
        <v>3</v>
      </c>
    </row>
    <row r="160" spans="1:13" x14ac:dyDescent="0.25">
      <c r="A160" s="5">
        <v>45692</v>
      </c>
      <c r="B160" t="s">
        <v>1270</v>
      </c>
      <c r="C160" t="s">
        <v>1331</v>
      </c>
      <c r="D160" t="s">
        <v>436</v>
      </c>
      <c r="E160" s="5">
        <f t="shared" si="2"/>
        <v>45692</v>
      </c>
      <c r="G160">
        <v>229.3</v>
      </c>
      <c r="H160">
        <v>0.91320000000000001</v>
      </c>
      <c r="I160">
        <v>0</v>
      </c>
      <c r="J160">
        <v>19.899999999999999</v>
      </c>
      <c r="K160">
        <v>209.4</v>
      </c>
      <c r="L160">
        <v>11.5</v>
      </c>
      <c r="M160">
        <v>3.5</v>
      </c>
    </row>
    <row r="161" spans="1:13" x14ac:dyDescent="0.25">
      <c r="A161" s="5">
        <v>45691</v>
      </c>
      <c r="B161" t="s">
        <v>1270</v>
      </c>
      <c r="C161" t="s">
        <v>1332</v>
      </c>
      <c r="D161" t="s">
        <v>436</v>
      </c>
      <c r="E161" s="5">
        <f t="shared" si="2"/>
        <v>45691</v>
      </c>
      <c r="G161">
        <v>217.1</v>
      </c>
      <c r="H161">
        <v>0.86</v>
      </c>
      <c r="I161">
        <v>0.05</v>
      </c>
      <c r="J161">
        <v>30.39</v>
      </c>
      <c r="K161">
        <v>186.71</v>
      </c>
      <c r="L161">
        <v>11.5</v>
      </c>
      <c r="M161">
        <v>5.4</v>
      </c>
    </row>
    <row r="162" spans="1:13" x14ac:dyDescent="0.25">
      <c r="A162" s="5">
        <v>45664</v>
      </c>
      <c r="B162" t="s">
        <v>1270</v>
      </c>
      <c r="C162" t="s">
        <v>1333</v>
      </c>
      <c r="D162" t="s">
        <v>327</v>
      </c>
      <c r="E162" s="5">
        <f t="shared" si="2"/>
        <v>45664</v>
      </c>
      <c r="G162">
        <v>41.3</v>
      </c>
      <c r="H162">
        <v>0.83750000000000002</v>
      </c>
      <c r="I162">
        <v>0.24</v>
      </c>
      <c r="J162">
        <v>6.71</v>
      </c>
      <c r="K162">
        <v>34.590000000000003</v>
      </c>
      <c r="L162">
        <v>11.5</v>
      </c>
      <c r="M162">
        <v>2</v>
      </c>
    </row>
    <row r="163" spans="1:13" x14ac:dyDescent="0.25">
      <c r="A163" s="5">
        <v>45696</v>
      </c>
      <c r="B163" t="s">
        <v>1270</v>
      </c>
      <c r="C163" t="s">
        <v>1334</v>
      </c>
      <c r="D163" t="s">
        <v>436</v>
      </c>
      <c r="E163" s="5">
        <f t="shared" si="2"/>
        <v>45696</v>
      </c>
      <c r="G163">
        <v>174.95</v>
      </c>
      <c r="H163">
        <v>0.91503000000000001</v>
      </c>
      <c r="I163">
        <v>2.27</v>
      </c>
      <c r="J163">
        <v>14.87</v>
      </c>
      <c r="K163">
        <v>160.08000000000001</v>
      </c>
      <c r="L163">
        <v>11.5</v>
      </c>
      <c r="M163">
        <v>3.3</v>
      </c>
    </row>
    <row r="164" spans="1:13" x14ac:dyDescent="0.25">
      <c r="A164" s="5">
        <v>45682</v>
      </c>
      <c r="B164" t="s">
        <v>1270</v>
      </c>
      <c r="C164" t="s">
        <v>1335</v>
      </c>
      <c r="D164" t="s">
        <v>327</v>
      </c>
      <c r="E164" s="5">
        <f t="shared" si="2"/>
        <v>45682</v>
      </c>
      <c r="G164">
        <v>16.59</v>
      </c>
      <c r="H164">
        <v>0.79869999999999997</v>
      </c>
      <c r="I164">
        <v>0</v>
      </c>
      <c r="J164">
        <v>3.34</v>
      </c>
      <c r="K164">
        <v>13.25</v>
      </c>
      <c r="L164">
        <v>11.5</v>
      </c>
      <c r="M164">
        <v>1.4</v>
      </c>
    </row>
    <row r="165" spans="1:13" x14ac:dyDescent="0.25">
      <c r="A165" s="5">
        <v>45696</v>
      </c>
      <c r="B165" t="s">
        <v>1270</v>
      </c>
      <c r="C165" t="s">
        <v>1336</v>
      </c>
      <c r="D165" t="s">
        <v>436</v>
      </c>
      <c r="E165" s="5">
        <f t="shared" si="2"/>
        <v>45696</v>
      </c>
      <c r="G165">
        <v>105.98</v>
      </c>
      <c r="H165">
        <v>0.98</v>
      </c>
      <c r="I165">
        <v>0</v>
      </c>
      <c r="J165">
        <v>2.12</v>
      </c>
      <c r="K165">
        <v>103.86</v>
      </c>
      <c r="L165">
        <v>11.5</v>
      </c>
      <c r="M165">
        <v>3.3</v>
      </c>
    </row>
    <row r="166" spans="1:13" x14ac:dyDescent="0.25">
      <c r="A166" s="5">
        <v>45700</v>
      </c>
      <c r="B166" t="s">
        <v>1270</v>
      </c>
      <c r="C166" t="s">
        <v>1337</v>
      </c>
      <c r="D166" t="s">
        <v>436</v>
      </c>
      <c r="E166" s="5">
        <f t="shared" si="2"/>
        <v>45700</v>
      </c>
      <c r="G166">
        <v>37.9</v>
      </c>
      <c r="H166">
        <v>0.75239999999999996</v>
      </c>
      <c r="I166">
        <v>0</v>
      </c>
      <c r="J166">
        <v>9.3800000000000008</v>
      </c>
      <c r="K166">
        <v>28.52</v>
      </c>
      <c r="L166">
        <v>11.5</v>
      </c>
      <c r="M166">
        <v>1.8</v>
      </c>
    </row>
    <row r="167" spans="1:13" x14ac:dyDescent="0.25">
      <c r="A167" s="5">
        <v>45690</v>
      </c>
      <c r="B167" t="s">
        <v>1270</v>
      </c>
      <c r="C167" t="s">
        <v>1338</v>
      </c>
      <c r="D167" t="s">
        <v>436</v>
      </c>
      <c r="E167" s="5">
        <f t="shared" si="2"/>
        <v>45690</v>
      </c>
      <c r="G167">
        <v>113.82</v>
      </c>
      <c r="H167">
        <v>0.83721000000000001</v>
      </c>
      <c r="I167">
        <v>0.35</v>
      </c>
      <c r="J167">
        <v>18.53</v>
      </c>
      <c r="K167">
        <v>95.29</v>
      </c>
      <c r="L167">
        <v>11.5</v>
      </c>
      <c r="M167">
        <v>3.3</v>
      </c>
    </row>
    <row r="168" spans="1:13" x14ac:dyDescent="0.25">
      <c r="A168" s="5">
        <v>45699</v>
      </c>
      <c r="B168" t="s">
        <v>1270</v>
      </c>
      <c r="C168" t="s">
        <v>1339</v>
      </c>
      <c r="D168" t="s">
        <v>436</v>
      </c>
      <c r="E168" s="5">
        <f t="shared" si="2"/>
        <v>45699</v>
      </c>
      <c r="G168">
        <v>148.58000000000001</v>
      </c>
      <c r="H168">
        <v>0.83899999999999997</v>
      </c>
      <c r="I168">
        <v>0</v>
      </c>
      <c r="J168">
        <v>23.92</v>
      </c>
      <c r="K168">
        <v>124.66</v>
      </c>
      <c r="L168">
        <v>11.5</v>
      </c>
      <c r="M168">
        <v>3.4</v>
      </c>
    </row>
    <row r="169" spans="1:13" x14ac:dyDescent="0.25">
      <c r="A169" s="5">
        <v>45700</v>
      </c>
      <c r="B169" t="s">
        <v>1270</v>
      </c>
      <c r="C169" t="s">
        <v>1340</v>
      </c>
      <c r="D169" t="s">
        <v>436</v>
      </c>
      <c r="E169" s="5">
        <f t="shared" si="2"/>
        <v>45700</v>
      </c>
      <c r="G169">
        <v>56.6</v>
      </c>
      <c r="H169">
        <v>0.38750000000000001</v>
      </c>
      <c r="I169">
        <v>2.1800000000000002</v>
      </c>
      <c r="J169">
        <v>34.67</v>
      </c>
      <c r="K169">
        <v>21.93</v>
      </c>
      <c r="L169">
        <v>11.5</v>
      </c>
      <c r="M169">
        <v>2.2000000000000002</v>
      </c>
    </row>
    <row r="170" spans="1:13" x14ac:dyDescent="0.25">
      <c r="A170" s="5">
        <v>45700</v>
      </c>
      <c r="B170" t="s">
        <v>1270</v>
      </c>
      <c r="C170" t="s">
        <v>1341</v>
      </c>
      <c r="D170" t="s">
        <v>436</v>
      </c>
      <c r="E170" s="5">
        <f t="shared" si="2"/>
        <v>45700</v>
      </c>
      <c r="G170">
        <v>45.4</v>
      </c>
      <c r="H170">
        <v>0.7883</v>
      </c>
      <c r="I170">
        <v>0</v>
      </c>
      <c r="J170">
        <v>9.61</v>
      </c>
      <c r="K170">
        <v>35.79</v>
      </c>
      <c r="L170">
        <v>11.5</v>
      </c>
      <c r="M170">
        <v>1.5</v>
      </c>
    </row>
    <row r="171" spans="1:13" x14ac:dyDescent="0.25">
      <c r="A171" s="5">
        <v>45700</v>
      </c>
      <c r="B171" t="s">
        <v>1270</v>
      </c>
      <c r="C171" t="s">
        <v>1342</v>
      </c>
      <c r="D171" t="s">
        <v>436</v>
      </c>
      <c r="E171" s="5">
        <f t="shared" si="2"/>
        <v>45700</v>
      </c>
      <c r="G171">
        <v>42.59</v>
      </c>
      <c r="H171">
        <v>0.78839999999999999</v>
      </c>
      <c r="I171">
        <v>8.59</v>
      </c>
      <c r="J171">
        <v>9.01</v>
      </c>
      <c r="K171">
        <v>33.58</v>
      </c>
      <c r="L171">
        <v>11.5</v>
      </c>
      <c r="M171">
        <v>2.9</v>
      </c>
    </row>
    <row r="172" spans="1:13" x14ac:dyDescent="0.25">
      <c r="A172" s="5">
        <v>45699</v>
      </c>
      <c r="B172" t="s">
        <v>1270</v>
      </c>
      <c r="C172" t="s">
        <v>1343</v>
      </c>
      <c r="D172" t="s">
        <v>436</v>
      </c>
      <c r="E172" s="5">
        <f t="shared" si="2"/>
        <v>45699</v>
      </c>
      <c r="G172">
        <v>32.46</v>
      </c>
      <c r="H172">
        <v>0.9</v>
      </c>
      <c r="I172">
        <v>1.42</v>
      </c>
      <c r="J172">
        <v>3.25</v>
      </c>
      <c r="K172">
        <v>29.21</v>
      </c>
      <c r="L172">
        <v>11.5</v>
      </c>
      <c r="M172">
        <v>1.4</v>
      </c>
    </row>
    <row r="173" spans="1:13" x14ac:dyDescent="0.25">
      <c r="A173" s="5">
        <v>45700</v>
      </c>
      <c r="B173" t="s">
        <v>1270</v>
      </c>
      <c r="C173" t="s">
        <v>1344</v>
      </c>
      <c r="D173" t="s">
        <v>436</v>
      </c>
      <c r="E173" s="5">
        <f t="shared" si="2"/>
        <v>45700</v>
      </c>
      <c r="G173">
        <v>59.31</v>
      </c>
      <c r="H173">
        <v>0.56364000000000003</v>
      </c>
      <c r="I173">
        <v>14.13</v>
      </c>
      <c r="J173">
        <v>25.88</v>
      </c>
      <c r="K173">
        <v>33.43</v>
      </c>
      <c r="L173">
        <v>11.5</v>
      </c>
      <c r="M173">
        <v>2.1</v>
      </c>
    </row>
    <row r="174" spans="1:13" x14ac:dyDescent="0.25">
      <c r="A174" s="5">
        <v>45700</v>
      </c>
      <c r="B174" t="s">
        <v>1270</v>
      </c>
      <c r="C174" t="s">
        <v>1345</v>
      </c>
      <c r="D174" t="s">
        <v>436</v>
      </c>
      <c r="E174" s="5">
        <f t="shared" si="2"/>
        <v>45700</v>
      </c>
      <c r="G174">
        <v>168.4</v>
      </c>
      <c r="H174">
        <v>0.9</v>
      </c>
      <c r="I174">
        <v>26.07</v>
      </c>
      <c r="J174">
        <v>16.84</v>
      </c>
      <c r="K174">
        <v>151.56</v>
      </c>
      <c r="L174">
        <v>11.5</v>
      </c>
      <c r="M174">
        <v>4.5</v>
      </c>
    </row>
    <row r="175" spans="1:13" x14ac:dyDescent="0.25">
      <c r="A175" s="5">
        <v>45692</v>
      </c>
      <c r="B175" t="s">
        <v>1270</v>
      </c>
      <c r="C175" t="s">
        <v>1346</v>
      </c>
      <c r="D175" t="s">
        <v>436</v>
      </c>
      <c r="E175" s="5">
        <f t="shared" si="2"/>
        <v>45692</v>
      </c>
      <c r="G175">
        <v>159.49</v>
      </c>
      <c r="H175">
        <v>0.91049999999999998</v>
      </c>
      <c r="I175">
        <v>0</v>
      </c>
      <c r="J175">
        <v>14.27</v>
      </c>
      <c r="K175">
        <v>145.22</v>
      </c>
      <c r="L175">
        <v>11.5</v>
      </c>
      <c r="M175">
        <v>3.1</v>
      </c>
    </row>
    <row r="176" spans="1:13" x14ac:dyDescent="0.25">
      <c r="A176" s="5">
        <v>45699</v>
      </c>
      <c r="B176" t="s">
        <v>1270</v>
      </c>
      <c r="C176" t="s">
        <v>1347</v>
      </c>
      <c r="D176" t="s">
        <v>436</v>
      </c>
      <c r="E176" s="5">
        <f t="shared" si="2"/>
        <v>45699</v>
      </c>
      <c r="G176">
        <v>73.61</v>
      </c>
      <c r="H176">
        <v>0.88</v>
      </c>
      <c r="I176">
        <v>19.2</v>
      </c>
      <c r="J176">
        <v>8.83</v>
      </c>
      <c r="K176">
        <v>64.78</v>
      </c>
      <c r="L176">
        <v>11.5</v>
      </c>
      <c r="M176">
        <v>2</v>
      </c>
    </row>
    <row r="177" spans="1:13" x14ac:dyDescent="0.25">
      <c r="A177" s="5">
        <v>45699</v>
      </c>
      <c r="B177" t="s">
        <v>1270</v>
      </c>
      <c r="C177" t="s">
        <v>1348</v>
      </c>
      <c r="D177" t="s">
        <v>436</v>
      </c>
      <c r="E177" s="5">
        <f t="shared" si="2"/>
        <v>45699</v>
      </c>
      <c r="G177">
        <v>237.06</v>
      </c>
      <c r="H177">
        <v>0.9</v>
      </c>
      <c r="I177">
        <v>0.11</v>
      </c>
      <c r="J177">
        <v>23.71</v>
      </c>
      <c r="K177">
        <v>213.35</v>
      </c>
      <c r="L177">
        <v>11.5</v>
      </c>
      <c r="M177">
        <v>3.9</v>
      </c>
    </row>
    <row r="178" spans="1:13" x14ac:dyDescent="0.25">
      <c r="A178" s="5">
        <v>45699</v>
      </c>
      <c r="B178" t="s">
        <v>1270</v>
      </c>
      <c r="C178" t="s">
        <v>1349</v>
      </c>
      <c r="D178" t="s">
        <v>436</v>
      </c>
      <c r="E178" s="5">
        <f t="shared" si="2"/>
        <v>45699</v>
      </c>
      <c r="G178">
        <v>29.14</v>
      </c>
      <c r="H178">
        <v>0.64</v>
      </c>
      <c r="I178">
        <v>7.08</v>
      </c>
      <c r="J178">
        <v>10.49</v>
      </c>
      <c r="K178">
        <v>18.649999999999999</v>
      </c>
      <c r="L178">
        <v>11.5</v>
      </c>
      <c r="M178">
        <v>1.8</v>
      </c>
    </row>
    <row r="179" spans="1:13" x14ac:dyDescent="0.25">
      <c r="A179" s="5">
        <v>45699</v>
      </c>
      <c r="B179" t="s">
        <v>1270</v>
      </c>
      <c r="C179" t="s">
        <v>1350</v>
      </c>
      <c r="D179" t="s">
        <v>436</v>
      </c>
      <c r="E179" s="5">
        <f t="shared" si="2"/>
        <v>45699</v>
      </c>
      <c r="G179">
        <v>133.31</v>
      </c>
      <c r="H179">
        <v>0.88019999999999998</v>
      </c>
      <c r="I179">
        <v>3.91</v>
      </c>
      <c r="J179">
        <v>15.97</v>
      </c>
      <c r="K179">
        <v>117.34</v>
      </c>
      <c r="L179">
        <v>11.5</v>
      </c>
      <c r="M179">
        <v>3.4</v>
      </c>
    </row>
    <row r="180" spans="1:13" x14ac:dyDescent="0.25">
      <c r="A180" s="5">
        <v>45676</v>
      </c>
      <c r="B180" t="s">
        <v>1270</v>
      </c>
      <c r="C180" t="s">
        <v>1351</v>
      </c>
      <c r="D180" t="s">
        <v>327</v>
      </c>
      <c r="E180" s="5">
        <f t="shared" si="2"/>
        <v>45676</v>
      </c>
      <c r="G180">
        <v>119.45</v>
      </c>
      <c r="H180">
        <v>0.77600000000000002</v>
      </c>
      <c r="I180">
        <v>0</v>
      </c>
      <c r="J180">
        <v>26.76</v>
      </c>
      <c r="K180">
        <v>92.69</v>
      </c>
      <c r="L180">
        <v>11.5</v>
      </c>
      <c r="M180">
        <v>1.3</v>
      </c>
    </row>
    <row r="181" spans="1:13" x14ac:dyDescent="0.25">
      <c r="A181" s="5">
        <v>45696</v>
      </c>
      <c r="B181" t="s">
        <v>1270</v>
      </c>
      <c r="C181" t="s">
        <v>1352</v>
      </c>
      <c r="D181" t="s">
        <v>436</v>
      </c>
      <c r="E181" s="5">
        <f t="shared" si="2"/>
        <v>45696</v>
      </c>
      <c r="G181">
        <v>34.700000000000003</v>
      </c>
      <c r="H181">
        <v>0.61709999999999998</v>
      </c>
      <c r="I181">
        <v>0</v>
      </c>
      <c r="J181">
        <v>13.29</v>
      </c>
      <c r="K181">
        <v>21.41</v>
      </c>
      <c r="L181">
        <v>11.5</v>
      </c>
      <c r="M181">
        <v>1.4</v>
      </c>
    </row>
    <row r="182" spans="1:13" x14ac:dyDescent="0.25">
      <c r="A182" s="5">
        <v>45699</v>
      </c>
      <c r="B182" t="s">
        <v>1270</v>
      </c>
      <c r="C182" t="s">
        <v>1353</v>
      </c>
      <c r="D182" t="s">
        <v>436</v>
      </c>
      <c r="E182" s="5">
        <f t="shared" si="2"/>
        <v>45699</v>
      </c>
      <c r="G182">
        <v>154.1</v>
      </c>
      <c r="H182">
        <v>0.98</v>
      </c>
      <c r="I182">
        <v>0</v>
      </c>
      <c r="J182">
        <v>3.08</v>
      </c>
      <c r="K182">
        <v>151.02000000000001</v>
      </c>
      <c r="L182">
        <v>11.5</v>
      </c>
      <c r="M182">
        <v>3.2</v>
      </c>
    </row>
    <row r="183" spans="1:13" x14ac:dyDescent="0.25">
      <c r="A183" s="5">
        <v>45693</v>
      </c>
      <c r="B183" t="s">
        <v>1270</v>
      </c>
      <c r="C183" t="s">
        <v>1354</v>
      </c>
      <c r="D183" t="s">
        <v>436</v>
      </c>
      <c r="E183" s="5">
        <f t="shared" si="2"/>
        <v>45693</v>
      </c>
      <c r="G183">
        <v>168.03</v>
      </c>
      <c r="H183">
        <v>0.88990000000000002</v>
      </c>
      <c r="I183">
        <v>1.2</v>
      </c>
      <c r="J183">
        <v>18.5</v>
      </c>
      <c r="K183">
        <v>149.53</v>
      </c>
      <c r="L183">
        <v>11.5</v>
      </c>
      <c r="M183">
        <v>3.3</v>
      </c>
    </row>
    <row r="184" spans="1:13" x14ac:dyDescent="0.25">
      <c r="A184" s="5">
        <v>45690</v>
      </c>
      <c r="B184" t="s">
        <v>1270</v>
      </c>
      <c r="C184" t="s">
        <v>1355</v>
      </c>
      <c r="D184" t="s">
        <v>436</v>
      </c>
      <c r="E184" s="5">
        <f t="shared" si="2"/>
        <v>45690</v>
      </c>
      <c r="G184">
        <v>229.61</v>
      </c>
      <c r="H184">
        <v>0.9173</v>
      </c>
      <c r="I184">
        <v>2.31</v>
      </c>
      <c r="J184">
        <v>18.989999999999998</v>
      </c>
      <c r="K184">
        <v>210.62</v>
      </c>
      <c r="L184">
        <v>11.5</v>
      </c>
      <c r="M184">
        <v>4</v>
      </c>
    </row>
    <row r="185" spans="1:13" x14ac:dyDescent="0.25">
      <c r="A185" s="5">
        <v>45696</v>
      </c>
      <c r="B185" t="s">
        <v>1270</v>
      </c>
      <c r="C185" t="s">
        <v>1356</v>
      </c>
      <c r="D185" t="s">
        <v>436</v>
      </c>
      <c r="E185" s="5">
        <f t="shared" si="2"/>
        <v>45696</v>
      </c>
      <c r="G185">
        <v>47.1</v>
      </c>
      <c r="H185">
        <v>0.89412000000000003</v>
      </c>
      <c r="I185">
        <v>11.76</v>
      </c>
      <c r="J185">
        <v>4.99</v>
      </c>
      <c r="K185">
        <v>42.11</v>
      </c>
      <c r="L185">
        <v>11.5</v>
      </c>
      <c r="M185">
        <v>2</v>
      </c>
    </row>
    <row r="186" spans="1:13" x14ac:dyDescent="0.25">
      <c r="A186" s="5">
        <v>45700</v>
      </c>
      <c r="B186" t="s">
        <v>1270</v>
      </c>
      <c r="C186" t="s">
        <v>1357</v>
      </c>
      <c r="D186" t="s">
        <v>436</v>
      </c>
      <c r="E186" s="5">
        <f t="shared" si="2"/>
        <v>45700</v>
      </c>
      <c r="G186">
        <v>249.4</v>
      </c>
      <c r="H186">
        <v>0.9375</v>
      </c>
      <c r="I186">
        <v>0</v>
      </c>
      <c r="J186">
        <v>15.59</v>
      </c>
      <c r="K186">
        <v>233.81</v>
      </c>
      <c r="L186">
        <v>11.5</v>
      </c>
      <c r="M186">
        <v>5.7</v>
      </c>
    </row>
    <row r="187" spans="1:13" x14ac:dyDescent="0.25">
      <c r="A187" s="5">
        <v>45699</v>
      </c>
      <c r="B187" t="s">
        <v>1270</v>
      </c>
      <c r="C187" t="s">
        <v>1358</v>
      </c>
      <c r="D187" t="s">
        <v>436</v>
      </c>
      <c r="E187" s="5">
        <f t="shared" si="2"/>
        <v>45699</v>
      </c>
      <c r="G187">
        <v>31.38</v>
      </c>
      <c r="H187">
        <v>0.63958999999999999</v>
      </c>
      <c r="I187">
        <v>181.25</v>
      </c>
      <c r="J187">
        <v>11.31</v>
      </c>
      <c r="K187">
        <v>20.07</v>
      </c>
      <c r="L187">
        <v>11.5</v>
      </c>
      <c r="M187">
        <v>2</v>
      </c>
    </row>
    <row r="188" spans="1:13" x14ac:dyDescent="0.25">
      <c r="A188" s="5">
        <v>45700</v>
      </c>
      <c r="B188" t="s">
        <v>1270</v>
      </c>
      <c r="C188" t="s">
        <v>1359</v>
      </c>
      <c r="D188" t="s">
        <v>436</v>
      </c>
      <c r="E188" s="5">
        <f t="shared" si="2"/>
        <v>45700</v>
      </c>
      <c r="G188">
        <v>40.82</v>
      </c>
      <c r="H188">
        <v>0.75</v>
      </c>
      <c r="I188">
        <v>10.62</v>
      </c>
      <c r="J188">
        <v>10.210000000000001</v>
      </c>
      <c r="K188">
        <v>30.62</v>
      </c>
      <c r="L188">
        <v>11.5</v>
      </c>
      <c r="M188">
        <v>1.7</v>
      </c>
    </row>
    <row r="189" spans="1:13" x14ac:dyDescent="0.25">
      <c r="A189" s="5">
        <v>45694</v>
      </c>
      <c r="B189" t="s">
        <v>1270</v>
      </c>
      <c r="C189" t="s">
        <v>1360</v>
      </c>
      <c r="D189" t="s">
        <v>436</v>
      </c>
      <c r="E189" s="5">
        <f t="shared" si="2"/>
        <v>45694</v>
      </c>
      <c r="G189">
        <v>256.58999999999997</v>
      </c>
      <c r="H189">
        <v>0.87429000000000001</v>
      </c>
      <c r="I189">
        <v>0</v>
      </c>
      <c r="J189">
        <v>32.26</v>
      </c>
      <c r="K189">
        <v>224.33</v>
      </c>
      <c r="L189">
        <v>11.5</v>
      </c>
      <c r="M189">
        <v>4.7</v>
      </c>
    </row>
    <row r="190" spans="1:13" x14ac:dyDescent="0.25">
      <c r="A190" s="5">
        <v>45696</v>
      </c>
      <c r="B190" t="s">
        <v>1270</v>
      </c>
      <c r="C190" t="s">
        <v>1361</v>
      </c>
      <c r="D190" t="s">
        <v>436</v>
      </c>
      <c r="E190" s="5">
        <f t="shared" si="2"/>
        <v>45696</v>
      </c>
      <c r="G190">
        <v>40.19</v>
      </c>
      <c r="H190">
        <v>0.38333</v>
      </c>
      <c r="I190">
        <v>0</v>
      </c>
      <c r="J190">
        <v>24.78</v>
      </c>
      <c r="K190">
        <v>15.41</v>
      </c>
      <c r="L190">
        <v>11.5</v>
      </c>
      <c r="M190">
        <v>2.2999999999999998</v>
      </c>
    </row>
    <row r="191" spans="1:13" x14ac:dyDescent="0.25">
      <c r="A191" s="5">
        <v>45691</v>
      </c>
      <c r="B191" t="s">
        <v>1270</v>
      </c>
      <c r="C191" t="s">
        <v>1362</v>
      </c>
      <c r="D191" t="s">
        <v>436</v>
      </c>
      <c r="E191" s="5">
        <f t="shared" si="2"/>
        <v>45691</v>
      </c>
      <c r="G191">
        <v>203.7</v>
      </c>
      <c r="H191">
        <v>0.9</v>
      </c>
      <c r="I191">
        <v>0</v>
      </c>
      <c r="J191">
        <v>20.37</v>
      </c>
      <c r="K191">
        <v>183.33</v>
      </c>
      <c r="L191">
        <v>11.5</v>
      </c>
      <c r="M191">
        <v>4.0999999999999996</v>
      </c>
    </row>
    <row r="192" spans="1:13" x14ac:dyDescent="0.25">
      <c r="A192" s="5">
        <v>45633</v>
      </c>
      <c r="B192" t="s">
        <v>1270</v>
      </c>
      <c r="C192" t="s">
        <v>1363</v>
      </c>
      <c r="D192" t="s">
        <v>327</v>
      </c>
      <c r="E192" s="5">
        <f t="shared" si="2"/>
        <v>45633</v>
      </c>
      <c r="G192">
        <v>8.9</v>
      </c>
      <c r="H192">
        <v>0.5</v>
      </c>
      <c r="I192">
        <v>2.9</v>
      </c>
      <c r="J192">
        <v>4.45</v>
      </c>
      <c r="K192">
        <v>4.45</v>
      </c>
      <c r="L192">
        <v>11.5</v>
      </c>
      <c r="M192">
        <v>1.3</v>
      </c>
    </row>
    <row r="193" spans="1:13" x14ac:dyDescent="0.25">
      <c r="A193" s="5">
        <v>45696</v>
      </c>
      <c r="B193" t="s">
        <v>1270</v>
      </c>
      <c r="C193" t="s">
        <v>1364</v>
      </c>
      <c r="D193" t="s">
        <v>436</v>
      </c>
      <c r="E193" s="5">
        <f t="shared" si="2"/>
        <v>45696</v>
      </c>
      <c r="G193">
        <v>42.1</v>
      </c>
      <c r="H193">
        <v>0.61</v>
      </c>
      <c r="I193">
        <v>0</v>
      </c>
      <c r="J193">
        <v>16.420000000000002</v>
      </c>
      <c r="K193">
        <v>25.68</v>
      </c>
      <c r="L193">
        <v>11.5</v>
      </c>
      <c r="M193">
        <v>1.4</v>
      </c>
    </row>
    <row r="194" spans="1:13" x14ac:dyDescent="0.25">
      <c r="A194" s="5">
        <v>45695</v>
      </c>
      <c r="B194" t="s">
        <v>1270</v>
      </c>
      <c r="C194" t="s">
        <v>1365</v>
      </c>
      <c r="D194" t="s">
        <v>436</v>
      </c>
      <c r="E194" s="5">
        <f t="shared" si="2"/>
        <v>45695</v>
      </c>
      <c r="G194">
        <v>129.5</v>
      </c>
      <c r="H194">
        <v>0.83289999999999997</v>
      </c>
      <c r="I194">
        <v>11.31</v>
      </c>
      <c r="J194">
        <v>21.64</v>
      </c>
      <c r="K194">
        <v>107.86</v>
      </c>
      <c r="L194">
        <v>11.5</v>
      </c>
      <c r="M194">
        <v>3</v>
      </c>
    </row>
    <row r="195" spans="1:13" x14ac:dyDescent="0.25">
      <c r="A195" s="5">
        <v>45700</v>
      </c>
      <c r="B195" t="s">
        <v>1270</v>
      </c>
      <c r="C195" t="s">
        <v>1366</v>
      </c>
      <c r="D195" t="s">
        <v>436</v>
      </c>
      <c r="E195" s="5">
        <f t="shared" ref="E195:E258" si="3">A195</f>
        <v>45700</v>
      </c>
      <c r="G195">
        <v>32.17</v>
      </c>
      <c r="H195">
        <v>0.87450000000000006</v>
      </c>
      <c r="I195">
        <v>5.15</v>
      </c>
      <c r="J195">
        <v>4.04</v>
      </c>
      <c r="K195">
        <v>28.13</v>
      </c>
      <c r="L195">
        <v>11.5</v>
      </c>
      <c r="M195">
        <v>2</v>
      </c>
    </row>
    <row r="196" spans="1:13" x14ac:dyDescent="0.25">
      <c r="A196" s="5">
        <v>45691</v>
      </c>
      <c r="B196" t="s">
        <v>1270</v>
      </c>
      <c r="C196" t="s">
        <v>1367</v>
      </c>
      <c r="D196" t="s">
        <v>436</v>
      </c>
      <c r="E196" s="5">
        <f t="shared" si="3"/>
        <v>45691</v>
      </c>
      <c r="G196">
        <v>13.87</v>
      </c>
      <c r="H196">
        <v>0.43169999999999997</v>
      </c>
      <c r="I196">
        <v>4.1500000000000004</v>
      </c>
      <c r="J196">
        <v>7.88</v>
      </c>
      <c r="K196">
        <v>5.99</v>
      </c>
      <c r="L196">
        <v>11.5</v>
      </c>
      <c r="M196">
        <v>1</v>
      </c>
    </row>
    <row r="197" spans="1:13" x14ac:dyDescent="0.25">
      <c r="A197" s="5">
        <v>45699</v>
      </c>
      <c r="B197" t="s">
        <v>1270</v>
      </c>
      <c r="C197" t="s">
        <v>1368</v>
      </c>
      <c r="D197" t="s">
        <v>436</v>
      </c>
      <c r="E197" s="5">
        <f t="shared" si="3"/>
        <v>45699</v>
      </c>
      <c r="G197">
        <v>277.97000000000003</v>
      </c>
      <c r="H197">
        <v>0.98580000000000001</v>
      </c>
      <c r="I197">
        <v>1.05</v>
      </c>
      <c r="J197">
        <v>3.95</v>
      </c>
      <c r="K197">
        <v>274.02</v>
      </c>
      <c r="L197">
        <v>11.5</v>
      </c>
      <c r="M197">
        <v>4.5</v>
      </c>
    </row>
    <row r="198" spans="1:13" x14ac:dyDescent="0.25">
      <c r="A198" s="5">
        <v>45699</v>
      </c>
      <c r="B198" t="s">
        <v>1270</v>
      </c>
      <c r="C198" t="s">
        <v>1369</v>
      </c>
      <c r="D198" t="s">
        <v>436</v>
      </c>
      <c r="E198" s="5">
        <f t="shared" si="3"/>
        <v>45699</v>
      </c>
      <c r="G198">
        <v>38.700000000000003</v>
      </c>
      <c r="H198">
        <v>0.42752000000000001</v>
      </c>
      <c r="I198">
        <v>1.51</v>
      </c>
      <c r="J198">
        <v>22.15</v>
      </c>
      <c r="K198">
        <v>16.55</v>
      </c>
      <c r="L198">
        <v>11.5</v>
      </c>
      <c r="M198">
        <v>2</v>
      </c>
    </row>
    <row r="199" spans="1:13" x14ac:dyDescent="0.25">
      <c r="A199" s="5">
        <v>45696</v>
      </c>
      <c r="B199" t="s">
        <v>1270</v>
      </c>
      <c r="C199" t="s">
        <v>1370</v>
      </c>
      <c r="D199" t="s">
        <v>436</v>
      </c>
      <c r="E199" s="5">
        <f t="shared" si="3"/>
        <v>45696</v>
      </c>
      <c r="G199">
        <v>108.47</v>
      </c>
      <c r="H199">
        <v>0.88670000000000004</v>
      </c>
      <c r="I199">
        <v>2.54</v>
      </c>
      <c r="J199">
        <v>12.29</v>
      </c>
      <c r="K199">
        <v>96.18</v>
      </c>
      <c r="L199">
        <v>11.5</v>
      </c>
      <c r="M199">
        <v>3.5</v>
      </c>
    </row>
    <row r="200" spans="1:13" x14ac:dyDescent="0.25">
      <c r="A200" s="5">
        <v>45699</v>
      </c>
      <c r="B200" t="s">
        <v>1270</v>
      </c>
      <c r="C200" t="s">
        <v>1371</v>
      </c>
      <c r="D200" t="s">
        <v>436</v>
      </c>
      <c r="E200" s="5">
        <f t="shared" si="3"/>
        <v>45699</v>
      </c>
      <c r="G200">
        <v>66.7</v>
      </c>
      <c r="H200">
        <v>0.70009999999999994</v>
      </c>
      <c r="I200">
        <v>18.62</v>
      </c>
      <c r="J200">
        <v>20</v>
      </c>
      <c r="K200">
        <v>46.7</v>
      </c>
      <c r="L200">
        <v>11.5</v>
      </c>
      <c r="M200">
        <v>3</v>
      </c>
    </row>
    <row r="201" spans="1:13" x14ac:dyDescent="0.25">
      <c r="A201" s="5">
        <v>45695</v>
      </c>
      <c r="B201" t="s">
        <v>1270</v>
      </c>
      <c r="C201" t="s">
        <v>1372</v>
      </c>
      <c r="D201" t="s">
        <v>436</v>
      </c>
      <c r="E201" s="5">
        <f t="shared" si="3"/>
        <v>45695</v>
      </c>
      <c r="G201">
        <v>165.25</v>
      </c>
      <c r="H201">
        <v>0.95301999999999998</v>
      </c>
      <c r="I201">
        <v>2.83</v>
      </c>
      <c r="J201">
        <v>7.76</v>
      </c>
      <c r="K201">
        <v>157.49</v>
      </c>
      <c r="L201">
        <v>11.5</v>
      </c>
      <c r="M201">
        <v>4.3</v>
      </c>
    </row>
    <row r="202" spans="1:13" x14ac:dyDescent="0.25">
      <c r="A202" s="5">
        <v>45695</v>
      </c>
      <c r="B202" t="s">
        <v>1270</v>
      </c>
      <c r="C202" t="s">
        <v>1373</v>
      </c>
      <c r="D202" t="s">
        <v>436</v>
      </c>
      <c r="E202" s="5">
        <f t="shared" si="3"/>
        <v>45695</v>
      </c>
      <c r="G202">
        <v>131.15</v>
      </c>
      <c r="H202">
        <v>0.97545999999999999</v>
      </c>
      <c r="I202">
        <v>35.19</v>
      </c>
      <c r="J202">
        <v>3.22</v>
      </c>
      <c r="K202">
        <v>127.93</v>
      </c>
      <c r="L202">
        <v>11.5</v>
      </c>
      <c r="M202">
        <v>2.1</v>
      </c>
    </row>
    <row r="203" spans="1:13" x14ac:dyDescent="0.25">
      <c r="A203" s="5">
        <v>45699</v>
      </c>
      <c r="B203" t="s">
        <v>1270</v>
      </c>
      <c r="C203" t="s">
        <v>1374</v>
      </c>
      <c r="D203" t="s">
        <v>436</v>
      </c>
      <c r="E203" s="5">
        <f t="shared" si="3"/>
        <v>45699</v>
      </c>
      <c r="G203">
        <v>232.84</v>
      </c>
      <c r="H203">
        <v>0.9163</v>
      </c>
      <c r="I203">
        <v>6.63</v>
      </c>
      <c r="J203">
        <v>19.489999999999998</v>
      </c>
      <c r="K203">
        <v>213.35</v>
      </c>
      <c r="L203">
        <v>11.5</v>
      </c>
      <c r="M203">
        <v>5</v>
      </c>
    </row>
    <row r="204" spans="1:13" x14ac:dyDescent="0.25">
      <c r="A204" s="5">
        <v>45695</v>
      </c>
      <c r="B204" t="s">
        <v>1270</v>
      </c>
      <c r="C204" t="s">
        <v>1375</v>
      </c>
      <c r="D204" t="s">
        <v>436</v>
      </c>
      <c r="E204" s="5">
        <f t="shared" si="3"/>
        <v>45695</v>
      </c>
      <c r="G204">
        <v>59.3</v>
      </c>
      <c r="H204">
        <v>0.94899999999999995</v>
      </c>
      <c r="I204">
        <v>21.05</v>
      </c>
      <c r="J204">
        <v>3.02</v>
      </c>
      <c r="K204">
        <v>56.28</v>
      </c>
      <c r="L204">
        <v>11.5</v>
      </c>
      <c r="M204">
        <v>3.1</v>
      </c>
    </row>
    <row r="205" spans="1:13" x14ac:dyDescent="0.25">
      <c r="A205" s="5">
        <v>45695</v>
      </c>
      <c r="B205" t="s">
        <v>1270</v>
      </c>
      <c r="C205" t="s">
        <v>1376</v>
      </c>
      <c r="D205" t="s">
        <v>436</v>
      </c>
      <c r="E205" s="5">
        <f t="shared" si="3"/>
        <v>45695</v>
      </c>
      <c r="G205">
        <v>25</v>
      </c>
      <c r="H205">
        <v>0.35</v>
      </c>
      <c r="I205">
        <v>1.3</v>
      </c>
      <c r="J205">
        <v>16.25</v>
      </c>
      <c r="K205">
        <v>8.75</v>
      </c>
      <c r="L205">
        <v>11.5</v>
      </c>
      <c r="M205">
        <v>2</v>
      </c>
    </row>
    <row r="206" spans="1:13" x14ac:dyDescent="0.25">
      <c r="A206" s="5">
        <v>45695</v>
      </c>
      <c r="B206" t="s">
        <v>1270</v>
      </c>
      <c r="C206" t="s">
        <v>1377</v>
      </c>
      <c r="D206" t="s">
        <v>436</v>
      </c>
      <c r="E206" s="5">
        <f t="shared" si="3"/>
        <v>45695</v>
      </c>
      <c r="G206">
        <v>70.22</v>
      </c>
      <c r="H206">
        <v>0.83926000000000001</v>
      </c>
      <c r="I206">
        <v>14.23</v>
      </c>
      <c r="J206">
        <v>11.29</v>
      </c>
      <c r="K206">
        <v>58.93</v>
      </c>
      <c r="L206">
        <v>11.5</v>
      </c>
      <c r="M206">
        <v>3.5</v>
      </c>
    </row>
    <row r="207" spans="1:13" x14ac:dyDescent="0.25">
      <c r="A207" s="5">
        <v>45695</v>
      </c>
      <c r="B207" t="s">
        <v>1270</v>
      </c>
      <c r="C207" t="s">
        <v>1378</v>
      </c>
      <c r="D207" t="s">
        <v>436</v>
      </c>
      <c r="E207" s="5">
        <f t="shared" si="3"/>
        <v>45695</v>
      </c>
      <c r="G207">
        <v>225.2</v>
      </c>
      <c r="H207">
        <v>0.86667000000000005</v>
      </c>
      <c r="I207">
        <v>0</v>
      </c>
      <c r="J207">
        <v>30.03</v>
      </c>
      <c r="K207">
        <v>195.17</v>
      </c>
      <c r="L207">
        <v>11.5</v>
      </c>
      <c r="M207">
        <v>3.2</v>
      </c>
    </row>
    <row r="208" spans="1:13" x14ac:dyDescent="0.25">
      <c r="A208" s="5">
        <v>45695</v>
      </c>
      <c r="B208" t="s">
        <v>1270</v>
      </c>
      <c r="C208" t="s">
        <v>1379</v>
      </c>
      <c r="D208" t="s">
        <v>436</v>
      </c>
      <c r="E208" s="5">
        <f t="shared" si="3"/>
        <v>45695</v>
      </c>
      <c r="G208">
        <v>46.4</v>
      </c>
      <c r="H208">
        <v>0.64249999999999996</v>
      </c>
      <c r="I208">
        <v>2.66</v>
      </c>
      <c r="J208">
        <v>16.59</v>
      </c>
      <c r="K208">
        <v>29.81</v>
      </c>
      <c r="L208">
        <v>11.5</v>
      </c>
      <c r="M208">
        <v>1.4</v>
      </c>
    </row>
    <row r="209" spans="1:13" x14ac:dyDescent="0.25">
      <c r="A209" s="5">
        <v>45699</v>
      </c>
      <c r="B209" t="s">
        <v>1270</v>
      </c>
      <c r="C209" t="s">
        <v>1380</v>
      </c>
      <c r="D209" t="s">
        <v>436</v>
      </c>
      <c r="E209" s="5">
        <f t="shared" si="3"/>
        <v>45699</v>
      </c>
      <c r="G209">
        <v>58.4</v>
      </c>
      <c r="H209">
        <v>0.87960000000000005</v>
      </c>
      <c r="I209">
        <v>22.35</v>
      </c>
      <c r="J209">
        <v>7.03</v>
      </c>
      <c r="K209">
        <v>51.37</v>
      </c>
      <c r="L209">
        <v>11.5</v>
      </c>
      <c r="M209">
        <v>2.5</v>
      </c>
    </row>
    <row r="210" spans="1:13" x14ac:dyDescent="0.25">
      <c r="A210" s="5">
        <v>45695</v>
      </c>
      <c r="B210" t="s">
        <v>1270</v>
      </c>
      <c r="C210" t="s">
        <v>1381</v>
      </c>
      <c r="D210" t="s">
        <v>436</v>
      </c>
      <c r="E210" s="5">
        <f t="shared" si="3"/>
        <v>45695</v>
      </c>
      <c r="G210">
        <v>57.5</v>
      </c>
      <c r="H210">
        <v>0.93859999999999999</v>
      </c>
      <c r="I210">
        <v>0.55000000000000004</v>
      </c>
      <c r="J210">
        <v>3.53</v>
      </c>
      <c r="K210">
        <v>53.97</v>
      </c>
      <c r="L210">
        <v>11.5</v>
      </c>
      <c r="M210">
        <v>1.7</v>
      </c>
    </row>
    <row r="211" spans="1:13" x14ac:dyDescent="0.25">
      <c r="A211" s="5">
        <v>45696</v>
      </c>
      <c r="B211" t="s">
        <v>1270</v>
      </c>
      <c r="C211" t="s">
        <v>1382</v>
      </c>
      <c r="D211" t="s">
        <v>436</v>
      </c>
      <c r="E211" s="5">
        <f t="shared" si="3"/>
        <v>45696</v>
      </c>
      <c r="G211">
        <v>289.75</v>
      </c>
      <c r="H211">
        <v>0.96940000000000004</v>
      </c>
      <c r="I211">
        <v>13.49</v>
      </c>
      <c r="J211">
        <v>8.8699999999999992</v>
      </c>
      <c r="K211">
        <v>280.88</v>
      </c>
      <c r="L211">
        <v>11.5</v>
      </c>
      <c r="M211">
        <v>6.2</v>
      </c>
    </row>
    <row r="212" spans="1:13" x14ac:dyDescent="0.25">
      <c r="A212" s="5">
        <v>45692</v>
      </c>
      <c r="B212" t="s">
        <v>1270</v>
      </c>
      <c r="C212" t="s">
        <v>1383</v>
      </c>
      <c r="D212" t="s">
        <v>436</v>
      </c>
      <c r="E212" s="5">
        <f t="shared" si="3"/>
        <v>45692</v>
      </c>
      <c r="G212">
        <v>31.16</v>
      </c>
      <c r="H212">
        <v>0.69</v>
      </c>
      <c r="I212">
        <v>0</v>
      </c>
      <c r="J212">
        <v>9.66</v>
      </c>
      <c r="K212">
        <v>21.5</v>
      </c>
      <c r="L212">
        <v>11.5</v>
      </c>
      <c r="M212">
        <v>2.8</v>
      </c>
    </row>
    <row r="213" spans="1:13" x14ac:dyDescent="0.25">
      <c r="A213" s="5">
        <v>45692</v>
      </c>
      <c r="B213" t="s">
        <v>1270</v>
      </c>
      <c r="C213" t="s">
        <v>1384</v>
      </c>
      <c r="D213" t="s">
        <v>436</v>
      </c>
      <c r="E213" s="5">
        <f t="shared" si="3"/>
        <v>45692</v>
      </c>
      <c r="G213">
        <v>171.9</v>
      </c>
      <c r="H213">
        <v>0.81340000000000001</v>
      </c>
      <c r="I213">
        <v>0</v>
      </c>
      <c r="J213">
        <v>32.08</v>
      </c>
      <c r="K213">
        <v>139.82</v>
      </c>
      <c r="L213">
        <v>11.5</v>
      </c>
      <c r="M213">
        <v>3.1</v>
      </c>
    </row>
    <row r="214" spans="1:13" x14ac:dyDescent="0.25">
      <c r="A214" s="5">
        <v>45699</v>
      </c>
      <c r="B214" t="s">
        <v>1270</v>
      </c>
      <c r="C214" t="s">
        <v>1385</v>
      </c>
      <c r="D214" t="s">
        <v>436</v>
      </c>
      <c r="E214" s="5">
        <f t="shared" si="3"/>
        <v>45699</v>
      </c>
      <c r="G214">
        <v>201.97</v>
      </c>
      <c r="H214">
        <v>0.94</v>
      </c>
      <c r="I214">
        <v>0.88</v>
      </c>
      <c r="J214">
        <v>12.12</v>
      </c>
      <c r="K214">
        <v>189.85</v>
      </c>
      <c r="L214">
        <v>11.5</v>
      </c>
      <c r="M214">
        <v>5.5</v>
      </c>
    </row>
    <row r="215" spans="1:13" x14ac:dyDescent="0.25">
      <c r="A215" s="5">
        <v>45689</v>
      </c>
      <c r="B215" t="s">
        <v>1270</v>
      </c>
      <c r="C215" t="s">
        <v>1386</v>
      </c>
      <c r="D215" t="s">
        <v>436</v>
      </c>
      <c r="E215" s="5">
        <f t="shared" si="3"/>
        <v>45689</v>
      </c>
      <c r="G215">
        <v>56.61</v>
      </c>
      <c r="H215">
        <v>0.76</v>
      </c>
      <c r="I215">
        <v>0.06</v>
      </c>
      <c r="J215">
        <v>13.59</v>
      </c>
      <c r="K215">
        <v>43.02</v>
      </c>
      <c r="L215">
        <v>11.5</v>
      </c>
    </row>
    <row r="216" spans="1:13" x14ac:dyDescent="0.25">
      <c r="A216" s="5">
        <v>45694</v>
      </c>
      <c r="B216" t="s">
        <v>1270</v>
      </c>
      <c r="C216" t="s">
        <v>1387</v>
      </c>
      <c r="D216" t="s">
        <v>436</v>
      </c>
      <c r="E216" s="5">
        <f t="shared" si="3"/>
        <v>45694</v>
      </c>
      <c r="G216">
        <v>141.30000000000001</v>
      </c>
      <c r="H216">
        <v>0.91539999999999999</v>
      </c>
      <c r="I216">
        <v>0</v>
      </c>
      <c r="J216">
        <v>11.95</v>
      </c>
      <c r="K216">
        <v>129.35</v>
      </c>
      <c r="L216">
        <v>11.5</v>
      </c>
      <c r="M216">
        <v>3.1</v>
      </c>
    </row>
    <row r="217" spans="1:13" x14ac:dyDescent="0.25">
      <c r="A217" s="5">
        <v>45699</v>
      </c>
      <c r="B217" t="s">
        <v>1270</v>
      </c>
      <c r="C217" t="s">
        <v>1388</v>
      </c>
      <c r="D217" t="s">
        <v>436</v>
      </c>
      <c r="E217" s="5">
        <f t="shared" si="3"/>
        <v>45699</v>
      </c>
      <c r="G217">
        <v>45.27</v>
      </c>
      <c r="H217">
        <v>0.81759999999999999</v>
      </c>
      <c r="I217">
        <v>7.64</v>
      </c>
      <c r="J217">
        <v>8.26</v>
      </c>
      <c r="K217">
        <v>37.01</v>
      </c>
      <c r="L217">
        <v>11.5</v>
      </c>
      <c r="M217">
        <v>2</v>
      </c>
    </row>
    <row r="218" spans="1:13" x14ac:dyDescent="0.25">
      <c r="A218" s="5">
        <v>45695</v>
      </c>
      <c r="B218" t="s">
        <v>1270</v>
      </c>
      <c r="C218" t="s">
        <v>1389</v>
      </c>
      <c r="D218" t="s">
        <v>436</v>
      </c>
      <c r="E218" s="5">
        <f t="shared" si="3"/>
        <v>45695</v>
      </c>
      <c r="G218">
        <v>45.9</v>
      </c>
      <c r="H218">
        <v>0.9</v>
      </c>
      <c r="I218">
        <v>0.26</v>
      </c>
      <c r="J218">
        <v>4.59</v>
      </c>
      <c r="K218">
        <v>41.31</v>
      </c>
      <c r="L218">
        <v>11.5</v>
      </c>
      <c r="M218">
        <v>3</v>
      </c>
    </row>
    <row r="219" spans="1:13" x14ac:dyDescent="0.25">
      <c r="A219" s="5">
        <v>45699</v>
      </c>
      <c r="B219" t="s">
        <v>1270</v>
      </c>
      <c r="C219" t="s">
        <v>1390</v>
      </c>
      <c r="D219" t="s">
        <v>436</v>
      </c>
      <c r="E219" s="5">
        <f t="shared" si="3"/>
        <v>45699</v>
      </c>
      <c r="G219">
        <v>38</v>
      </c>
      <c r="H219">
        <v>0.62390000000000001</v>
      </c>
      <c r="I219">
        <v>23.84</v>
      </c>
      <c r="J219">
        <v>14.29</v>
      </c>
      <c r="K219">
        <v>23.71</v>
      </c>
      <c r="L219">
        <v>11.5</v>
      </c>
      <c r="M219">
        <v>1.7</v>
      </c>
    </row>
    <row r="220" spans="1:13" x14ac:dyDescent="0.25">
      <c r="A220" s="5">
        <v>45695</v>
      </c>
      <c r="B220" t="s">
        <v>1270</v>
      </c>
      <c r="C220" t="s">
        <v>1391</v>
      </c>
      <c r="D220" t="s">
        <v>436</v>
      </c>
      <c r="E220" s="5">
        <f t="shared" si="3"/>
        <v>45695</v>
      </c>
      <c r="G220">
        <v>56.22</v>
      </c>
      <c r="H220">
        <v>0.81777999999999995</v>
      </c>
      <c r="I220">
        <v>0</v>
      </c>
      <c r="J220">
        <v>10.24</v>
      </c>
      <c r="K220">
        <v>45.97</v>
      </c>
      <c r="L220">
        <v>11.5</v>
      </c>
      <c r="M220">
        <v>2.8</v>
      </c>
    </row>
    <row r="221" spans="1:13" x14ac:dyDescent="0.25">
      <c r="A221" s="5">
        <v>45700</v>
      </c>
      <c r="B221" t="s">
        <v>1270</v>
      </c>
      <c r="C221" t="s">
        <v>1392</v>
      </c>
      <c r="D221" t="s">
        <v>436</v>
      </c>
      <c r="E221" s="5">
        <f t="shared" si="3"/>
        <v>45700</v>
      </c>
      <c r="G221">
        <v>200.1</v>
      </c>
      <c r="H221">
        <v>0.7</v>
      </c>
      <c r="I221">
        <v>9.49</v>
      </c>
      <c r="J221">
        <v>60.03</v>
      </c>
      <c r="K221">
        <v>140.07</v>
      </c>
      <c r="L221">
        <v>11.5</v>
      </c>
      <c r="M221">
        <v>5.8</v>
      </c>
    </row>
    <row r="222" spans="1:13" x14ac:dyDescent="0.25">
      <c r="A222" s="5">
        <v>45699</v>
      </c>
      <c r="B222" t="s">
        <v>1270</v>
      </c>
      <c r="C222" t="s">
        <v>1393</v>
      </c>
      <c r="D222" t="s">
        <v>436</v>
      </c>
      <c r="E222" s="5">
        <f t="shared" si="3"/>
        <v>45699</v>
      </c>
      <c r="G222">
        <v>38.19</v>
      </c>
      <c r="H222">
        <v>0.67805000000000004</v>
      </c>
      <c r="I222">
        <v>3.34</v>
      </c>
      <c r="J222">
        <v>12.3</v>
      </c>
      <c r="K222">
        <v>25.89</v>
      </c>
      <c r="L222">
        <v>11.5</v>
      </c>
      <c r="M222">
        <v>2.2000000000000002</v>
      </c>
    </row>
    <row r="223" spans="1:13" x14ac:dyDescent="0.25">
      <c r="A223" s="5">
        <v>45694</v>
      </c>
      <c r="B223" t="s">
        <v>1270</v>
      </c>
      <c r="C223" t="s">
        <v>1394</v>
      </c>
      <c r="D223" t="s">
        <v>436</v>
      </c>
      <c r="E223" s="5">
        <f t="shared" si="3"/>
        <v>45694</v>
      </c>
      <c r="G223">
        <v>15.08</v>
      </c>
      <c r="H223">
        <v>0.6764</v>
      </c>
      <c r="I223">
        <v>0.95</v>
      </c>
      <c r="J223">
        <v>4.88</v>
      </c>
      <c r="K223">
        <v>10.199999999999999</v>
      </c>
      <c r="L223">
        <v>11.5</v>
      </c>
      <c r="M223">
        <v>3.2</v>
      </c>
    </row>
    <row r="224" spans="1:13" x14ac:dyDescent="0.25">
      <c r="A224" s="5">
        <v>45699</v>
      </c>
      <c r="B224" t="s">
        <v>1270</v>
      </c>
      <c r="C224" t="s">
        <v>1395</v>
      </c>
      <c r="D224" t="s">
        <v>436</v>
      </c>
      <c r="E224" s="5">
        <f t="shared" si="3"/>
        <v>45699</v>
      </c>
      <c r="G224">
        <v>113.2</v>
      </c>
      <c r="H224">
        <v>0.79435</v>
      </c>
      <c r="I224">
        <v>0</v>
      </c>
      <c r="J224">
        <v>23.28</v>
      </c>
      <c r="K224">
        <v>89.92</v>
      </c>
      <c r="L224">
        <v>11.5</v>
      </c>
      <c r="M224">
        <v>3</v>
      </c>
    </row>
    <row r="225" spans="1:25" x14ac:dyDescent="0.25">
      <c r="A225" s="5">
        <v>45700</v>
      </c>
      <c r="B225" t="s">
        <v>1270</v>
      </c>
      <c r="C225" t="s">
        <v>1396</v>
      </c>
      <c r="D225" t="s">
        <v>436</v>
      </c>
      <c r="E225" s="5">
        <f t="shared" si="3"/>
        <v>45700</v>
      </c>
      <c r="G225">
        <v>102.51</v>
      </c>
      <c r="H225">
        <v>0.72307999999999995</v>
      </c>
      <c r="I225">
        <v>1.66</v>
      </c>
      <c r="J225">
        <v>28.39</v>
      </c>
      <c r="K225">
        <v>74.12</v>
      </c>
      <c r="L225">
        <v>11.5</v>
      </c>
      <c r="M225">
        <v>4.5</v>
      </c>
    </row>
    <row r="226" spans="1:25" x14ac:dyDescent="0.25">
      <c r="A226" s="5">
        <v>45699</v>
      </c>
      <c r="B226" t="s">
        <v>1270</v>
      </c>
      <c r="C226" t="s">
        <v>1397</v>
      </c>
      <c r="D226" t="s">
        <v>436</v>
      </c>
      <c r="E226" s="5">
        <f t="shared" si="3"/>
        <v>45699</v>
      </c>
      <c r="G226">
        <v>94.28</v>
      </c>
      <c r="H226">
        <v>0.75841999999999998</v>
      </c>
      <c r="I226">
        <v>38.119999999999997</v>
      </c>
      <c r="J226">
        <v>22.78</v>
      </c>
      <c r="K226">
        <v>71.5</v>
      </c>
      <c r="L226">
        <v>11.5</v>
      </c>
      <c r="M226">
        <v>2</v>
      </c>
    </row>
    <row r="227" spans="1:25" x14ac:dyDescent="0.25">
      <c r="A227" s="5">
        <v>45696</v>
      </c>
      <c r="B227" t="s">
        <v>1270</v>
      </c>
      <c r="C227" t="s">
        <v>1398</v>
      </c>
      <c r="D227" t="s">
        <v>436</v>
      </c>
      <c r="E227" s="5">
        <f t="shared" si="3"/>
        <v>45696</v>
      </c>
      <c r="G227">
        <v>191.8</v>
      </c>
      <c r="H227">
        <v>0.91300000000000003</v>
      </c>
      <c r="I227">
        <v>4.1500000000000004</v>
      </c>
      <c r="J227">
        <v>16.690000000000001</v>
      </c>
      <c r="K227">
        <v>175.12</v>
      </c>
      <c r="L227">
        <v>11.5</v>
      </c>
      <c r="M227">
        <v>3.1</v>
      </c>
    </row>
    <row r="228" spans="1:25" x14ac:dyDescent="0.25">
      <c r="A228" s="5">
        <v>45692</v>
      </c>
      <c r="B228" t="s">
        <v>1270</v>
      </c>
      <c r="C228" t="s">
        <v>1399</v>
      </c>
      <c r="D228" t="s">
        <v>436</v>
      </c>
      <c r="E228" s="5">
        <f t="shared" si="3"/>
        <v>45692</v>
      </c>
      <c r="G228">
        <v>189.7</v>
      </c>
      <c r="H228">
        <v>0.78769999999999996</v>
      </c>
      <c r="I228">
        <v>4.32</v>
      </c>
      <c r="J228">
        <v>40.270000000000003</v>
      </c>
      <c r="K228">
        <v>149.43</v>
      </c>
      <c r="L228">
        <v>11.5</v>
      </c>
      <c r="M228">
        <v>3.5</v>
      </c>
    </row>
    <row r="229" spans="1:25" x14ac:dyDescent="0.25">
      <c r="A229" s="5">
        <v>45690</v>
      </c>
      <c r="B229" t="s">
        <v>1270</v>
      </c>
      <c r="C229" t="s">
        <v>1400</v>
      </c>
      <c r="D229" t="s">
        <v>436</v>
      </c>
      <c r="E229" s="5">
        <f t="shared" si="3"/>
        <v>45690</v>
      </c>
      <c r="G229">
        <v>10.7</v>
      </c>
      <c r="H229">
        <v>0.60229999999999995</v>
      </c>
      <c r="I229">
        <v>0</v>
      </c>
      <c r="J229">
        <v>4.25</v>
      </c>
      <c r="K229">
        <v>6.44</v>
      </c>
      <c r="L229">
        <v>11.5</v>
      </c>
      <c r="M229">
        <v>2.4</v>
      </c>
    </row>
    <row r="230" spans="1:25" x14ac:dyDescent="0.25">
      <c r="A230" s="5">
        <v>45699</v>
      </c>
      <c r="B230" t="s">
        <v>1270</v>
      </c>
      <c r="C230" t="s">
        <v>1401</v>
      </c>
      <c r="D230" t="s">
        <v>436</v>
      </c>
      <c r="E230" s="5">
        <f t="shared" si="3"/>
        <v>45699</v>
      </c>
      <c r="G230">
        <v>23.2</v>
      </c>
      <c r="H230">
        <v>0.55979999999999996</v>
      </c>
      <c r="I230">
        <v>5.07</v>
      </c>
      <c r="J230">
        <v>10.210000000000001</v>
      </c>
      <c r="K230">
        <v>12.99</v>
      </c>
      <c r="L230">
        <v>11.5</v>
      </c>
      <c r="M230">
        <v>1.7</v>
      </c>
    </row>
    <row r="231" spans="1:25" x14ac:dyDescent="0.25">
      <c r="A231" s="5">
        <v>45692</v>
      </c>
      <c r="B231" t="s">
        <v>1270</v>
      </c>
      <c r="C231" t="s">
        <v>1402</v>
      </c>
      <c r="D231" t="s">
        <v>436</v>
      </c>
      <c r="E231" s="5">
        <f t="shared" si="3"/>
        <v>45692</v>
      </c>
      <c r="G231">
        <v>74.400000000000006</v>
      </c>
      <c r="H231">
        <v>0.84789999999999999</v>
      </c>
      <c r="I231">
        <v>0</v>
      </c>
      <c r="J231">
        <v>11.32</v>
      </c>
      <c r="K231">
        <v>63.08</v>
      </c>
      <c r="L231">
        <v>11.5</v>
      </c>
      <c r="M231">
        <v>2.2999999999999998</v>
      </c>
    </row>
    <row r="232" spans="1:25" x14ac:dyDescent="0.25">
      <c r="A232" s="5">
        <v>45692</v>
      </c>
      <c r="B232" t="s">
        <v>1270</v>
      </c>
      <c r="C232" t="s">
        <v>1403</v>
      </c>
      <c r="D232" t="s">
        <v>436</v>
      </c>
      <c r="E232" s="5">
        <f t="shared" si="3"/>
        <v>45692</v>
      </c>
      <c r="G232">
        <v>52.95</v>
      </c>
      <c r="H232">
        <v>0.84</v>
      </c>
      <c r="I232">
        <v>1.48</v>
      </c>
      <c r="J232">
        <v>8.4700000000000006</v>
      </c>
      <c r="K232">
        <v>44.48</v>
      </c>
      <c r="L232">
        <v>11.5</v>
      </c>
      <c r="M232">
        <v>2.1</v>
      </c>
    </row>
    <row r="233" spans="1:25" x14ac:dyDescent="0.25">
      <c r="A233" s="5">
        <v>45699</v>
      </c>
      <c r="B233" t="s">
        <v>1270</v>
      </c>
      <c r="C233" t="s">
        <v>1404</v>
      </c>
      <c r="D233" t="s">
        <v>436</v>
      </c>
      <c r="E233" s="5">
        <f t="shared" si="3"/>
        <v>45699</v>
      </c>
      <c r="G233">
        <v>90.98</v>
      </c>
      <c r="H233">
        <v>0.67059999999999997</v>
      </c>
      <c r="I233">
        <v>1.98</v>
      </c>
      <c r="J233">
        <v>29.97</v>
      </c>
      <c r="K233">
        <v>61.01</v>
      </c>
      <c r="L233">
        <v>11.5</v>
      </c>
      <c r="M233">
        <v>1.6</v>
      </c>
    </row>
    <row r="234" spans="1:25" x14ac:dyDescent="0.25">
      <c r="A234" s="5">
        <v>45687</v>
      </c>
      <c r="B234" t="s">
        <v>441</v>
      </c>
      <c r="C234" t="s">
        <v>446</v>
      </c>
      <c r="D234" t="s">
        <v>327</v>
      </c>
      <c r="E234" s="5">
        <f t="shared" si="3"/>
        <v>45687</v>
      </c>
      <c r="G234">
        <v>36.229999999999997</v>
      </c>
      <c r="H234">
        <v>0.92064000000000001</v>
      </c>
      <c r="I234">
        <v>0</v>
      </c>
      <c r="J234">
        <v>2.87</v>
      </c>
      <c r="K234">
        <v>33.35</v>
      </c>
      <c r="L234">
        <v>11.5</v>
      </c>
      <c r="M234">
        <v>2.2999999999999998</v>
      </c>
    </row>
    <row r="235" spans="1:25" x14ac:dyDescent="0.25">
      <c r="A235" s="5">
        <v>45676</v>
      </c>
      <c r="B235" t="s">
        <v>441</v>
      </c>
      <c r="C235" t="s">
        <v>449</v>
      </c>
      <c r="D235" t="s">
        <v>327</v>
      </c>
      <c r="E235" s="5">
        <f t="shared" si="3"/>
        <v>45676</v>
      </c>
      <c r="G235">
        <v>97.72</v>
      </c>
      <c r="H235">
        <v>0.88</v>
      </c>
      <c r="I235">
        <v>26.67</v>
      </c>
      <c r="J235">
        <v>11.73</v>
      </c>
      <c r="K235">
        <v>86</v>
      </c>
      <c r="L235">
        <v>11.5</v>
      </c>
      <c r="M235">
        <v>4.3</v>
      </c>
      <c r="Y235" t="s">
        <v>1405</v>
      </c>
    </row>
    <row r="236" spans="1:25" x14ac:dyDescent="0.25">
      <c r="A236" s="5">
        <v>45694</v>
      </c>
      <c r="B236" t="s">
        <v>441</v>
      </c>
      <c r="C236" t="s">
        <v>451</v>
      </c>
      <c r="D236" t="s">
        <v>436</v>
      </c>
      <c r="E236" s="5">
        <f t="shared" si="3"/>
        <v>45694</v>
      </c>
      <c r="G236">
        <v>12.5</v>
      </c>
      <c r="H236">
        <v>0.87648000000000004</v>
      </c>
      <c r="I236">
        <v>1</v>
      </c>
      <c r="J236">
        <v>1.54</v>
      </c>
      <c r="K236">
        <v>10.95</v>
      </c>
      <c r="L236">
        <v>11.5</v>
      </c>
      <c r="M236">
        <v>1.5</v>
      </c>
    </row>
    <row r="237" spans="1:25" x14ac:dyDescent="0.25">
      <c r="A237" s="5">
        <v>45687</v>
      </c>
      <c r="B237" t="s">
        <v>441</v>
      </c>
      <c r="C237" t="s">
        <v>454</v>
      </c>
      <c r="D237" t="s">
        <v>327</v>
      </c>
      <c r="E237" s="5">
        <f t="shared" si="3"/>
        <v>45687</v>
      </c>
      <c r="G237">
        <v>16.68</v>
      </c>
      <c r="H237">
        <v>0.60768</v>
      </c>
      <c r="I237">
        <v>3</v>
      </c>
      <c r="J237">
        <v>6.54</v>
      </c>
      <c r="K237">
        <v>10.14</v>
      </c>
      <c r="L237">
        <v>11.5</v>
      </c>
      <c r="M237">
        <v>2.1</v>
      </c>
    </row>
    <row r="238" spans="1:25" x14ac:dyDescent="0.25">
      <c r="A238" s="5">
        <v>45698</v>
      </c>
      <c r="B238" t="s">
        <v>441</v>
      </c>
      <c r="C238" t="s">
        <v>456</v>
      </c>
      <c r="D238" t="s">
        <v>436</v>
      </c>
      <c r="E238" s="5">
        <f t="shared" si="3"/>
        <v>45698</v>
      </c>
      <c r="G238">
        <v>38.01</v>
      </c>
      <c r="H238">
        <v>0.67488000000000004</v>
      </c>
      <c r="I238">
        <v>5</v>
      </c>
      <c r="J238">
        <v>12.36</v>
      </c>
      <c r="K238">
        <v>25.65</v>
      </c>
      <c r="L238">
        <v>11.5</v>
      </c>
      <c r="M238">
        <v>1.5</v>
      </c>
    </row>
    <row r="239" spans="1:25" x14ac:dyDescent="0.25">
      <c r="A239" s="5">
        <v>45667</v>
      </c>
      <c r="B239" t="s">
        <v>441</v>
      </c>
      <c r="C239" t="s">
        <v>460</v>
      </c>
      <c r="D239" t="s">
        <v>327</v>
      </c>
      <c r="E239" s="5">
        <f t="shared" si="3"/>
        <v>45667</v>
      </c>
      <c r="G239">
        <v>12.73</v>
      </c>
      <c r="H239">
        <v>0.24</v>
      </c>
      <c r="I239">
        <v>14.57</v>
      </c>
      <c r="J239">
        <v>9.68</v>
      </c>
      <c r="K239">
        <v>3.06</v>
      </c>
      <c r="L239">
        <v>11.5</v>
      </c>
      <c r="M239">
        <v>2.2999999999999998</v>
      </c>
      <c r="Y239" t="s">
        <v>1405</v>
      </c>
    </row>
    <row r="240" spans="1:25" x14ac:dyDescent="0.25">
      <c r="A240" s="5">
        <v>45694</v>
      </c>
      <c r="B240" t="s">
        <v>441</v>
      </c>
      <c r="C240" t="s">
        <v>462</v>
      </c>
      <c r="D240" t="s">
        <v>436</v>
      </c>
      <c r="E240" s="5">
        <f t="shared" si="3"/>
        <v>45694</v>
      </c>
      <c r="G240">
        <v>9.57</v>
      </c>
      <c r="H240">
        <v>0.53759999999999997</v>
      </c>
      <c r="I240">
        <v>5</v>
      </c>
      <c r="J240">
        <v>4.42</v>
      </c>
      <c r="K240">
        <v>5.14</v>
      </c>
      <c r="L240">
        <v>11.5</v>
      </c>
      <c r="M240">
        <v>1.6</v>
      </c>
      <c r="Y240" t="s">
        <v>1405</v>
      </c>
    </row>
    <row r="241" spans="1:25" x14ac:dyDescent="0.25">
      <c r="A241" s="5">
        <v>45676</v>
      </c>
      <c r="B241" t="s">
        <v>441</v>
      </c>
      <c r="C241" t="s">
        <v>464</v>
      </c>
      <c r="D241" t="s">
        <v>327</v>
      </c>
      <c r="E241" s="5">
        <f t="shared" si="3"/>
        <v>45676</v>
      </c>
      <c r="G241">
        <v>171.98</v>
      </c>
      <c r="H241">
        <v>0.88</v>
      </c>
      <c r="I241">
        <v>5</v>
      </c>
      <c r="J241">
        <v>20.64</v>
      </c>
      <c r="K241">
        <v>151.34</v>
      </c>
      <c r="L241">
        <v>11.5</v>
      </c>
      <c r="M241">
        <v>4.8</v>
      </c>
    </row>
    <row r="242" spans="1:25" x14ac:dyDescent="0.25">
      <c r="A242" s="5">
        <v>45698</v>
      </c>
      <c r="B242" t="s">
        <v>441</v>
      </c>
      <c r="C242" t="s">
        <v>466</v>
      </c>
      <c r="D242" t="s">
        <v>436</v>
      </c>
      <c r="E242" s="5">
        <f t="shared" si="3"/>
        <v>45698</v>
      </c>
      <c r="G242">
        <v>143.01</v>
      </c>
      <c r="H242">
        <v>0.92447999999999997</v>
      </c>
      <c r="I242">
        <v>3</v>
      </c>
      <c r="J242">
        <v>10.8</v>
      </c>
      <c r="K242">
        <v>132.21</v>
      </c>
      <c r="L242">
        <v>11.5</v>
      </c>
      <c r="M242">
        <v>5.0999999999999996</v>
      </c>
    </row>
    <row r="243" spans="1:25" x14ac:dyDescent="0.25">
      <c r="A243" s="5">
        <v>45694</v>
      </c>
      <c r="B243" t="s">
        <v>441</v>
      </c>
      <c r="C243" t="s">
        <v>468</v>
      </c>
      <c r="D243" t="s">
        <v>436</v>
      </c>
      <c r="E243" s="5">
        <f t="shared" si="3"/>
        <v>45694</v>
      </c>
      <c r="G243">
        <v>87.58</v>
      </c>
      <c r="H243">
        <v>0.79871999999999999</v>
      </c>
      <c r="I243">
        <v>5</v>
      </c>
      <c r="J243">
        <v>17.63</v>
      </c>
      <c r="K243">
        <v>69.95</v>
      </c>
      <c r="L243">
        <v>11.5</v>
      </c>
      <c r="M243">
        <v>5.3</v>
      </c>
    </row>
    <row r="244" spans="1:25" x14ac:dyDescent="0.25">
      <c r="A244" s="5">
        <v>45694</v>
      </c>
      <c r="B244" t="s">
        <v>441</v>
      </c>
      <c r="C244" t="s">
        <v>470</v>
      </c>
      <c r="D244" t="s">
        <v>436</v>
      </c>
      <c r="E244" s="5">
        <f t="shared" si="3"/>
        <v>45694</v>
      </c>
      <c r="G244">
        <v>100.7</v>
      </c>
      <c r="H244">
        <v>0.81023999999999996</v>
      </c>
      <c r="I244">
        <v>5</v>
      </c>
      <c r="J244">
        <v>19.11</v>
      </c>
      <c r="K244">
        <v>81.59</v>
      </c>
      <c r="L244">
        <v>11.5</v>
      </c>
      <c r="M244">
        <v>5.0999999999999996</v>
      </c>
    </row>
    <row r="245" spans="1:25" x14ac:dyDescent="0.25">
      <c r="A245" s="5">
        <v>45694</v>
      </c>
      <c r="B245" t="s">
        <v>441</v>
      </c>
      <c r="C245" t="s">
        <v>472</v>
      </c>
      <c r="D245" t="s">
        <v>436</v>
      </c>
      <c r="E245" s="5">
        <f t="shared" si="3"/>
        <v>45694</v>
      </c>
      <c r="G245">
        <v>76.28</v>
      </c>
      <c r="H245">
        <v>0.71808000000000005</v>
      </c>
      <c r="I245">
        <v>5</v>
      </c>
      <c r="J245">
        <v>21.51</v>
      </c>
      <c r="K245">
        <v>54.78</v>
      </c>
      <c r="L245">
        <v>11.5</v>
      </c>
      <c r="M245">
        <v>5.0999999999999996</v>
      </c>
    </row>
    <row r="246" spans="1:25" x14ac:dyDescent="0.25">
      <c r="A246" s="5">
        <v>45664</v>
      </c>
      <c r="B246" t="s">
        <v>441</v>
      </c>
      <c r="C246" t="s">
        <v>474</v>
      </c>
      <c r="D246" t="s">
        <v>327</v>
      </c>
      <c r="E246" s="5">
        <f t="shared" si="3"/>
        <v>45664</v>
      </c>
      <c r="G246">
        <v>33.659999999999997</v>
      </c>
      <c r="H246">
        <v>0.84</v>
      </c>
      <c r="I246">
        <v>16</v>
      </c>
      <c r="J246">
        <v>5.39</v>
      </c>
      <c r="K246">
        <v>28.27</v>
      </c>
      <c r="L246">
        <v>11.5</v>
      </c>
      <c r="M246">
        <v>1.6</v>
      </c>
    </row>
    <row r="247" spans="1:25" x14ac:dyDescent="0.25">
      <c r="A247" s="5">
        <v>45698</v>
      </c>
      <c r="B247" t="s">
        <v>441</v>
      </c>
      <c r="C247" t="s">
        <v>476</v>
      </c>
      <c r="D247" t="s">
        <v>436</v>
      </c>
      <c r="E247" s="5">
        <f t="shared" si="3"/>
        <v>45698</v>
      </c>
      <c r="G247">
        <v>120.33</v>
      </c>
      <c r="H247">
        <v>0.82752000000000003</v>
      </c>
      <c r="I247">
        <v>3</v>
      </c>
      <c r="J247">
        <v>20.75</v>
      </c>
      <c r="K247">
        <v>99.58</v>
      </c>
      <c r="L247">
        <v>11.5</v>
      </c>
      <c r="M247">
        <v>5.9</v>
      </c>
    </row>
    <row r="248" spans="1:25" x14ac:dyDescent="0.25">
      <c r="A248" s="5">
        <v>45694</v>
      </c>
      <c r="B248" t="s">
        <v>441</v>
      </c>
      <c r="C248" t="s">
        <v>478</v>
      </c>
      <c r="D248" t="s">
        <v>436</v>
      </c>
      <c r="E248" s="5">
        <f t="shared" si="3"/>
        <v>45694</v>
      </c>
      <c r="G248">
        <v>21.9</v>
      </c>
      <c r="H248">
        <v>0.45600000000000002</v>
      </c>
      <c r="I248">
        <v>7</v>
      </c>
      <c r="J248">
        <v>11.91</v>
      </c>
      <c r="K248">
        <v>9.99</v>
      </c>
      <c r="L248">
        <v>11.5</v>
      </c>
      <c r="M248">
        <v>4</v>
      </c>
    </row>
    <row r="249" spans="1:25" x14ac:dyDescent="0.25">
      <c r="A249" s="5">
        <v>45701</v>
      </c>
      <c r="B249" t="s">
        <v>441</v>
      </c>
      <c r="C249" t="s">
        <v>480</v>
      </c>
      <c r="D249" t="s">
        <v>436</v>
      </c>
      <c r="E249" s="5">
        <f t="shared" si="3"/>
        <v>45701</v>
      </c>
      <c r="G249">
        <v>31.98</v>
      </c>
      <c r="H249">
        <v>0.69730000000000003</v>
      </c>
      <c r="I249">
        <v>5</v>
      </c>
      <c r="J249">
        <v>9.68</v>
      </c>
      <c r="K249">
        <v>22.3</v>
      </c>
      <c r="L249">
        <v>11.5</v>
      </c>
      <c r="M249">
        <v>3</v>
      </c>
    </row>
    <row r="250" spans="1:25" x14ac:dyDescent="0.25">
      <c r="A250" s="5">
        <v>45676</v>
      </c>
      <c r="B250" t="s">
        <v>441</v>
      </c>
      <c r="C250" t="s">
        <v>482</v>
      </c>
      <c r="D250" t="s">
        <v>327</v>
      </c>
      <c r="E250" s="5">
        <f t="shared" si="3"/>
        <v>45676</v>
      </c>
      <c r="G250">
        <v>34.799999999999997</v>
      </c>
      <c r="H250">
        <v>0.51900000000000002</v>
      </c>
      <c r="I250">
        <v>16</v>
      </c>
      <c r="J250">
        <v>16.739999999999998</v>
      </c>
      <c r="K250">
        <v>18.059999999999999</v>
      </c>
      <c r="L250">
        <v>11.5</v>
      </c>
      <c r="M250">
        <v>2.6</v>
      </c>
    </row>
    <row r="251" spans="1:25" x14ac:dyDescent="0.25">
      <c r="A251" s="5">
        <v>45698</v>
      </c>
      <c r="B251" t="s">
        <v>441</v>
      </c>
      <c r="C251" t="s">
        <v>484</v>
      </c>
      <c r="D251" t="s">
        <v>436</v>
      </c>
      <c r="E251" s="5">
        <f t="shared" si="3"/>
        <v>45698</v>
      </c>
      <c r="G251">
        <v>24.57</v>
      </c>
      <c r="H251">
        <v>0.83520000000000005</v>
      </c>
      <c r="I251">
        <v>4</v>
      </c>
      <c r="J251">
        <v>4.05</v>
      </c>
      <c r="K251">
        <v>20.52</v>
      </c>
      <c r="L251">
        <v>11.5</v>
      </c>
      <c r="M251">
        <v>1.8</v>
      </c>
    </row>
    <row r="252" spans="1:25" x14ac:dyDescent="0.25">
      <c r="A252" s="5">
        <v>45687</v>
      </c>
      <c r="B252" t="s">
        <v>441</v>
      </c>
      <c r="C252" t="s">
        <v>486</v>
      </c>
      <c r="D252" t="s">
        <v>327</v>
      </c>
      <c r="E252" s="5">
        <f t="shared" si="3"/>
        <v>45687</v>
      </c>
      <c r="G252">
        <v>244.37</v>
      </c>
      <c r="H252">
        <v>0.83808000000000005</v>
      </c>
      <c r="I252">
        <v>0</v>
      </c>
      <c r="J252">
        <v>39.57</v>
      </c>
      <c r="K252">
        <v>204.8</v>
      </c>
      <c r="L252">
        <v>11.5</v>
      </c>
      <c r="M252">
        <v>5.8</v>
      </c>
      <c r="Y252" t="s">
        <v>1405</v>
      </c>
    </row>
    <row r="253" spans="1:25" x14ac:dyDescent="0.25">
      <c r="A253" s="5">
        <v>45698</v>
      </c>
      <c r="B253" t="s">
        <v>441</v>
      </c>
      <c r="C253" t="s">
        <v>488</v>
      </c>
      <c r="D253" t="s">
        <v>436</v>
      </c>
      <c r="E253" s="5">
        <f t="shared" si="3"/>
        <v>45698</v>
      </c>
      <c r="G253">
        <v>95.74</v>
      </c>
      <c r="H253">
        <v>0.89088000000000001</v>
      </c>
      <c r="I253">
        <v>4</v>
      </c>
      <c r="J253">
        <v>10.45</v>
      </c>
      <c r="K253">
        <v>85.29</v>
      </c>
      <c r="L253">
        <v>11.5</v>
      </c>
      <c r="M253">
        <v>5.8</v>
      </c>
    </row>
    <row r="254" spans="1:25" x14ac:dyDescent="0.25">
      <c r="A254" s="5">
        <v>45685</v>
      </c>
      <c r="B254" t="s">
        <v>441</v>
      </c>
      <c r="C254" t="s">
        <v>490</v>
      </c>
      <c r="D254" t="s">
        <v>327</v>
      </c>
      <c r="E254" s="5">
        <f t="shared" si="3"/>
        <v>45685</v>
      </c>
      <c r="G254">
        <v>95.56</v>
      </c>
      <c r="H254">
        <v>0.85360000000000003</v>
      </c>
      <c r="I254">
        <v>0</v>
      </c>
      <c r="J254">
        <v>13.99</v>
      </c>
      <c r="K254">
        <v>81.569999999999993</v>
      </c>
      <c r="L254">
        <v>11.5</v>
      </c>
      <c r="M254">
        <v>2.4</v>
      </c>
      <c r="Y254" t="s">
        <v>1405</v>
      </c>
    </row>
    <row r="255" spans="1:25" x14ac:dyDescent="0.25">
      <c r="A255" s="5">
        <v>45694</v>
      </c>
      <c r="B255" t="s">
        <v>441</v>
      </c>
      <c r="C255" t="s">
        <v>492</v>
      </c>
      <c r="D255" t="s">
        <v>436</v>
      </c>
      <c r="E255" s="5">
        <f t="shared" si="3"/>
        <v>45694</v>
      </c>
      <c r="G255">
        <v>40.61</v>
      </c>
      <c r="H255">
        <v>0.95040000000000002</v>
      </c>
      <c r="I255">
        <v>5</v>
      </c>
      <c r="J255">
        <v>2.0099999999999998</v>
      </c>
      <c r="K255">
        <v>38.590000000000003</v>
      </c>
      <c r="L255">
        <v>11.5</v>
      </c>
      <c r="M255">
        <v>1.5</v>
      </c>
    </row>
    <row r="256" spans="1:25" x14ac:dyDescent="0.25">
      <c r="A256" s="5">
        <v>45687</v>
      </c>
      <c r="B256" t="s">
        <v>441</v>
      </c>
      <c r="C256" t="s">
        <v>495</v>
      </c>
      <c r="D256" t="s">
        <v>327</v>
      </c>
      <c r="E256" s="5">
        <f t="shared" si="3"/>
        <v>45687</v>
      </c>
      <c r="G256">
        <v>125.03</v>
      </c>
      <c r="H256">
        <v>0.93120000000000003</v>
      </c>
      <c r="I256">
        <v>2</v>
      </c>
      <c r="J256">
        <v>8.6</v>
      </c>
      <c r="K256">
        <v>116.43</v>
      </c>
      <c r="L256">
        <v>11.5</v>
      </c>
      <c r="M256">
        <v>5.2</v>
      </c>
    </row>
    <row r="257" spans="1:25" x14ac:dyDescent="0.25">
      <c r="A257" s="5">
        <v>45687</v>
      </c>
      <c r="B257" t="s">
        <v>441</v>
      </c>
      <c r="C257" t="s">
        <v>497</v>
      </c>
      <c r="D257" t="s">
        <v>327</v>
      </c>
      <c r="E257" s="5">
        <f t="shared" si="3"/>
        <v>45687</v>
      </c>
      <c r="G257">
        <v>111.88</v>
      </c>
      <c r="H257">
        <v>0.77088000000000001</v>
      </c>
      <c r="I257">
        <v>0</v>
      </c>
      <c r="J257">
        <v>25.63</v>
      </c>
      <c r="K257">
        <v>86.24</v>
      </c>
      <c r="L257">
        <v>11.5</v>
      </c>
      <c r="M257">
        <v>2.7</v>
      </c>
      <c r="Y257" t="s">
        <v>1405</v>
      </c>
    </row>
    <row r="258" spans="1:25" x14ac:dyDescent="0.25">
      <c r="A258" s="5">
        <v>45676</v>
      </c>
      <c r="B258" t="s">
        <v>441</v>
      </c>
      <c r="C258" t="s">
        <v>499</v>
      </c>
      <c r="D258" t="s">
        <v>327</v>
      </c>
      <c r="E258" s="5">
        <f t="shared" si="3"/>
        <v>45676</v>
      </c>
      <c r="G258">
        <v>143.93</v>
      </c>
      <c r="H258">
        <v>0.93</v>
      </c>
      <c r="I258">
        <v>2</v>
      </c>
      <c r="J258">
        <v>10.07</v>
      </c>
      <c r="K258">
        <v>133.85</v>
      </c>
      <c r="L258">
        <v>11.5</v>
      </c>
      <c r="M258">
        <v>4.5999999999999996</v>
      </c>
    </row>
    <row r="259" spans="1:25" x14ac:dyDescent="0.25">
      <c r="A259" s="5">
        <v>45701</v>
      </c>
      <c r="B259" t="s">
        <v>441</v>
      </c>
      <c r="C259" t="s">
        <v>503</v>
      </c>
      <c r="D259" t="s">
        <v>436</v>
      </c>
      <c r="E259" s="5">
        <f t="shared" ref="E259:E322" si="4">A259</f>
        <v>45701</v>
      </c>
      <c r="G259">
        <v>39.85</v>
      </c>
      <c r="H259">
        <v>0.78659999999999997</v>
      </c>
      <c r="I259">
        <v>7</v>
      </c>
      <c r="J259">
        <v>8.5</v>
      </c>
      <c r="K259">
        <v>31.34</v>
      </c>
      <c r="L259">
        <v>11.5</v>
      </c>
      <c r="M259">
        <v>3.4</v>
      </c>
    </row>
    <row r="260" spans="1:25" x14ac:dyDescent="0.25">
      <c r="A260" s="5">
        <v>45694</v>
      </c>
      <c r="B260" t="s">
        <v>441</v>
      </c>
      <c r="C260" t="s">
        <v>505</v>
      </c>
      <c r="D260" t="s">
        <v>436</v>
      </c>
      <c r="E260" s="5">
        <f t="shared" si="4"/>
        <v>45694</v>
      </c>
      <c r="G260">
        <v>52.47</v>
      </c>
      <c r="H260">
        <v>0.68832000000000004</v>
      </c>
      <c r="I260">
        <v>5</v>
      </c>
      <c r="J260">
        <v>16.350000000000001</v>
      </c>
      <c r="K260">
        <v>36.119999999999997</v>
      </c>
      <c r="L260">
        <v>11.5</v>
      </c>
      <c r="M260">
        <v>3.9</v>
      </c>
    </row>
    <row r="261" spans="1:25" x14ac:dyDescent="0.25">
      <c r="A261" s="5">
        <v>45676</v>
      </c>
      <c r="B261" t="s">
        <v>441</v>
      </c>
      <c r="C261" t="s">
        <v>507</v>
      </c>
      <c r="D261" t="s">
        <v>327</v>
      </c>
      <c r="E261" s="5">
        <f t="shared" si="4"/>
        <v>45676</v>
      </c>
      <c r="G261">
        <v>58.66</v>
      </c>
      <c r="H261">
        <v>0.84399999999999997</v>
      </c>
      <c r="I261">
        <v>2</v>
      </c>
      <c r="J261">
        <v>9.15</v>
      </c>
      <c r="K261">
        <v>49.51</v>
      </c>
      <c r="L261">
        <v>11.5</v>
      </c>
      <c r="M261">
        <v>4.5</v>
      </c>
    </row>
    <row r="262" spans="1:25" x14ac:dyDescent="0.25">
      <c r="A262" s="5">
        <v>45694</v>
      </c>
      <c r="B262" t="s">
        <v>441</v>
      </c>
      <c r="C262" t="s">
        <v>509</v>
      </c>
      <c r="D262" t="s">
        <v>436</v>
      </c>
      <c r="E262" s="5">
        <f t="shared" si="4"/>
        <v>45694</v>
      </c>
      <c r="G262">
        <v>114.69</v>
      </c>
      <c r="H262">
        <v>0.89376</v>
      </c>
      <c r="I262">
        <v>5</v>
      </c>
      <c r="J262">
        <v>12.19</v>
      </c>
      <c r="K262">
        <v>102.51</v>
      </c>
      <c r="L262">
        <v>11.5</v>
      </c>
      <c r="M262">
        <v>3.6</v>
      </c>
    </row>
    <row r="263" spans="1:25" x14ac:dyDescent="0.25">
      <c r="A263" s="5">
        <v>45698</v>
      </c>
      <c r="B263" t="s">
        <v>441</v>
      </c>
      <c r="C263" t="s">
        <v>511</v>
      </c>
      <c r="D263" t="s">
        <v>436</v>
      </c>
      <c r="E263" s="5">
        <f t="shared" si="4"/>
        <v>45698</v>
      </c>
      <c r="G263">
        <v>61.11</v>
      </c>
      <c r="H263">
        <v>0.92447999999999997</v>
      </c>
      <c r="I263">
        <v>2</v>
      </c>
      <c r="J263">
        <v>4.62</v>
      </c>
      <c r="K263">
        <v>56.49</v>
      </c>
      <c r="L263">
        <v>11.5</v>
      </c>
      <c r="M263">
        <v>2.7</v>
      </c>
    </row>
    <row r="264" spans="1:25" x14ac:dyDescent="0.25">
      <c r="A264" s="5">
        <v>45698</v>
      </c>
      <c r="B264" t="s">
        <v>441</v>
      </c>
      <c r="C264" t="s">
        <v>513</v>
      </c>
      <c r="D264" t="s">
        <v>436</v>
      </c>
      <c r="E264" s="5">
        <f t="shared" si="4"/>
        <v>45698</v>
      </c>
      <c r="G264">
        <v>54.72</v>
      </c>
      <c r="H264">
        <v>0.81791999999999998</v>
      </c>
      <c r="I264">
        <v>2</v>
      </c>
      <c r="J264">
        <v>9.9600000000000009</v>
      </c>
      <c r="K264">
        <v>44.76</v>
      </c>
      <c r="L264">
        <v>11.5</v>
      </c>
      <c r="M264">
        <v>2.9</v>
      </c>
    </row>
    <row r="265" spans="1:25" x14ac:dyDescent="0.25">
      <c r="A265" s="5">
        <v>45701</v>
      </c>
      <c r="B265" t="s">
        <v>441</v>
      </c>
      <c r="C265" t="s">
        <v>515</v>
      </c>
      <c r="D265" t="s">
        <v>436</v>
      </c>
      <c r="E265" s="5">
        <f t="shared" si="4"/>
        <v>45701</v>
      </c>
      <c r="G265">
        <v>11.01</v>
      </c>
      <c r="H265">
        <v>0.83979999999999999</v>
      </c>
      <c r="I265">
        <v>4</v>
      </c>
      <c r="J265">
        <v>1.76</v>
      </c>
      <c r="K265">
        <v>9.25</v>
      </c>
      <c r="L265">
        <v>11.5</v>
      </c>
      <c r="M265">
        <v>1.7</v>
      </c>
    </row>
    <row r="266" spans="1:25" x14ac:dyDescent="0.25">
      <c r="A266" s="5">
        <v>45688</v>
      </c>
      <c r="B266" t="s">
        <v>441</v>
      </c>
      <c r="C266" t="s">
        <v>517</v>
      </c>
      <c r="D266" t="s">
        <v>327</v>
      </c>
      <c r="E266" s="5">
        <f t="shared" si="4"/>
        <v>45688</v>
      </c>
      <c r="G266">
        <v>392.8</v>
      </c>
      <c r="H266">
        <v>0.96</v>
      </c>
      <c r="I266">
        <v>3.45</v>
      </c>
      <c r="J266">
        <v>15.71</v>
      </c>
      <c r="K266">
        <v>377.09</v>
      </c>
      <c r="L266">
        <v>11.5</v>
      </c>
      <c r="M266">
        <v>6.5</v>
      </c>
      <c r="Y266" t="s">
        <v>1405</v>
      </c>
    </row>
    <row r="267" spans="1:25" x14ac:dyDescent="0.25">
      <c r="A267" s="5">
        <v>45679</v>
      </c>
      <c r="B267" t="s">
        <v>441</v>
      </c>
      <c r="C267" t="s">
        <v>519</v>
      </c>
      <c r="D267" t="s">
        <v>327</v>
      </c>
      <c r="E267" s="5">
        <f t="shared" si="4"/>
        <v>45679</v>
      </c>
      <c r="G267">
        <v>131</v>
      </c>
      <c r="H267">
        <v>0.87</v>
      </c>
      <c r="I267">
        <v>0</v>
      </c>
      <c r="J267">
        <v>17.03</v>
      </c>
      <c r="K267">
        <v>113.97</v>
      </c>
      <c r="L267">
        <v>11.5</v>
      </c>
      <c r="M267">
        <v>4.7</v>
      </c>
    </row>
    <row r="268" spans="1:25" x14ac:dyDescent="0.25">
      <c r="A268" s="5">
        <v>45679</v>
      </c>
      <c r="B268" t="s">
        <v>441</v>
      </c>
      <c r="C268" t="s">
        <v>521</v>
      </c>
      <c r="D268" t="s">
        <v>327</v>
      </c>
      <c r="E268" s="5">
        <f t="shared" si="4"/>
        <v>45679</v>
      </c>
      <c r="G268">
        <v>26.9</v>
      </c>
      <c r="H268">
        <v>0.93</v>
      </c>
      <c r="I268">
        <v>0</v>
      </c>
      <c r="J268">
        <v>1.88</v>
      </c>
      <c r="K268">
        <v>25.01</v>
      </c>
      <c r="L268">
        <v>11.5</v>
      </c>
      <c r="M268">
        <v>1.5</v>
      </c>
    </row>
    <row r="269" spans="1:25" x14ac:dyDescent="0.25">
      <c r="A269" s="5">
        <v>45679</v>
      </c>
      <c r="B269" t="s">
        <v>441</v>
      </c>
      <c r="C269" t="s">
        <v>523</v>
      </c>
      <c r="D269" t="s">
        <v>327</v>
      </c>
      <c r="E269" s="5">
        <f t="shared" si="4"/>
        <v>45679</v>
      </c>
      <c r="G269">
        <v>69.72</v>
      </c>
      <c r="H269">
        <v>0.83169999999999999</v>
      </c>
      <c r="I269">
        <v>0</v>
      </c>
      <c r="J269">
        <v>11.73</v>
      </c>
      <c r="K269">
        <v>57.99</v>
      </c>
      <c r="L269">
        <v>11.5</v>
      </c>
      <c r="M269">
        <v>3.8</v>
      </c>
    </row>
    <row r="270" spans="1:25" x14ac:dyDescent="0.25">
      <c r="A270" s="5">
        <v>45679</v>
      </c>
      <c r="B270" t="s">
        <v>441</v>
      </c>
      <c r="C270" t="s">
        <v>525</v>
      </c>
      <c r="D270" t="s">
        <v>327</v>
      </c>
      <c r="E270" s="5">
        <f t="shared" si="4"/>
        <v>45679</v>
      </c>
      <c r="G270">
        <v>145.15</v>
      </c>
      <c r="H270">
        <v>0.83</v>
      </c>
      <c r="I270">
        <v>2</v>
      </c>
      <c r="J270">
        <v>24.68</v>
      </c>
      <c r="K270">
        <v>120.48</v>
      </c>
      <c r="L270">
        <v>11.5</v>
      </c>
      <c r="M270">
        <v>3.9</v>
      </c>
    </row>
    <row r="271" spans="1:25" x14ac:dyDescent="0.25">
      <c r="A271" s="5">
        <v>45672</v>
      </c>
      <c r="B271" t="s">
        <v>441</v>
      </c>
      <c r="C271" t="s">
        <v>527</v>
      </c>
      <c r="D271" t="s">
        <v>327</v>
      </c>
      <c r="E271" s="5">
        <f t="shared" si="4"/>
        <v>45672</v>
      </c>
      <c r="G271">
        <v>87.66</v>
      </c>
      <c r="H271">
        <v>0.879</v>
      </c>
      <c r="I271">
        <v>16.850000000000001</v>
      </c>
      <c r="J271">
        <v>10.61</v>
      </c>
      <c r="K271">
        <v>77.05</v>
      </c>
      <c r="L271">
        <v>11.5</v>
      </c>
      <c r="M271">
        <v>3.5</v>
      </c>
      <c r="Y271" t="s">
        <v>1405</v>
      </c>
    </row>
    <row r="272" spans="1:25" x14ac:dyDescent="0.25">
      <c r="A272" s="5">
        <v>45667</v>
      </c>
      <c r="B272" t="s">
        <v>441</v>
      </c>
      <c r="C272" t="s">
        <v>529</v>
      </c>
      <c r="D272" t="s">
        <v>327</v>
      </c>
      <c r="E272" s="5">
        <f t="shared" si="4"/>
        <v>45667</v>
      </c>
      <c r="G272">
        <v>33.590000000000003</v>
      </c>
      <c r="H272">
        <v>0.78</v>
      </c>
      <c r="I272">
        <v>0</v>
      </c>
      <c r="J272">
        <v>7.39</v>
      </c>
      <c r="K272">
        <v>26.2</v>
      </c>
      <c r="L272">
        <v>11.5</v>
      </c>
      <c r="M272">
        <v>3.6</v>
      </c>
      <c r="Y272" t="s">
        <v>1405</v>
      </c>
    </row>
    <row r="273" spans="1:25" x14ac:dyDescent="0.25">
      <c r="A273" s="5">
        <v>45688</v>
      </c>
      <c r="B273" t="s">
        <v>441</v>
      </c>
      <c r="C273" t="s">
        <v>531</v>
      </c>
      <c r="D273" t="s">
        <v>327</v>
      </c>
      <c r="E273" s="5">
        <f t="shared" si="4"/>
        <v>45688</v>
      </c>
      <c r="G273">
        <v>60.94</v>
      </c>
      <c r="H273">
        <v>0.72360000000000002</v>
      </c>
      <c r="I273">
        <v>6.02</v>
      </c>
      <c r="J273">
        <v>16.84</v>
      </c>
      <c r="K273">
        <v>44.1</v>
      </c>
      <c r="L273">
        <v>11.5</v>
      </c>
      <c r="M273">
        <v>4.3</v>
      </c>
      <c r="Y273" t="s">
        <v>1405</v>
      </c>
    </row>
    <row r="274" spans="1:25" x14ac:dyDescent="0.25">
      <c r="A274" s="5">
        <v>45679</v>
      </c>
      <c r="B274" t="s">
        <v>441</v>
      </c>
      <c r="C274" t="s">
        <v>535</v>
      </c>
      <c r="D274" t="s">
        <v>327</v>
      </c>
      <c r="E274" s="5">
        <f t="shared" si="4"/>
        <v>45679</v>
      </c>
      <c r="G274">
        <v>65.849999999999994</v>
      </c>
      <c r="H274">
        <v>0.9</v>
      </c>
      <c r="I274">
        <v>0</v>
      </c>
      <c r="J274">
        <v>6.59</v>
      </c>
      <c r="K274">
        <v>59.27</v>
      </c>
      <c r="L274">
        <v>11.5</v>
      </c>
      <c r="M274">
        <v>2.5</v>
      </c>
    </row>
    <row r="275" spans="1:25" x14ac:dyDescent="0.25">
      <c r="A275" s="5">
        <v>45700</v>
      </c>
      <c r="B275" t="s">
        <v>441</v>
      </c>
      <c r="C275" t="s">
        <v>537</v>
      </c>
      <c r="D275" t="s">
        <v>436</v>
      </c>
      <c r="E275" s="5">
        <f t="shared" si="4"/>
        <v>45700</v>
      </c>
      <c r="G275">
        <v>32.04</v>
      </c>
      <c r="H275">
        <v>0.90500999999999998</v>
      </c>
      <c r="I275">
        <v>7</v>
      </c>
      <c r="J275">
        <v>3.04</v>
      </c>
      <c r="K275">
        <v>29</v>
      </c>
      <c r="L275">
        <v>11.5</v>
      </c>
      <c r="M275">
        <v>2.2999999999999998</v>
      </c>
    </row>
    <row r="276" spans="1:25" x14ac:dyDescent="0.25">
      <c r="A276" s="5">
        <v>45698</v>
      </c>
      <c r="B276" t="s">
        <v>441</v>
      </c>
      <c r="C276" t="s">
        <v>539</v>
      </c>
      <c r="D276" t="s">
        <v>436</v>
      </c>
      <c r="E276" s="5">
        <f t="shared" si="4"/>
        <v>45698</v>
      </c>
      <c r="G276">
        <v>35.32</v>
      </c>
      <c r="H276">
        <v>0.63551999999999997</v>
      </c>
      <c r="I276">
        <v>0</v>
      </c>
      <c r="J276">
        <v>12.87</v>
      </c>
      <c r="K276">
        <v>22.44</v>
      </c>
      <c r="L276">
        <v>11.5</v>
      </c>
      <c r="M276">
        <v>1.9</v>
      </c>
    </row>
    <row r="277" spans="1:25" x14ac:dyDescent="0.25">
      <c r="A277" s="5">
        <v>45701</v>
      </c>
      <c r="B277" t="s">
        <v>441</v>
      </c>
      <c r="C277" t="s">
        <v>543</v>
      </c>
      <c r="D277" t="s">
        <v>436</v>
      </c>
      <c r="E277" s="5">
        <f t="shared" si="4"/>
        <v>45701</v>
      </c>
      <c r="G277">
        <v>32.26</v>
      </c>
      <c r="H277">
        <v>0.89870000000000005</v>
      </c>
      <c r="I277">
        <v>5</v>
      </c>
      <c r="J277">
        <v>3.27</v>
      </c>
      <c r="K277">
        <v>28.99</v>
      </c>
      <c r="L277">
        <v>11.5</v>
      </c>
      <c r="M277">
        <v>2.6</v>
      </c>
    </row>
    <row r="278" spans="1:25" x14ac:dyDescent="0.25">
      <c r="A278" s="5">
        <v>45700</v>
      </c>
      <c r="B278" t="s">
        <v>441</v>
      </c>
      <c r="C278" t="s">
        <v>545</v>
      </c>
      <c r="D278" t="s">
        <v>436</v>
      </c>
      <c r="E278" s="5">
        <f t="shared" si="4"/>
        <v>45700</v>
      </c>
      <c r="G278">
        <v>40.409999999999997</v>
      </c>
      <c r="H278">
        <v>0.93798999999999999</v>
      </c>
      <c r="I278">
        <v>7</v>
      </c>
      <c r="J278">
        <v>2.5099999999999998</v>
      </c>
      <c r="K278">
        <v>37.9</v>
      </c>
      <c r="L278">
        <v>11.5</v>
      </c>
      <c r="M278">
        <v>3</v>
      </c>
    </row>
    <row r="279" spans="1:25" x14ac:dyDescent="0.25">
      <c r="A279" s="5">
        <v>45700</v>
      </c>
      <c r="B279" t="s">
        <v>441</v>
      </c>
      <c r="C279" t="s">
        <v>549</v>
      </c>
      <c r="D279" t="s">
        <v>436</v>
      </c>
      <c r="E279" s="5">
        <f t="shared" si="4"/>
        <v>45700</v>
      </c>
      <c r="G279">
        <v>33.299999999999997</v>
      </c>
      <c r="H279">
        <v>0.87978999999999996</v>
      </c>
      <c r="I279">
        <v>7</v>
      </c>
      <c r="J279">
        <v>4</v>
      </c>
      <c r="K279">
        <v>29.29</v>
      </c>
      <c r="L279">
        <v>11.5</v>
      </c>
      <c r="M279">
        <v>6</v>
      </c>
    </row>
    <row r="280" spans="1:25" x14ac:dyDescent="0.25">
      <c r="A280" s="5">
        <v>45701</v>
      </c>
      <c r="B280" t="s">
        <v>441</v>
      </c>
      <c r="C280" t="s">
        <v>551</v>
      </c>
      <c r="D280" t="s">
        <v>436</v>
      </c>
      <c r="E280" s="5">
        <f t="shared" si="4"/>
        <v>45701</v>
      </c>
      <c r="G280">
        <v>34.28</v>
      </c>
      <c r="H280">
        <v>0.93479999999999996</v>
      </c>
      <c r="I280">
        <v>5</v>
      </c>
      <c r="J280">
        <v>2.2400000000000002</v>
      </c>
      <c r="K280">
        <v>32.049999999999997</v>
      </c>
      <c r="L280">
        <v>11.5</v>
      </c>
      <c r="M280">
        <v>2.6</v>
      </c>
    </row>
    <row r="281" spans="1:25" x14ac:dyDescent="0.25">
      <c r="A281" s="5">
        <v>45698</v>
      </c>
      <c r="B281" t="s">
        <v>441</v>
      </c>
      <c r="C281" t="s">
        <v>553</v>
      </c>
      <c r="D281" t="s">
        <v>436</v>
      </c>
      <c r="E281" s="5">
        <f t="shared" si="4"/>
        <v>45698</v>
      </c>
      <c r="G281">
        <v>57.56</v>
      </c>
      <c r="H281">
        <v>0.88127999999999995</v>
      </c>
      <c r="I281">
        <v>3</v>
      </c>
      <c r="J281">
        <v>6.83</v>
      </c>
      <c r="K281">
        <v>50.72</v>
      </c>
      <c r="L281">
        <v>11.5</v>
      </c>
      <c r="M281">
        <v>4.9000000000000004</v>
      </c>
    </row>
    <row r="282" spans="1:25" x14ac:dyDescent="0.25">
      <c r="A282" s="5">
        <v>45676</v>
      </c>
      <c r="B282" t="s">
        <v>441</v>
      </c>
      <c r="C282" t="s">
        <v>555</v>
      </c>
      <c r="D282" t="s">
        <v>327</v>
      </c>
      <c r="E282" s="5">
        <f t="shared" si="4"/>
        <v>45676</v>
      </c>
      <c r="G282">
        <v>147.91</v>
      </c>
      <c r="H282">
        <v>0.98799999999999999</v>
      </c>
      <c r="I282">
        <v>2</v>
      </c>
      <c r="J282">
        <v>1.77</v>
      </c>
      <c r="K282">
        <v>146.13999999999999</v>
      </c>
      <c r="L282">
        <v>11.5</v>
      </c>
      <c r="M282">
        <v>5.0999999999999996</v>
      </c>
    </row>
    <row r="283" spans="1:25" x14ac:dyDescent="0.25">
      <c r="A283" s="5">
        <v>45701</v>
      </c>
      <c r="B283" t="s">
        <v>441</v>
      </c>
      <c r="C283" t="s">
        <v>557</v>
      </c>
      <c r="D283" t="s">
        <v>436</v>
      </c>
      <c r="E283" s="5">
        <f t="shared" si="4"/>
        <v>45701</v>
      </c>
      <c r="G283">
        <v>49.84</v>
      </c>
      <c r="H283">
        <v>0.77139999999999997</v>
      </c>
      <c r="I283">
        <v>7</v>
      </c>
      <c r="J283">
        <v>11.39</v>
      </c>
      <c r="K283">
        <v>38.44</v>
      </c>
      <c r="L283">
        <v>11.5</v>
      </c>
      <c r="M283">
        <v>4.0999999999999996</v>
      </c>
    </row>
    <row r="284" spans="1:25" x14ac:dyDescent="0.25">
      <c r="A284" s="5">
        <v>45700</v>
      </c>
      <c r="B284" t="s">
        <v>441</v>
      </c>
      <c r="C284" t="s">
        <v>559</v>
      </c>
      <c r="D284" t="s">
        <v>436</v>
      </c>
      <c r="E284" s="5">
        <f t="shared" si="4"/>
        <v>45700</v>
      </c>
      <c r="G284">
        <v>33.229999999999997</v>
      </c>
      <c r="H284">
        <v>0.88561000000000001</v>
      </c>
      <c r="I284">
        <v>7</v>
      </c>
      <c r="J284">
        <v>3.8</v>
      </c>
      <c r="K284">
        <v>29.42</v>
      </c>
      <c r="L284">
        <v>11.5</v>
      </c>
      <c r="M284">
        <v>2.4</v>
      </c>
    </row>
    <row r="285" spans="1:25" x14ac:dyDescent="0.25">
      <c r="A285" s="5">
        <v>45701</v>
      </c>
      <c r="B285" t="s">
        <v>441</v>
      </c>
      <c r="C285" t="s">
        <v>561</v>
      </c>
      <c r="D285" t="s">
        <v>436</v>
      </c>
      <c r="E285" s="5">
        <f t="shared" si="4"/>
        <v>45701</v>
      </c>
      <c r="G285">
        <v>41.63</v>
      </c>
      <c r="H285">
        <v>0.92625000000000002</v>
      </c>
      <c r="I285">
        <v>7</v>
      </c>
      <c r="J285">
        <v>3.07</v>
      </c>
      <c r="K285">
        <v>38.56</v>
      </c>
      <c r="L285">
        <v>11.5</v>
      </c>
      <c r="M285">
        <v>3.1</v>
      </c>
    </row>
    <row r="286" spans="1:25" x14ac:dyDescent="0.25">
      <c r="A286" s="5">
        <v>45700</v>
      </c>
      <c r="B286" t="s">
        <v>441</v>
      </c>
      <c r="C286" t="s">
        <v>563</v>
      </c>
      <c r="D286" t="s">
        <v>436</v>
      </c>
      <c r="E286" s="5">
        <f t="shared" si="4"/>
        <v>45700</v>
      </c>
      <c r="G286">
        <v>3.89</v>
      </c>
      <c r="H286">
        <v>0.4753</v>
      </c>
      <c r="I286">
        <v>7</v>
      </c>
      <c r="J286">
        <v>2.04</v>
      </c>
      <c r="K286">
        <v>1.85</v>
      </c>
      <c r="L286">
        <v>11.5</v>
      </c>
      <c r="M286">
        <v>0.6</v>
      </c>
    </row>
    <row r="287" spans="1:25" x14ac:dyDescent="0.25">
      <c r="A287" s="5">
        <v>45687</v>
      </c>
      <c r="B287" t="s">
        <v>441</v>
      </c>
      <c r="C287" t="s">
        <v>567</v>
      </c>
      <c r="D287" t="s">
        <v>327</v>
      </c>
      <c r="E287" s="5">
        <f t="shared" si="4"/>
        <v>45687</v>
      </c>
      <c r="G287">
        <v>109.77</v>
      </c>
      <c r="H287">
        <v>0.95423999999999998</v>
      </c>
      <c r="I287">
        <v>0</v>
      </c>
      <c r="J287">
        <v>5.0199999999999996</v>
      </c>
      <c r="K287">
        <v>104.75</v>
      </c>
      <c r="L287">
        <v>11.5</v>
      </c>
      <c r="M287">
        <v>7.1</v>
      </c>
    </row>
    <row r="288" spans="1:25" x14ac:dyDescent="0.25">
      <c r="A288" s="5">
        <v>45694</v>
      </c>
      <c r="B288" t="s">
        <v>441</v>
      </c>
      <c r="C288" t="s">
        <v>569</v>
      </c>
      <c r="D288" t="s">
        <v>436</v>
      </c>
      <c r="E288" s="5">
        <f t="shared" si="4"/>
        <v>45694</v>
      </c>
      <c r="G288">
        <v>102.68</v>
      </c>
      <c r="H288">
        <v>0.95520000000000005</v>
      </c>
      <c r="I288">
        <v>5</v>
      </c>
      <c r="J288">
        <v>4.5999999999999996</v>
      </c>
      <c r="K288">
        <v>98.08</v>
      </c>
      <c r="L288">
        <v>11.5</v>
      </c>
      <c r="M288">
        <v>4.4000000000000004</v>
      </c>
    </row>
    <row r="289" spans="1:25" x14ac:dyDescent="0.25">
      <c r="A289" s="5">
        <v>45698</v>
      </c>
      <c r="B289" t="s">
        <v>441</v>
      </c>
      <c r="C289" t="s">
        <v>571</v>
      </c>
      <c r="D289" t="s">
        <v>436</v>
      </c>
      <c r="E289" s="5">
        <f t="shared" si="4"/>
        <v>45698</v>
      </c>
      <c r="G289">
        <v>48.02</v>
      </c>
      <c r="H289">
        <v>0.8256</v>
      </c>
      <c r="I289">
        <v>0</v>
      </c>
      <c r="J289">
        <v>8.3699999999999992</v>
      </c>
      <c r="K289">
        <v>39.64</v>
      </c>
      <c r="L289">
        <v>11.5</v>
      </c>
      <c r="M289">
        <v>2.4</v>
      </c>
    </row>
    <row r="290" spans="1:25" x14ac:dyDescent="0.25">
      <c r="A290" s="5">
        <v>45701</v>
      </c>
      <c r="B290" t="s">
        <v>441</v>
      </c>
      <c r="C290" t="s">
        <v>573</v>
      </c>
      <c r="D290" t="s">
        <v>436</v>
      </c>
      <c r="E290" s="5">
        <f t="shared" si="4"/>
        <v>45701</v>
      </c>
      <c r="G290">
        <v>31.82</v>
      </c>
      <c r="H290">
        <v>0.89680000000000004</v>
      </c>
      <c r="I290">
        <v>7</v>
      </c>
      <c r="J290">
        <v>3.28</v>
      </c>
      <c r="K290">
        <v>28.53</v>
      </c>
      <c r="L290">
        <v>11.5</v>
      </c>
      <c r="M290">
        <v>1.7</v>
      </c>
    </row>
    <row r="291" spans="1:25" x14ac:dyDescent="0.25">
      <c r="A291" s="5">
        <v>45676</v>
      </c>
      <c r="B291" t="s">
        <v>441</v>
      </c>
      <c r="C291" t="s">
        <v>575</v>
      </c>
      <c r="D291" t="s">
        <v>327</v>
      </c>
      <c r="E291" s="5">
        <f t="shared" si="4"/>
        <v>45676</v>
      </c>
      <c r="G291">
        <v>2.0299999999999998</v>
      </c>
      <c r="H291">
        <v>0.59399999999999997</v>
      </c>
      <c r="I291">
        <v>2</v>
      </c>
      <c r="J291">
        <v>0.82</v>
      </c>
      <c r="K291">
        <v>1.21</v>
      </c>
      <c r="L291">
        <v>11.5</v>
      </c>
      <c r="M291">
        <v>1.3</v>
      </c>
    </row>
    <row r="292" spans="1:25" x14ac:dyDescent="0.25">
      <c r="A292" s="5">
        <v>45687</v>
      </c>
      <c r="B292" t="s">
        <v>441</v>
      </c>
      <c r="C292" t="s">
        <v>577</v>
      </c>
      <c r="D292" t="s">
        <v>327</v>
      </c>
      <c r="E292" s="5">
        <f t="shared" si="4"/>
        <v>45687</v>
      </c>
      <c r="G292">
        <v>58.45</v>
      </c>
      <c r="H292">
        <v>0.94079999999999997</v>
      </c>
      <c r="I292">
        <v>0</v>
      </c>
      <c r="J292">
        <v>3.46</v>
      </c>
      <c r="K292">
        <v>54.99</v>
      </c>
      <c r="L292">
        <v>11.5</v>
      </c>
      <c r="M292">
        <v>2.2999999999999998</v>
      </c>
    </row>
    <row r="293" spans="1:25" x14ac:dyDescent="0.25">
      <c r="A293" s="5">
        <v>45679</v>
      </c>
      <c r="B293" t="s">
        <v>441</v>
      </c>
      <c r="C293" t="s">
        <v>579</v>
      </c>
      <c r="D293" t="s">
        <v>327</v>
      </c>
      <c r="E293" s="5">
        <f t="shared" si="4"/>
        <v>45679</v>
      </c>
      <c r="G293">
        <v>93.73</v>
      </c>
      <c r="H293">
        <v>0.99</v>
      </c>
      <c r="I293">
        <v>0</v>
      </c>
      <c r="J293">
        <v>0.94</v>
      </c>
      <c r="K293">
        <v>92.79</v>
      </c>
      <c r="L293">
        <v>11.5</v>
      </c>
      <c r="M293">
        <v>2.2999999999999998</v>
      </c>
    </row>
    <row r="294" spans="1:25" x14ac:dyDescent="0.25">
      <c r="A294" s="5">
        <v>45676</v>
      </c>
      <c r="B294" t="s">
        <v>441</v>
      </c>
      <c r="C294" t="s">
        <v>581</v>
      </c>
      <c r="D294" t="s">
        <v>327</v>
      </c>
      <c r="E294" s="5">
        <f t="shared" si="4"/>
        <v>45676</v>
      </c>
      <c r="G294">
        <v>44.16</v>
      </c>
      <c r="H294">
        <v>0.51500000000000001</v>
      </c>
      <c r="I294">
        <v>3</v>
      </c>
      <c r="J294">
        <v>21.42</v>
      </c>
      <c r="K294">
        <v>22.74</v>
      </c>
      <c r="L294">
        <v>11.5</v>
      </c>
      <c r="M294">
        <v>2</v>
      </c>
    </row>
    <row r="295" spans="1:25" x14ac:dyDescent="0.25">
      <c r="A295" s="5">
        <v>45667</v>
      </c>
      <c r="B295" t="s">
        <v>441</v>
      </c>
      <c r="C295" t="s">
        <v>583</v>
      </c>
      <c r="D295" t="s">
        <v>327</v>
      </c>
      <c r="E295" s="5">
        <f t="shared" si="4"/>
        <v>45667</v>
      </c>
      <c r="G295">
        <v>48.4</v>
      </c>
      <c r="H295">
        <v>0.78600000000000003</v>
      </c>
      <c r="I295">
        <v>3</v>
      </c>
      <c r="J295">
        <v>10.36</v>
      </c>
      <c r="K295">
        <v>38.04</v>
      </c>
      <c r="L295">
        <v>11.5</v>
      </c>
      <c r="M295">
        <v>3.2</v>
      </c>
    </row>
    <row r="296" spans="1:25" x14ac:dyDescent="0.25">
      <c r="A296" s="5">
        <v>45698</v>
      </c>
      <c r="B296" t="s">
        <v>441</v>
      </c>
      <c r="C296" t="s">
        <v>589</v>
      </c>
      <c r="D296" t="s">
        <v>436</v>
      </c>
      <c r="E296" s="5">
        <f t="shared" si="4"/>
        <v>45698</v>
      </c>
      <c r="G296">
        <v>18.010000000000002</v>
      </c>
      <c r="H296">
        <v>0.5544</v>
      </c>
      <c r="I296">
        <v>35.51</v>
      </c>
      <c r="J296">
        <v>8.02</v>
      </c>
      <c r="K296">
        <v>9.98</v>
      </c>
      <c r="L296">
        <v>11.5</v>
      </c>
      <c r="M296">
        <v>2</v>
      </c>
      <c r="Y296" t="s">
        <v>1405</v>
      </c>
    </row>
    <row r="297" spans="1:25" x14ac:dyDescent="0.25">
      <c r="A297" s="5">
        <v>45701</v>
      </c>
      <c r="B297" t="s">
        <v>441</v>
      </c>
      <c r="C297" t="s">
        <v>591</v>
      </c>
      <c r="D297" t="s">
        <v>436</v>
      </c>
      <c r="E297" s="5">
        <f t="shared" si="4"/>
        <v>45701</v>
      </c>
      <c r="G297">
        <v>52.94</v>
      </c>
      <c r="H297">
        <v>0.54435</v>
      </c>
      <c r="I297">
        <v>16.649999999999999</v>
      </c>
      <c r="J297">
        <v>24.12</v>
      </c>
      <c r="K297">
        <v>28.82</v>
      </c>
      <c r="L297">
        <v>11.5</v>
      </c>
      <c r="M297">
        <v>4</v>
      </c>
      <c r="Y297" t="s">
        <v>1405</v>
      </c>
    </row>
    <row r="298" spans="1:25" x14ac:dyDescent="0.25">
      <c r="A298" s="5">
        <v>45698</v>
      </c>
      <c r="B298" t="s">
        <v>441</v>
      </c>
      <c r="C298" t="s">
        <v>593</v>
      </c>
      <c r="D298" t="s">
        <v>436</v>
      </c>
      <c r="E298" s="5">
        <f t="shared" si="4"/>
        <v>45698</v>
      </c>
      <c r="G298">
        <v>38.1</v>
      </c>
      <c r="H298">
        <v>0.91200000000000003</v>
      </c>
      <c r="I298">
        <v>3</v>
      </c>
      <c r="J298">
        <v>3.35</v>
      </c>
      <c r="K298">
        <v>34.75</v>
      </c>
      <c r="L298">
        <v>11.5</v>
      </c>
      <c r="M298">
        <v>2.4</v>
      </c>
    </row>
    <row r="299" spans="1:25" x14ac:dyDescent="0.25">
      <c r="A299" s="5">
        <v>45676</v>
      </c>
      <c r="B299" t="s">
        <v>441</v>
      </c>
      <c r="C299" t="s">
        <v>597</v>
      </c>
      <c r="D299" t="s">
        <v>327</v>
      </c>
      <c r="E299" s="5">
        <f t="shared" si="4"/>
        <v>45676</v>
      </c>
      <c r="G299">
        <v>88.44</v>
      </c>
      <c r="H299">
        <v>0.995</v>
      </c>
      <c r="I299">
        <v>3</v>
      </c>
      <c r="J299">
        <v>0.44</v>
      </c>
      <c r="K299">
        <v>88</v>
      </c>
      <c r="L299">
        <v>11.5</v>
      </c>
      <c r="M299">
        <v>2.8</v>
      </c>
    </row>
    <row r="300" spans="1:25" x14ac:dyDescent="0.25">
      <c r="A300" s="5">
        <v>45687</v>
      </c>
      <c r="B300" t="s">
        <v>441</v>
      </c>
      <c r="C300" t="s">
        <v>599</v>
      </c>
      <c r="D300" t="s">
        <v>327</v>
      </c>
      <c r="E300" s="5">
        <f t="shared" si="4"/>
        <v>45687</v>
      </c>
      <c r="G300">
        <v>97.16</v>
      </c>
      <c r="H300">
        <v>0.80640000000000001</v>
      </c>
      <c r="I300">
        <v>2.1</v>
      </c>
      <c r="J300">
        <v>18.809999999999999</v>
      </c>
      <c r="K300">
        <v>78.349999999999994</v>
      </c>
      <c r="L300">
        <v>11.5</v>
      </c>
      <c r="M300">
        <v>4.7</v>
      </c>
      <c r="Y300" t="s">
        <v>1405</v>
      </c>
    </row>
    <row r="301" spans="1:25" x14ac:dyDescent="0.25">
      <c r="A301" s="5">
        <v>45630</v>
      </c>
      <c r="B301" t="s">
        <v>441</v>
      </c>
      <c r="C301" t="s">
        <v>601</v>
      </c>
      <c r="D301" t="s">
        <v>327</v>
      </c>
      <c r="E301" s="5">
        <f t="shared" si="4"/>
        <v>45630</v>
      </c>
      <c r="G301">
        <v>108.64</v>
      </c>
      <c r="H301">
        <v>0.88800000000000001</v>
      </c>
      <c r="I301">
        <v>0</v>
      </c>
      <c r="J301">
        <v>12.17</v>
      </c>
      <c r="K301">
        <v>96.47</v>
      </c>
      <c r="L301">
        <v>11.5</v>
      </c>
      <c r="M301">
        <v>3.76</v>
      </c>
    </row>
    <row r="302" spans="1:25" x14ac:dyDescent="0.25">
      <c r="A302" s="5">
        <v>45694</v>
      </c>
      <c r="B302" t="s">
        <v>441</v>
      </c>
      <c r="C302" t="s">
        <v>603</v>
      </c>
      <c r="D302" t="s">
        <v>436</v>
      </c>
      <c r="E302" s="5">
        <f t="shared" si="4"/>
        <v>45694</v>
      </c>
      <c r="G302">
        <v>55.04</v>
      </c>
      <c r="H302">
        <v>0.95328000000000002</v>
      </c>
      <c r="I302">
        <v>5</v>
      </c>
      <c r="J302">
        <v>2.57</v>
      </c>
      <c r="K302">
        <v>52.47</v>
      </c>
      <c r="L302">
        <v>11.5</v>
      </c>
      <c r="M302">
        <v>1.9</v>
      </c>
    </row>
    <row r="303" spans="1:25" x14ac:dyDescent="0.25">
      <c r="A303" s="5">
        <v>45679</v>
      </c>
      <c r="B303" t="s">
        <v>441</v>
      </c>
      <c r="C303" t="s">
        <v>605</v>
      </c>
      <c r="D303" t="s">
        <v>327</v>
      </c>
      <c r="E303" s="5">
        <f t="shared" si="4"/>
        <v>45679</v>
      </c>
      <c r="G303">
        <v>90.68</v>
      </c>
      <c r="H303">
        <v>0.96879999999999999</v>
      </c>
      <c r="I303">
        <v>3</v>
      </c>
      <c r="J303">
        <v>2.83</v>
      </c>
      <c r="K303">
        <v>87.85</v>
      </c>
      <c r="L303">
        <v>11.5</v>
      </c>
      <c r="M303">
        <v>2.7</v>
      </c>
    </row>
    <row r="304" spans="1:25" x14ac:dyDescent="0.25">
      <c r="A304" s="5">
        <v>45701</v>
      </c>
      <c r="B304" t="s">
        <v>441</v>
      </c>
      <c r="C304" t="s">
        <v>607</v>
      </c>
      <c r="D304" t="s">
        <v>436</v>
      </c>
      <c r="E304" s="5">
        <f t="shared" si="4"/>
        <v>45701</v>
      </c>
      <c r="G304">
        <v>34.369999999999997</v>
      </c>
      <c r="H304">
        <v>0.8911</v>
      </c>
      <c r="I304">
        <v>13</v>
      </c>
      <c r="J304">
        <v>3.74</v>
      </c>
      <c r="K304">
        <v>30.63</v>
      </c>
      <c r="L304">
        <v>11.5</v>
      </c>
      <c r="M304">
        <v>2.5</v>
      </c>
    </row>
    <row r="305" spans="1:25" x14ac:dyDescent="0.25">
      <c r="A305" s="5">
        <v>45688</v>
      </c>
      <c r="B305" t="s">
        <v>441</v>
      </c>
      <c r="C305" t="s">
        <v>609</v>
      </c>
      <c r="D305" t="s">
        <v>327</v>
      </c>
      <c r="E305" s="5">
        <f t="shared" si="4"/>
        <v>45688</v>
      </c>
      <c r="G305">
        <v>50.62</v>
      </c>
      <c r="H305">
        <v>0.65700000000000003</v>
      </c>
      <c r="I305">
        <v>0</v>
      </c>
      <c r="J305">
        <v>17.36</v>
      </c>
      <c r="K305">
        <v>33.26</v>
      </c>
      <c r="L305">
        <v>11.5</v>
      </c>
      <c r="M305">
        <v>2.5</v>
      </c>
      <c r="Y305" t="s">
        <v>1405</v>
      </c>
    </row>
    <row r="306" spans="1:25" x14ac:dyDescent="0.25">
      <c r="A306" s="5">
        <v>45687</v>
      </c>
      <c r="B306" t="s">
        <v>441</v>
      </c>
      <c r="C306" t="s">
        <v>611</v>
      </c>
      <c r="D306" t="s">
        <v>327</v>
      </c>
      <c r="E306" s="5">
        <f t="shared" si="4"/>
        <v>45687</v>
      </c>
      <c r="G306">
        <v>43.16</v>
      </c>
      <c r="H306">
        <v>0.71808000000000005</v>
      </c>
      <c r="I306">
        <v>0</v>
      </c>
      <c r="J306">
        <v>12.17</v>
      </c>
      <c r="K306">
        <v>30.99</v>
      </c>
      <c r="L306">
        <v>11.5</v>
      </c>
      <c r="M306">
        <v>3.5</v>
      </c>
    </row>
    <row r="307" spans="1:25" x14ac:dyDescent="0.25">
      <c r="A307" s="5">
        <v>45698</v>
      </c>
      <c r="B307" t="s">
        <v>441</v>
      </c>
      <c r="C307" t="s">
        <v>613</v>
      </c>
      <c r="D307" t="s">
        <v>436</v>
      </c>
      <c r="E307" s="5">
        <f t="shared" si="4"/>
        <v>45698</v>
      </c>
      <c r="G307">
        <v>2.09</v>
      </c>
      <c r="H307">
        <v>0.49919999999999998</v>
      </c>
      <c r="I307">
        <v>18.8</v>
      </c>
      <c r="J307">
        <v>1.05</v>
      </c>
      <c r="K307">
        <v>1.05</v>
      </c>
      <c r="L307">
        <v>11.5</v>
      </c>
      <c r="M307">
        <v>1.8</v>
      </c>
      <c r="Y307" t="s">
        <v>1405</v>
      </c>
    </row>
    <row r="308" spans="1:25" x14ac:dyDescent="0.25">
      <c r="A308" s="5">
        <v>45679</v>
      </c>
      <c r="B308" t="s">
        <v>441</v>
      </c>
      <c r="C308" t="s">
        <v>615</v>
      </c>
      <c r="D308" t="s">
        <v>327</v>
      </c>
      <c r="E308" s="5">
        <f t="shared" si="4"/>
        <v>45679</v>
      </c>
      <c r="G308">
        <v>54.06</v>
      </c>
      <c r="H308">
        <v>0.64</v>
      </c>
      <c r="I308">
        <v>1</v>
      </c>
      <c r="J308">
        <v>19.46</v>
      </c>
      <c r="K308">
        <v>34.6</v>
      </c>
      <c r="L308">
        <v>11.5</v>
      </c>
      <c r="M308">
        <v>2.1</v>
      </c>
    </row>
    <row r="309" spans="1:25" x14ac:dyDescent="0.25">
      <c r="A309" s="5">
        <v>45679</v>
      </c>
      <c r="B309" t="s">
        <v>441</v>
      </c>
      <c r="C309" t="s">
        <v>617</v>
      </c>
      <c r="D309" t="s">
        <v>327</v>
      </c>
      <c r="E309" s="5">
        <f t="shared" si="4"/>
        <v>45679</v>
      </c>
      <c r="G309">
        <v>86.03</v>
      </c>
      <c r="H309">
        <v>0.97260000000000002</v>
      </c>
      <c r="I309">
        <v>10</v>
      </c>
      <c r="J309">
        <v>2.36</v>
      </c>
      <c r="K309">
        <v>83.67</v>
      </c>
      <c r="L309">
        <v>11.5</v>
      </c>
      <c r="M309">
        <v>5</v>
      </c>
    </row>
    <row r="310" spans="1:25" x14ac:dyDescent="0.25">
      <c r="A310" s="5">
        <v>45679</v>
      </c>
      <c r="B310" t="s">
        <v>441</v>
      </c>
      <c r="C310" t="s">
        <v>619</v>
      </c>
      <c r="D310" t="s">
        <v>327</v>
      </c>
      <c r="E310" s="5">
        <f t="shared" si="4"/>
        <v>45679</v>
      </c>
      <c r="G310">
        <v>2.7</v>
      </c>
      <c r="H310">
        <v>0.5</v>
      </c>
      <c r="I310">
        <v>0</v>
      </c>
      <c r="J310">
        <v>1.35</v>
      </c>
      <c r="K310">
        <v>1.35</v>
      </c>
      <c r="L310">
        <v>11.5</v>
      </c>
      <c r="M310">
        <v>1.8</v>
      </c>
    </row>
    <row r="311" spans="1:25" x14ac:dyDescent="0.25">
      <c r="A311" s="5">
        <v>45676</v>
      </c>
      <c r="B311" t="s">
        <v>441</v>
      </c>
      <c r="C311" t="s">
        <v>621</v>
      </c>
      <c r="D311" t="s">
        <v>327</v>
      </c>
      <c r="E311" s="5">
        <f t="shared" si="4"/>
        <v>45676</v>
      </c>
      <c r="G311">
        <v>29.76</v>
      </c>
      <c r="H311">
        <v>0.89600000000000002</v>
      </c>
      <c r="I311">
        <v>2</v>
      </c>
      <c r="J311">
        <v>3.09</v>
      </c>
      <c r="K311">
        <v>26.66</v>
      </c>
      <c r="L311">
        <v>11.5</v>
      </c>
      <c r="M311">
        <v>2.8</v>
      </c>
    </row>
    <row r="312" spans="1:25" x14ac:dyDescent="0.25">
      <c r="A312" s="5">
        <v>45676</v>
      </c>
      <c r="B312" t="s">
        <v>441</v>
      </c>
      <c r="C312" t="s">
        <v>623</v>
      </c>
      <c r="D312" t="s">
        <v>327</v>
      </c>
      <c r="E312" s="5">
        <f t="shared" si="4"/>
        <v>45676</v>
      </c>
      <c r="G312">
        <v>69.48</v>
      </c>
      <c r="H312">
        <v>0.79</v>
      </c>
      <c r="I312">
        <v>7</v>
      </c>
      <c r="J312">
        <v>14.59</v>
      </c>
      <c r="K312">
        <v>54.89</v>
      </c>
      <c r="L312">
        <v>11.5</v>
      </c>
      <c r="M312">
        <v>2.2999999999999998</v>
      </c>
    </row>
    <row r="313" spans="1:25" x14ac:dyDescent="0.25">
      <c r="A313" s="5">
        <v>45686</v>
      </c>
      <c r="B313" t="s">
        <v>441</v>
      </c>
      <c r="C313" t="s">
        <v>625</v>
      </c>
      <c r="D313" t="s">
        <v>327</v>
      </c>
      <c r="E313" s="5">
        <f t="shared" si="4"/>
        <v>45686</v>
      </c>
      <c r="G313">
        <v>10.35</v>
      </c>
      <c r="H313">
        <v>0.52800000000000002</v>
      </c>
      <c r="I313">
        <v>4.55</v>
      </c>
      <c r="J313">
        <v>4.88</v>
      </c>
      <c r="K313">
        <v>5.46</v>
      </c>
      <c r="L313">
        <v>11.5</v>
      </c>
      <c r="M313">
        <v>1.5</v>
      </c>
      <c r="Y313" t="s">
        <v>1405</v>
      </c>
    </row>
    <row r="314" spans="1:25" x14ac:dyDescent="0.25">
      <c r="A314" s="5">
        <v>45698</v>
      </c>
      <c r="B314" t="s">
        <v>441</v>
      </c>
      <c r="C314" t="s">
        <v>627</v>
      </c>
      <c r="D314" t="s">
        <v>436</v>
      </c>
      <c r="E314" s="5">
        <f t="shared" si="4"/>
        <v>45698</v>
      </c>
      <c r="G314">
        <v>86.44</v>
      </c>
      <c r="H314">
        <v>0.81503999999999999</v>
      </c>
      <c r="I314">
        <v>5</v>
      </c>
      <c r="J314">
        <v>15.99</v>
      </c>
      <c r="K314">
        <v>70.45</v>
      </c>
      <c r="L314">
        <v>11.5</v>
      </c>
      <c r="M314">
        <v>5.5</v>
      </c>
    </row>
    <row r="315" spans="1:25" x14ac:dyDescent="0.25">
      <c r="A315" s="5">
        <v>45679</v>
      </c>
      <c r="B315" t="s">
        <v>441</v>
      </c>
      <c r="C315" t="s">
        <v>629</v>
      </c>
      <c r="D315" t="s">
        <v>327</v>
      </c>
      <c r="E315" s="5">
        <f t="shared" si="4"/>
        <v>45679</v>
      </c>
      <c r="G315">
        <v>73.92</v>
      </c>
      <c r="H315">
        <v>0.85589999999999999</v>
      </c>
      <c r="I315">
        <v>0</v>
      </c>
      <c r="J315">
        <v>10.65</v>
      </c>
      <c r="K315">
        <v>63.27</v>
      </c>
      <c r="L315">
        <v>11.5</v>
      </c>
      <c r="M315">
        <v>3.9</v>
      </c>
    </row>
    <row r="316" spans="1:25" x14ac:dyDescent="0.25">
      <c r="A316" s="5">
        <v>45688</v>
      </c>
      <c r="B316" t="s">
        <v>441</v>
      </c>
      <c r="C316" t="s">
        <v>631</v>
      </c>
      <c r="D316" t="s">
        <v>327</v>
      </c>
      <c r="E316" s="5">
        <f t="shared" si="4"/>
        <v>45688</v>
      </c>
      <c r="G316">
        <v>122.86</v>
      </c>
      <c r="H316">
        <v>0.70020000000000004</v>
      </c>
      <c r="I316">
        <v>2.72</v>
      </c>
      <c r="J316">
        <v>36.83</v>
      </c>
      <c r="K316">
        <v>86.03</v>
      </c>
      <c r="L316">
        <v>11.5</v>
      </c>
      <c r="M316">
        <v>3.7</v>
      </c>
      <c r="Y316" t="s">
        <v>1405</v>
      </c>
    </row>
    <row r="317" spans="1:25" x14ac:dyDescent="0.25">
      <c r="A317" s="5">
        <v>45687</v>
      </c>
      <c r="B317" t="s">
        <v>441</v>
      </c>
      <c r="C317" t="s">
        <v>633</v>
      </c>
      <c r="D317" t="s">
        <v>327</v>
      </c>
      <c r="E317" s="5">
        <f t="shared" si="4"/>
        <v>45687</v>
      </c>
      <c r="G317">
        <v>9.81</v>
      </c>
      <c r="H317">
        <v>0.23039999999999999</v>
      </c>
      <c r="I317">
        <v>0</v>
      </c>
      <c r="J317">
        <v>7.55</v>
      </c>
      <c r="K317">
        <v>2.2599999999999998</v>
      </c>
      <c r="L317">
        <v>11.5</v>
      </c>
      <c r="M317">
        <v>3.8</v>
      </c>
    </row>
    <row r="318" spans="1:25" x14ac:dyDescent="0.25">
      <c r="A318" s="5">
        <v>45700</v>
      </c>
      <c r="B318" t="s">
        <v>441</v>
      </c>
      <c r="C318" t="s">
        <v>635</v>
      </c>
      <c r="D318" t="s">
        <v>436</v>
      </c>
      <c r="E318" s="5">
        <f t="shared" si="4"/>
        <v>45700</v>
      </c>
      <c r="G318">
        <v>28.51</v>
      </c>
      <c r="H318">
        <v>0.9506</v>
      </c>
      <c r="I318">
        <v>8</v>
      </c>
      <c r="J318">
        <v>1.41</v>
      </c>
      <c r="K318">
        <v>27.1</v>
      </c>
      <c r="L318">
        <v>11.5</v>
      </c>
      <c r="M318">
        <v>1.5</v>
      </c>
    </row>
    <row r="319" spans="1:25" x14ac:dyDescent="0.25">
      <c r="A319" s="5">
        <v>45700</v>
      </c>
      <c r="B319" t="s">
        <v>441</v>
      </c>
      <c r="C319" t="s">
        <v>637</v>
      </c>
      <c r="D319" t="s">
        <v>436</v>
      </c>
      <c r="E319" s="5">
        <f t="shared" si="4"/>
        <v>45700</v>
      </c>
      <c r="G319">
        <v>17.510000000000002</v>
      </c>
      <c r="H319">
        <v>0.80801000000000001</v>
      </c>
      <c r="I319">
        <v>24.27</v>
      </c>
      <c r="J319">
        <v>3.36</v>
      </c>
      <c r="K319">
        <v>14.15</v>
      </c>
      <c r="L319">
        <v>11.5</v>
      </c>
      <c r="M319">
        <v>4.4000000000000004</v>
      </c>
      <c r="Y319" t="s">
        <v>1405</v>
      </c>
    </row>
    <row r="320" spans="1:25" x14ac:dyDescent="0.25">
      <c r="A320" s="5">
        <v>45687</v>
      </c>
      <c r="B320" t="s">
        <v>441</v>
      </c>
      <c r="C320" t="s">
        <v>639</v>
      </c>
      <c r="D320" t="s">
        <v>327</v>
      </c>
      <c r="E320" s="5">
        <f t="shared" si="4"/>
        <v>45687</v>
      </c>
      <c r="G320">
        <v>95.03</v>
      </c>
      <c r="H320">
        <v>0.90239999999999998</v>
      </c>
      <c r="I320">
        <v>2</v>
      </c>
      <c r="J320">
        <v>9.27</v>
      </c>
      <c r="K320">
        <v>85.75</v>
      </c>
      <c r="L320">
        <v>11.5</v>
      </c>
      <c r="M320">
        <v>5.6</v>
      </c>
    </row>
    <row r="321" spans="1:25" x14ac:dyDescent="0.25">
      <c r="A321" s="5">
        <v>45687</v>
      </c>
      <c r="B321" t="s">
        <v>441</v>
      </c>
      <c r="C321" t="s">
        <v>641</v>
      </c>
      <c r="D321" t="s">
        <v>327</v>
      </c>
      <c r="E321" s="5">
        <f t="shared" si="4"/>
        <v>45687</v>
      </c>
      <c r="G321">
        <v>53.01</v>
      </c>
      <c r="H321">
        <v>0.96</v>
      </c>
      <c r="I321">
        <v>0</v>
      </c>
      <c r="J321">
        <v>2.12</v>
      </c>
      <c r="K321">
        <v>50.89</v>
      </c>
      <c r="L321">
        <v>11.5</v>
      </c>
      <c r="M321">
        <v>2.1</v>
      </c>
    </row>
    <row r="322" spans="1:25" x14ac:dyDescent="0.25">
      <c r="A322" s="5">
        <v>45686</v>
      </c>
      <c r="B322" t="s">
        <v>441</v>
      </c>
      <c r="C322" t="s">
        <v>643</v>
      </c>
      <c r="D322" t="s">
        <v>327</v>
      </c>
      <c r="E322" s="5">
        <f t="shared" si="4"/>
        <v>45686</v>
      </c>
      <c r="G322">
        <v>9.9499999999999993</v>
      </c>
      <c r="H322">
        <v>0.80640000000000001</v>
      </c>
      <c r="I322">
        <v>3</v>
      </c>
      <c r="J322">
        <v>1.93</v>
      </c>
      <c r="K322">
        <v>8.02</v>
      </c>
      <c r="L322">
        <v>11.5</v>
      </c>
      <c r="M322">
        <v>1.8</v>
      </c>
      <c r="Y322" t="s">
        <v>1405</v>
      </c>
    </row>
    <row r="323" spans="1:25" x14ac:dyDescent="0.25">
      <c r="A323" s="5">
        <v>45700</v>
      </c>
      <c r="B323" t="s">
        <v>441</v>
      </c>
      <c r="C323" t="s">
        <v>645</v>
      </c>
      <c r="D323" t="s">
        <v>436</v>
      </c>
      <c r="E323" s="5">
        <f t="shared" ref="E323:E386" si="5">A323</f>
        <v>45700</v>
      </c>
      <c r="G323">
        <v>44.33</v>
      </c>
      <c r="H323">
        <v>0.99</v>
      </c>
      <c r="I323">
        <v>7</v>
      </c>
      <c r="J323">
        <v>0.44</v>
      </c>
      <c r="K323">
        <v>43.89</v>
      </c>
      <c r="L323">
        <v>11.5</v>
      </c>
      <c r="M323">
        <v>2.1</v>
      </c>
    </row>
    <row r="324" spans="1:25" x14ac:dyDescent="0.25">
      <c r="A324" s="5">
        <v>45698</v>
      </c>
      <c r="B324" t="s">
        <v>441</v>
      </c>
      <c r="C324" t="s">
        <v>647</v>
      </c>
      <c r="D324" t="s">
        <v>436</v>
      </c>
      <c r="E324" s="5">
        <f t="shared" si="5"/>
        <v>45698</v>
      </c>
      <c r="G324">
        <v>10.92</v>
      </c>
      <c r="H324">
        <v>0.49919999999999998</v>
      </c>
      <c r="I324">
        <v>3.98</v>
      </c>
      <c r="J324">
        <v>5.47</v>
      </c>
      <c r="K324">
        <v>5.45</v>
      </c>
      <c r="L324">
        <v>11.5</v>
      </c>
      <c r="M324">
        <v>2.5</v>
      </c>
      <c r="Y324" t="s">
        <v>1405</v>
      </c>
    </row>
    <row r="325" spans="1:25" x14ac:dyDescent="0.25">
      <c r="A325" s="5">
        <v>45676</v>
      </c>
      <c r="B325" t="s">
        <v>441</v>
      </c>
      <c r="C325" t="s">
        <v>649</v>
      </c>
      <c r="D325" t="s">
        <v>327</v>
      </c>
      <c r="E325" s="5">
        <f t="shared" si="5"/>
        <v>45676</v>
      </c>
      <c r="G325">
        <v>49.78</v>
      </c>
      <c r="H325">
        <v>0.76</v>
      </c>
      <c r="I325">
        <v>11.99</v>
      </c>
      <c r="J325">
        <v>11.95</v>
      </c>
      <c r="K325">
        <v>37.83</v>
      </c>
      <c r="L325">
        <v>11.5</v>
      </c>
      <c r="M325">
        <v>1.5</v>
      </c>
      <c r="Y325" t="s">
        <v>1405</v>
      </c>
    </row>
    <row r="326" spans="1:25" x14ac:dyDescent="0.25">
      <c r="A326" s="5">
        <v>45674</v>
      </c>
      <c r="B326" t="s">
        <v>441</v>
      </c>
      <c r="C326" t="s">
        <v>651</v>
      </c>
      <c r="D326" t="s">
        <v>327</v>
      </c>
      <c r="E326" s="5">
        <f t="shared" si="5"/>
        <v>45674</v>
      </c>
      <c r="G326">
        <v>26.51</v>
      </c>
      <c r="H326">
        <v>0.9</v>
      </c>
      <c r="I326">
        <v>2</v>
      </c>
      <c r="J326">
        <v>2.65</v>
      </c>
      <c r="K326">
        <v>23.86</v>
      </c>
      <c r="L326">
        <v>11.5</v>
      </c>
      <c r="M326">
        <v>4.2</v>
      </c>
      <c r="Y326" t="s">
        <v>1405</v>
      </c>
    </row>
    <row r="327" spans="1:25" x14ac:dyDescent="0.25">
      <c r="A327" s="5">
        <v>45676</v>
      </c>
      <c r="B327" t="s">
        <v>441</v>
      </c>
      <c r="C327" t="s">
        <v>653</v>
      </c>
      <c r="D327" t="s">
        <v>327</v>
      </c>
      <c r="E327" s="5">
        <f t="shared" si="5"/>
        <v>45676</v>
      </c>
      <c r="G327">
        <v>57.55</v>
      </c>
      <c r="H327">
        <v>0.86</v>
      </c>
      <c r="I327">
        <v>23.41</v>
      </c>
      <c r="J327">
        <v>8.06</v>
      </c>
      <c r="K327">
        <v>49.49</v>
      </c>
      <c r="L327">
        <v>11.5</v>
      </c>
      <c r="M327">
        <v>3</v>
      </c>
      <c r="Y327" t="s">
        <v>1405</v>
      </c>
    </row>
    <row r="328" spans="1:25" x14ac:dyDescent="0.25">
      <c r="A328" s="5">
        <v>45701</v>
      </c>
      <c r="B328" t="s">
        <v>441</v>
      </c>
      <c r="C328" t="s">
        <v>655</v>
      </c>
      <c r="D328" t="s">
        <v>436</v>
      </c>
      <c r="E328" s="5">
        <f t="shared" si="5"/>
        <v>45701</v>
      </c>
      <c r="G328">
        <v>41.12</v>
      </c>
      <c r="H328">
        <v>0.62509999999999999</v>
      </c>
      <c r="I328">
        <v>17.73</v>
      </c>
      <c r="J328">
        <v>15.41</v>
      </c>
      <c r="K328">
        <v>25.7</v>
      </c>
      <c r="L328">
        <v>11.5</v>
      </c>
      <c r="M328">
        <v>2.5</v>
      </c>
      <c r="Y328" t="s">
        <v>1405</v>
      </c>
    </row>
    <row r="329" spans="1:25" x14ac:dyDescent="0.25">
      <c r="A329" s="5">
        <v>45700</v>
      </c>
      <c r="B329" t="s">
        <v>441</v>
      </c>
      <c r="C329" t="s">
        <v>661</v>
      </c>
      <c r="D329" t="s">
        <v>436</v>
      </c>
      <c r="E329" s="5">
        <f t="shared" si="5"/>
        <v>45700</v>
      </c>
      <c r="G329">
        <v>50.57</v>
      </c>
      <c r="H329">
        <v>0.93120000000000003</v>
      </c>
      <c r="I329">
        <v>8</v>
      </c>
      <c r="J329">
        <v>3.48</v>
      </c>
      <c r="K329">
        <v>47.09</v>
      </c>
      <c r="L329">
        <v>11.5</v>
      </c>
      <c r="M329">
        <v>2</v>
      </c>
    </row>
    <row r="330" spans="1:25" x14ac:dyDescent="0.25">
      <c r="A330" s="5">
        <v>45700</v>
      </c>
      <c r="B330" t="s">
        <v>441</v>
      </c>
      <c r="C330" t="s">
        <v>663</v>
      </c>
      <c r="D330" t="s">
        <v>436</v>
      </c>
      <c r="E330" s="5">
        <f t="shared" si="5"/>
        <v>45700</v>
      </c>
      <c r="G330">
        <v>1.93</v>
      </c>
      <c r="H330">
        <v>0.52380000000000004</v>
      </c>
      <c r="I330">
        <v>27</v>
      </c>
      <c r="J330">
        <v>0.92</v>
      </c>
      <c r="K330">
        <v>1.01</v>
      </c>
      <c r="L330">
        <v>11.5</v>
      </c>
      <c r="M330">
        <v>4.2</v>
      </c>
      <c r="Y330" t="s">
        <v>1405</v>
      </c>
    </row>
    <row r="331" spans="1:25" x14ac:dyDescent="0.25">
      <c r="A331" s="5">
        <v>45676</v>
      </c>
      <c r="B331" t="s">
        <v>441</v>
      </c>
      <c r="C331" t="s">
        <v>667</v>
      </c>
      <c r="D331" t="s">
        <v>327</v>
      </c>
      <c r="E331" s="5">
        <f t="shared" si="5"/>
        <v>45676</v>
      </c>
      <c r="G331">
        <v>37.68</v>
      </c>
      <c r="H331">
        <v>0.6</v>
      </c>
      <c r="I331">
        <v>14.18</v>
      </c>
      <c r="J331">
        <v>15.07</v>
      </c>
      <c r="K331">
        <v>22.61</v>
      </c>
      <c r="L331">
        <v>11.5</v>
      </c>
      <c r="M331">
        <v>2.7</v>
      </c>
      <c r="Y331" t="s">
        <v>1405</v>
      </c>
    </row>
    <row r="332" spans="1:25" x14ac:dyDescent="0.25">
      <c r="A332" s="5">
        <v>45700</v>
      </c>
      <c r="B332" t="s">
        <v>441</v>
      </c>
      <c r="C332" t="s">
        <v>669</v>
      </c>
      <c r="D332" t="s">
        <v>436</v>
      </c>
      <c r="E332" s="5">
        <f t="shared" si="5"/>
        <v>45700</v>
      </c>
      <c r="G332">
        <v>26.06</v>
      </c>
      <c r="H332">
        <v>0.9506</v>
      </c>
      <c r="I332">
        <v>7</v>
      </c>
      <c r="J332">
        <v>1.29</v>
      </c>
      <c r="K332">
        <v>24.78</v>
      </c>
      <c r="L332">
        <v>11.5</v>
      </c>
      <c r="M332">
        <v>3.1</v>
      </c>
    </row>
    <row r="333" spans="1:25" x14ac:dyDescent="0.25">
      <c r="A333" s="5">
        <v>45700</v>
      </c>
      <c r="B333" t="s">
        <v>441</v>
      </c>
      <c r="C333" t="s">
        <v>677</v>
      </c>
      <c r="D333" t="s">
        <v>436</v>
      </c>
      <c r="E333" s="5">
        <f t="shared" si="5"/>
        <v>45700</v>
      </c>
      <c r="G333">
        <v>109.15</v>
      </c>
      <c r="H333">
        <v>0.87202999999999997</v>
      </c>
      <c r="I333">
        <v>7</v>
      </c>
      <c r="J333">
        <v>13.97</v>
      </c>
      <c r="K333">
        <v>95.18</v>
      </c>
      <c r="L333">
        <v>11.5</v>
      </c>
      <c r="M333">
        <v>5.0999999999999996</v>
      </c>
    </row>
    <row r="334" spans="1:25" x14ac:dyDescent="0.25">
      <c r="A334" s="5">
        <v>45687</v>
      </c>
      <c r="B334" t="s">
        <v>441</v>
      </c>
      <c r="C334" t="s">
        <v>679</v>
      </c>
      <c r="D334" t="s">
        <v>327</v>
      </c>
      <c r="E334" s="5">
        <f t="shared" si="5"/>
        <v>45687</v>
      </c>
      <c r="G334">
        <v>14.58</v>
      </c>
      <c r="H334">
        <v>0.66527999999999998</v>
      </c>
      <c r="I334">
        <v>0</v>
      </c>
      <c r="J334">
        <v>4.88</v>
      </c>
      <c r="K334">
        <v>9.6999999999999993</v>
      </c>
      <c r="L334">
        <v>11.5</v>
      </c>
      <c r="M334">
        <v>2</v>
      </c>
    </row>
    <row r="335" spans="1:25" x14ac:dyDescent="0.25">
      <c r="A335" s="5">
        <v>45698</v>
      </c>
      <c r="B335" t="s">
        <v>441</v>
      </c>
      <c r="C335" t="s">
        <v>681</v>
      </c>
      <c r="D335" t="s">
        <v>436</v>
      </c>
      <c r="E335" s="5">
        <f t="shared" si="5"/>
        <v>45698</v>
      </c>
      <c r="G335">
        <v>39.44</v>
      </c>
      <c r="H335">
        <v>0.69887999999999995</v>
      </c>
      <c r="I335">
        <v>0</v>
      </c>
      <c r="J335">
        <v>11.88</v>
      </c>
      <c r="K335">
        <v>27.56</v>
      </c>
      <c r="L335">
        <v>11.5</v>
      </c>
      <c r="M335">
        <v>3.5</v>
      </c>
    </row>
    <row r="336" spans="1:25" x14ac:dyDescent="0.25">
      <c r="A336" s="5">
        <v>45700</v>
      </c>
      <c r="B336" t="s">
        <v>441</v>
      </c>
      <c r="C336" t="s">
        <v>683</v>
      </c>
      <c r="D336" t="s">
        <v>436</v>
      </c>
      <c r="E336" s="5">
        <f t="shared" si="5"/>
        <v>45700</v>
      </c>
      <c r="G336">
        <v>41.7</v>
      </c>
      <c r="H336">
        <v>0.53580000000000005</v>
      </c>
      <c r="I336">
        <v>7</v>
      </c>
      <c r="J336">
        <v>19.36</v>
      </c>
      <c r="K336">
        <v>22.34</v>
      </c>
      <c r="L336">
        <v>11.5</v>
      </c>
      <c r="M336">
        <v>3.2</v>
      </c>
    </row>
    <row r="337" spans="1:25" x14ac:dyDescent="0.25">
      <c r="A337" s="5">
        <v>45700</v>
      </c>
      <c r="B337" t="s">
        <v>441</v>
      </c>
      <c r="C337" t="s">
        <v>685</v>
      </c>
      <c r="D337" t="s">
        <v>436</v>
      </c>
      <c r="E337" s="5">
        <f t="shared" si="5"/>
        <v>45700</v>
      </c>
      <c r="G337">
        <v>47.48</v>
      </c>
      <c r="H337">
        <v>0.89822000000000002</v>
      </c>
      <c r="I337">
        <v>8</v>
      </c>
      <c r="J337">
        <v>4.83</v>
      </c>
      <c r="K337">
        <v>42.64</v>
      </c>
      <c r="L337">
        <v>11.5</v>
      </c>
      <c r="M337">
        <v>2.7</v>
      </c>
    </row>
    <row r="338" spans="1:25" x14ac:dyDescent="0.25">
      <c r="A338" s="5">
        <v>45700</v>
      </c>
      <c r="B338" t="s">
        <v>441</v>
      </c>
      <c r="C338" t="s">
        <v>687</v>
      </c>
      <c r="D338" t="s">
        <v>436</v>
      </c>
      <c r="E338" s="5">
        <f t="shared" si="5"/>
        <v>45700</v>
      </c>
      <c r="G338">
        <v>72.900000000000006</v>
      </c>
      <c r="H338">
        <v>0.75334999999999996</v>
      </c>
      <c r="I338">
        <v>8</v>
      </c>
      <c r="J338">
        <v>17.98</v>
      </c>
      <c r="K338">
        <v>54.92</v>
      </c>
      <c r="L338">
        <v>11.5</v>
      </c>
      <c r="M338">
        <v>4</v>
      </c>
    </row>
    <row r="339" spans="1:25" x14ac:dyDescent="0.25">
      <c r="A339" s="5">
        <v>45676</v>
      </c>
      <c r="B339" t="s">
        <v>441</v>
      </c>
      <c r="C339" t="s">
        <v>689</v>
      </c>
      <c r="D339" t="s">
        <v>327</v>
      </c>
      <c r="E339" s="5">
        <f t="shared" si="5"/>
        <v>45676</v>
      </c>
      <c r="G339">
        <v>79.92</v>
      </c>
      <c r="H339">
        <v>0.79100000000000004</v>
      </c>
      <c r="I339">
        <v>30.12</v>
      </c>
      <c r="J339">
        <v>16.7</v>
      </c>
      <c r="K339">
        <v>63.21</v>
      </c>
      <c r="L339">
        <v>11.5</v>
      </c>
      <c r="M339">
        <v>4</v>
      </c>
      <c r="Y339" t="s">
        <v>1405</v>
      </c>
    </row>
    <row r="340" spans="1:25" x14ac:dyDescent="0.25">
      <c r="A340" s="5">
        <v>45670</v>
      </c>
      <c r="B340" t="s">
        <v>441</v>
      </c>
      <c r="C340" t="s">
        <v>691</v>
      </c>
      <c r="D340" t="s">
        <v>327</v>
      </c>
      <c r="E340" s="5">
        <f t="shared" si="5"/>
        <v>45670</v>
      </c>
      <c r="G340">
        <v>17.55</v>
      </c>
      <c r="H340">
        <v>0.76400000000000001</v>
      </c>
      <c r="I340">
        <v>4</v>
      </c>
      <c r="J340">
        <v>4.1399999999999997</v>
      </c>
      <c r="K340">
        <v>13.41</v>
      </c>
      <c r="L340">
        <v>11.5</v>
      </c>
      <c r="M340">
        <v>1.3</v>
      </c>
    </row>
    <row r="341" spans="1:25" x14ac:dyDescent="0.25">
      <c r="A341" s="5">
        <v>45676</v>
      </c>
      <c r="B341" t="s">
        <v>441</v>
      </c>
      <c r="C341" t="s">
        <v>693</v>
      </c>
      <c r="D341" t="s">
        <v>327</v>
      </c>
      <c r="E341" s="5">
        <f t="shared" si="5"/>
        <v>45676</v>
      </c>
      <c r="G341">
        <v>55.7</v>
      </c>
      <c r="H341">
        <v>0.82899999999999996</v>
      </c>
      <c r="I341">
        <v>4</v>
      </c>
      <c r="J341">
        <v>9.52</v>
      </c>
      <c r="K341">
        <v>46.18</v>
      </c>
      <c r="L341">
        <v>11.5</v>
      </c>
      <c r="M341">
        <v>3.3</v>
      </c>
    </row>
    <row r="342" spans="1:25" x14ac:dyDescent="0.25">
      <c r="A342" s="5">
        <v>45694</v>
      </c>
      <c r="B342" t="s">
        <v>441</v>
      </c>
      <c r="C342" t="s">
        <v>695</v>
      </c>
      <c r="D342" t="s">
        <v>436</v>
      </c>
      <c r="E342" s="5">
        <f t="shared" si="5"/>
        <v>45694</v>
      </c>
      <c r="G342">
        <v>16.07</v>
      </c>
      <c r="H342">
        <v>0.53759999999999997</v>
      </c>
      <c r="I342">
        <v>7</v>
      </c>
      <c r="J342">
        <v>7.43</v>
      </c>
      <c r="K342">
        <v>8.64</v>
      </c>
      <c r="L342">
        <v>11.5</v>
      </c>
      <c r="M342">
        <v>5.2</v>
      </c>
    </row>
    <row r="343" spans="1:25" x14ac:dyDescent="0.25">
      <c r="A343" s="5">
        <v>45687</v>
      </c>
      <c r="B343" t="s">
        <v>441</v>
      </c>
      <c r="C343" t="s">
        <v>697</v>
      </c>
      <c r="D343" t="s">
        <v>327</v>
      </c>
      <c r="E343" s="5">
        <f t="shared" si="5"/>
        <v>45687</v>
      </c>
      <c r="G343">
        <v>23.49</v>
      </c>
      <c r="H343">
        <v>0.91008</v>
      </c>
      <c r="I343">
        <v>0</v>
      </c>
      <c r="J343">
        <v>2.11</v>
      </c>
      <c r="K343">
        <v>21.38</v>
      </c>
      <c r="L343">
        <v>11.5</v>
      </c>
      <c r="M343">
        <v>1.5</v>
      </c>
    </row>
    <row r="344" spans="1:25" x14ac:dyDescent="0.25">
      <c r="A344" s="5">
        <v>45631</v>
      </c>
      <c r="B344" t="s">
        <v>441</v>
      </c>
      <c r="C344" t="s">
        <v>699</v>
      </c>
      <c r="D344" t="s">
        <v>327</v>
      </c>
      <c r="E344" s="5">
        <f t="shared" si="5"/>
        <v>45631</v>
      </c>
      <c r="G344">
        <v>45.54</v>
      </c>
      <c r="H344">
        <v>0.88700000000000001</v>
      </c>
      <c r="I344">
        <v>0</v>
      </c>
      <c r="J344">
        <v>5.15</v>
      </c>
      <c r="K344">
        <v>40.39</v>
      </c>
      <c r="L344">
        <v>11.5</v>
      </c>
      <c r="M344">
        <v>2.34</v>
      </c>
    </row>
    <row r="345" spans="1:25" x14ac:dyDescent="0.25">
      <c r="A345" s="5">
        <v>45694</v>
      </c>
      <c r="B345" t="s">
        <v>441</v>
      </c>
      <c r="C345" t="s">
        <v>701</v>
      </c>
      <c r="D345" t="s">
        <v>436</v>
      </c>
      <c r="E345" s="5">
        <f t="shared" si="5"/>
        <v>45694</v>
      </c>
      <c r="G345">
        <v>89.4</v>
      </c>
      <c r="H345">
        <v>0.85824</v>
      </c>
      <c r="I345">
        <v>8</v>
      </c>
      <c r="J345">
        <v>12.67</v>
      </c>
      <c r="K345">
        <v>76.73</v>
      </c>
      <c r="L345">
        <v>11.5</v>
      </c>
      <c r="M345">
        <v>5.9</v>
      </c>
    </row>
    <row r="346" spans="1:25" x14ac:dyDescent="0.25">
      <c r="A346" s="5">
        <v>45700</v>
      </c>
      <c r="B346" t="s">
        <v>441</v>
      </c>
      <c r="C346" t="s">
        <v>709</v>
      </c>
      <c r="D346" t="s">
        <v>436</v>
      </c>
      <c r="E346" s="5">
        <f t="shared" si="5"/>
        <v>45700</v>
      </c>
      <c r="G346">
        <v>4.58</v>
      </c>
      <c r="H346">
        <v>0.23280000000000001</v>
      </c>
      <c r="I346">
        <v>8</v>
      </c>
      <c r="J346">
        <v>3.51</v>
      </c>
      <c r="K346">
        <v>1.07</v>
      </c>
      <c r="L346">
        <v>11.5</v>
      </c>
      <c r="M346">
        <v>2.1</v>
      </c>
    </row>
    <row r="347" spans="1:25" x14ac:dyDescent="0.25">
      <c r="A347" s="5">
        <v>45621</v>
      </c>
      <c r="B347" t="s">
        <v>441</v>
      </c>
      <c r="C347" t="s">
        <v>717</v>
      </c>
      <c r="D347" t="s">
        <v>327</v>
      </c>
      <c r="E347" s="5">
        <f t="shared" si="5"/>
        <v>45621</v>
      </c>
      <c r="G347">
        <v>11.04</v>
      </c>
      <c r="H347">
        <v>0.99</v>
      </c>
      <c r="I347">
        <v>9</v>
      </c>
      <c r="J347">
        <v>0.11</v>
      </c>
      <c r="K347">
        <v>10.93</v>
      </c>
      <c r="L347">
        <v>11.5</v>
      </c>
      <c r="M347">
        <v>2.1</v>
      </c>
    </row>
    <row r="348" spans="1:25" x14ac:dyDescent="0.25">
      <c r="A348" s="5">
        <v>45687</v>
      </c>
      <c r="B348" t="s">
        <v>441</v>
      </c>
      <c r="C348" t="s">
        <v>725</v>
      </c>
      <c r="D348" t="s">
        <v>327</v>
      </c>
      <c r="E348" s="5">
        <f t="shared" si="5"/>
        <v>45687</v>
      </c>
      <c r="G348">
        <v>35.36</v>
      </c>
      <c r="H348">
        <v>0.90144000000000002</v>
      </c>
      <c r="I348">
        <v>0</v>
      </c>
      <c r="J348">
        <v>3.49</v>
      </c>
      <c r="K348">
        <v>31.88</v>
      </c>
      <c r="L348">
        <v>11.5</v>
      </c>
      <c r="M348">
        <v>2.5</v>
      </c>
    </row>
    <row r="349" spans="1:25" x14ac:dyDescent="0.25">
      <c r="A349" s="5">
        <v>45694</v>
      </c>
      <c r="B349" t="s">
        <v>441</v>
      </c>
      <c r="C349" t="s">
        <v>729</v>
      </c>
      <c r="D349" t="s">
        <v>436</v>
      </c>
      <c r="E349" s="5">
        <f t="shared" si="5"/>
        <v>45694</v>
      </c>
      <c r="G349">
        <v>5.99</v>
      </c>
      <c r="H349">
        <v>0.49824000000000002</v>
      </c>
      <c r="I349">
        <v>5</v>
      </c>
      <c r="J349">
        <v>3</v>
      </c>
      <c r="K349">
        <v>2.98</v>
      </c>
      <c r="L349">
        <v>11.5</v>
      </c>
      <c r="M349">
        <v>3.7</v>
      </c>
    </row>
    <row r="350" spans="1:25" x14ac:dyDescent="0.25">
      <c r="A350" s="5">
        <v>45686</v>
      </c>
      <c r="B350" t="s">
        <v>441</v>
      </c>
      <c r="C350" t="s">
        <v>731</v>
      </c>
      <c r="D350" t="s">
        <v>327</v>
      </c>
      <c r="E350" s="5">
        <f t="shared" si="5"/>
        <v>45686</v>
      </c>
      <c r="G350">
        <v>10.11</v>
      </c>
      <c r="H350">
        <v>0.30719999999999997</v>
      </c>
      <c r="I350">
        <v>8.5299999999999994</v>
      </c>
      <c r="J350">
        <v>7</v>
      </c>
      <c r="K350">
        <v>3.11</v>
      </c>
      <c r="L350">
        <v>11.5</v>
      </c>
      <c r="M350">
        <v>2.4</v>
      </c>
      <c r="Y350" t="s">
        <v>1405</v>
      </c>
    </row>
    <row r="351" spans="1:25" x14ac:dyDescent="0.25">
      <c r="A351" s="5">
        <v>45700</v>
      </c>
      <c r="B351" t="s">
        <v>441</v>
      </c>
      <c r="C351" t="s">
        <v>733</v>
      </c>
      <c r="D351" t="s">
        <v>436</v>
      </c>
      <c r="E351" s="5">
        <f t="shared" si="5"/>
        <v>45700</v>
      </c>
      <c r="G351">
        <v>42.45</v>
      </c>
      <c r="H351">
        <v>0.79830999999999996</v>
      </c>
      <c r="I351">
        <v>7</v>
      </c>
      <c r="J351">
        <v>8.56</v>
      </c>
      <c r="K351">
        <v>33.89</v>
      </c>
      <c r="L351">
        <v>11.5</v>
      </c>
      <c r="M351">
        <v>2.7</v>
      </c>
    </row>
    <row r="352" spans="1:25" x14ac:dyDescent="0.25">
      <c r="A352" s="5">
        <v>45687</v>
      </c>
      <c r="B352" t="s">
        <v>441</v>
      </c>
      <c r="C352" t="s">
        <v>737</v>
      </c>
      <c r="D352" t="s">
        <v>327</v>
      </c>
      <c r="E352" s="5">
        <f t="shared" si="5"/>
        <v>45687</v>
      </c>
      <c r="G352">
        <v>55.9</v>
      </c>
      <c r="H352">
        <v>0.89088000000000001</v>
      </c>
      <c r="I352">
        <v>0</v>
      </c>
      <c r="J352">
        <v>6.1</v>
      </c>
      <c r="K352">
        <v>49.8</v>
      </c>
      <c r="L352">
        <v>11.5</v>
      </c>
      <c r="M352">
        <v>2.2999999999999998</v>
      </c>
    </row>
    <row r="353" spans="1:25" x14ac:dyDescent="0.25">
      <c r="A353" s="5">
        <v>45687</v>
      </c>
      <c r="B353" t="s">
        <v>441</v>
      </c>
      <c r="C353" t="s">
        <v>743</v>
      </c>
      <c r="D353" t="s">
        <v>327</v>
      </c>
      <c r="E353" s="5">
        <f t="shared" si="5"/>
        <v>45687</v>
      </c>
      <c r="G353">
        <v>67.67</v>
      </c>
      <c r="H353">
        <v>0.95040000000000002</v>
      </c>
      <c r="I353">
        <v>2</v>
      </c>
      <c r="J353">
        <v>3.36</v>
      </c>
      <c r="K353">
        <v>64.31</v>
      </c>
      <c r="L353">
        <v>11.5</v>
      </c>
      <c r="M353">
        <v>3.3</v>
      </c>
    </row>
    <row r="354" spans="1:25" x14ac:dyDescent="0.25">
      <c r="A354" s="5">
        <v>45685</v>
      </c>
      <c r="B354" t="s">
        <v>441</v>
      </c>
      <c r="C354" t="s">
        <v>745</v>
      </c>
      <c r="D354" t="s">
        <v>327</v>
      </c>
      <c r="E354" s="5">
        <f t="shared" si="5"/>
        <v>45685</v>
      </c>
      <c r="G354">
        <v>34.909999999999997</v>
      </c>
      <c r="H354">
        <v>0.90210000000000001</v>
      </c>
      <c r="I354">
        <v>0</v>
      </c>
      <c r="J354">
        <v>3.42</v>
      </c>
      <c r="K354">
        <v>31.49</v>
      </c>
      <c r="L354">
        <v>11.5</v>
      </c>
      <c r="M354">
        <v>2.9</v>
      </c>
    </row>
    <row r="355" spans="1:25" x14ac:dyDescent="0.25">
      <c r="A355" s="5">
        <v>45701</v>
      </c>
      <c r="B355" t="s">
        <v>441</v>
      </c>
      <c r="C355" t="s">
        <v>747</v>
      </c>
      <c r="D355" t="s">
        <v>436</v>
      </c>
      <c r="E355" s="5">
        <f t="shared" si="5"/>
        <v>45701</v>
      </c>
      <c r="G355">
        <v>51.08</v>
      </c>
      <c r="H355">
        <v>0.874</v>
      </c>
      <c r="I355">
        <v>7</v>
      </c>
      <c r="J355">
        <v>6.44</v>
      </c>
      <c r="K355">
        <v>44.64</v>
      </c>
      <c r="L355">
        <v>11.5</v>
      </c>
      <c r="M355">
        <v>4.3</v>
      </c>
    </row>
    <row r="356" spans="1:25" x14ac:dyDescent="0.25">
      <c r="A356" s="5">
        <v>45676</v>
      </c>
      <c r="B356" t="s">
        <v>441</v>
      </c>
      <c r="C356" t="s">
        <v>749</v>
      </c>
      <c r="D356" t="s">
        <v>327</v>
      </c>
      <c r="E356" s="5">
        <f t="shared" si="5"/>
        <v>45676</v>
      </c>
      <c r="G356">
        <v>74.930000000000007</v>
      </c>
      <c r="H356">
        <v>0.877</v>
      </c>
      <c r="I356">
        <v>1</v>
      </c>
      <c r="J356">
        <v>9.2200000000000006</v>
      </c>
      <c r="K356">
        <v>65.709999999999994</v>
      </c>
      <c r="L356">
        <v>11.5</v>
      </c>
      <c r="M356">
        <v>2.8</v>
      </c>
    </row>
    <row r="357" spans="1:25" x14ac:dyDescent="0.25">
      <c r="A357" s="5">
        <v>45674</v>
      </c>
      <c r="B357" t="s">
        <v>441</v>
      </c>
      <c r="C357" t="s">
        <v>751</v>
      </c>
      <c r="D357" t="s">
        <v>327</v>
      </c>
      <c r="E357" s="5">
        <f t="shared" si="5"/>
        <v>45674</v>
      </c>
      <c r="G357">
        <v>29.61</v>
      </c>
      <c r="H357">
        <v>0.36</v>
      </c>
      <c r="I357">
        <v>0.84</v>
      </c>
      <c r="J357">
        <v>18.95</v>
      </c>
      <c r="K357">
        <v>10.66</v>
      </c>
      <c r="L357">
        <v>11.5</v>
      </c>
      <c r="M357">
        <v>1.4</v>
      </c>
      <c r="Y357" t="s">
        <v>1405</v>
      </c>
    </row>
    <row r="358" spans="1:25" x14ac:dyDescent="0.25">
      <c r="A358" s="5">
        <v>45698</v>
      </c>
      <c r="B358" t="s">
        <v>441</v>
      </c>
      <c r="C358" t="s">
        <v>753</v>
      </c>
      <c r="D358" t="s">
        <v>436</v>
      </c>
      <c r="E358" s="5">
        <f t="shared" si="5"/>
        <v>45698</v>
      </c>
      <c r="G358">
        <v>157.46</v>
      </c>
      <c r="H358">
        <v>0.95843999999999996</v>
      </c>
      <c r="I358">
        <v>3</v>
      </c>
      <c r="J358">
        <v>6.54</v>
      </c>
      <c r="K358">
        <v>150.91999999999999</v>
      </c>
      <c r="L358">
        <v>11.5</v>
      </c>
      <c r="M358">
        <v>6.5</v>
      </c>
    </row>
    <row r="359" spans="1:25" x14ac:dyDescent="0.25">
      <c r="A359" s="5">
        <v>45676</v>
      </c>
      <c r="B359" t="s">
        <v>441</v>
      </c>
      <c r="C359" t="s">
        <v>755</v>
      </c>
      <c r="D359" t="s">
        <v>327</v>
      </c>
      <c r="E359" s="5">
        <f t="shared" si="5"/>
        <v>45676</v>
      </c>
      <c r="G359">
        <v>150.38</v>
      </c>
      <c r="H359">
        <v>0.95499999999999996</v>
      </c>
      <c r="I359">
        <v>1</v>
      </c>
      <c r="J359">
        <v>6.77</v>
      </c>
      <c r="K359">
        <v>143.61000000000001</v>
      </c>
      <c r="L359">
        <v>11.5</v>
      </c>
      <c r="M359">
        <v>4</v>
      </c>
    </row>
    <row r="360" spans="1:25" x14ac:dyDescent="0.25">
      <c r="A360" s="5">
        <v>45701</v>
      </c>
      <c r="B360" t="s">
        <v>441</v>
      </c>
      <c r="C360" t="s">
        <v>757</v>
      </c>
      <c r="D360" t="s">
        <v>436</v>
      </c>
      <c r="E360" s="5">
        <f t="shared" si="5"/>
        <v>45701</v>
      </c>
      <c r="G360">
        <v>62.28</v>
      </c>
      <c r="H360">
        <v>0.93669999999999998</v>
      </c>
      <c r="I360">
        <v>7</v>
      </c>
      <c r="J360">
        <v>3.94</v>
      </c>
      <c r="K360">
        <v>58.34</v>
      </c>
      <c r="L360">
        <v>11.5</v>
      </c>
      <c r="M360">
        <v>3.8</v>
      </c>
    </row>
    <row r="361" spans="1:25" x14ac:dyDescent="0.25">
      <c r="A361" s="5">
        <v>45694</v>
      </c>
      <c r="B361" t="s">
        <v>441</v>
      </c>
      <c r="C361" t="s">
        <v>759</v>
      </c>
      <c r="D361" t="s">
        <v>436</v>
      </c>
      <c r="E361" s="5">
        <f t="shared" si="5"/>
        <v>45694</v>
      </c>
      <c r="G361">
        <v>26.55</v>
      </c>
      <c r="H361">
        <v>0.75839999999999996</v>
      </c>
      <c r="I361">
        <v>7</v>
      </c>
      <c r="J361">
        <v>6.41</v>
      </c>
      <c r="K361">
        <v>20.14</v>
      </c>
      <c r="L361">
        <v>11.5</v>
      </c>
      <c r="M361">
        <v>2.6</v>
      </c>
    </row>
    <row r="362" spans="1:25" x14ac:dyDescent="0.25">
      <c r="A362" s="5">
        <v>45687</v>
      </c>
      <c r="B362" t="s">
        <v>441</v>
      </c>
      <c r="C362" t="s">
        <v>761</v>
      </c>
      <c r="D362" t="s">
        <v>327</v>
      </c>
      <c r="E362" s="5">
        <f t="shared" si="5"/>
        <v>45687</v>
      </c>
      <c r="G362">
        <v>50.18</v>
      </c>
      <c r="H362">
        <v>0.89759999999999995</v>
      </c>
      <c r="I362">
        <v>0</v>
      </c>
      <c r="J362">
        <v>5.14</v>
      </c>
      <c r="K362">
        <v>45.04</v>
      </c>
      <c r="L362">
        <v>11.5</v>
      </c>
      <c r="M362">
        <v>3.5</v>
      </c>
    </row>
    <row r="363" spans="1:25" x14ac:dyDescent="0.25">
      <c r="A363" s="5">
        <v>45701</v>
      </c>
      <c r="B363" t="s">
        <v>441</v>
      </c>
      <c r="C363" t="s">
        <v>763</v>
      </c>
      <c r="D363" t="s">
        <v>436</v>
      </c>
      <c r="E363" s="5">
        <f t="shared" si="5"/>
        <v>45701</v>
      </c>
      <c r="G363">
        <v>59.13</v>
      </c>
      <c r="H363">
        <v>0.85499999999999998</v>
      </c>
      <c r="I363">
        <v>7</v>
      </c>
      <c r="J363">
        <v>8.57</v>
      </c>
      <c r="K363">
        <v>50.56</v>
      </c>
      <c r="L363">
        <v>11.5</v>
      </c>
      <c r="M363">
        <v>3</v>
      </c>
    </row>
    <row r="364" spans="1:25" x14ac:dyDescent="0.25">
      <c r="A364" s="5">
        <v>45701</v>
      </c>
      <c r="B364" t="s">
        <v>441</v>
      </c>
      <c r="C364" t="s">
        <v>765</v>
      </c>
      <c r="D364" t="s">
        <v>436</v>
      </c>
      <c r="E364" s="5">
        <f t="shared" si="5"/>
        <v>45701</v>
      </c>
      <c r="G364">
        <v>18.72</v>
      </c>
      <c r="H364">
        <v>0.91959999999999997</v>
      </c>
      <c r="I364">
        <v>4</v>
      </c>
      <c r="J364">
        <v>1.51</v>
      </c>
      <c r="K364">
        <v>17.21</v>
      </c>
      <c r="L364">
        <v>11.5</v>
      </c>
      <c r="M364">
        <v>2.4</v>
      </c>
    </row>
    <row r="365" spans="1:25" x14ac:dyDescent="0.25">
      <c r="A365" s="5">
        <v>45701</v>
      </c>
      <c r="B365" t="s">
        <v>441</v>
      </c>
      <c r="C365" t="s">
        <v>769</v>
      </c>
      <c r="D365" t="s">
        <v>436</v>
      </c>
      <c r="E365" s="5">
        <f t="shared" si="5"/>
        <v>45701</v>
      </c>
      <c r="G365">
        <v>41.25</v>
      </c>
      <c r="H365">
        <v>0.85024999999999995</v>
      </c>
      <c r="I365">
        <v>5</v>
      </c>
      <c r="J365">
        <v>6.18</v>
      </c>
      <c r="K365">
        <v>35.07</v>
      </c>
      <c r="L365">
        <v>11.5</v>
      </c>
      <c r="M365">
        <v>2.7</v>
      </c>
    </row>
    <row r="366" spans="1:25" x14ac:dyDescent="0.25">
      <c r="A366" s="5">
        <v>45701</v>
      </c>
      <c r="B366" t="s">
        <v>441</v>
      </c>
      <c r="C366" t="s">
        <v>771</v>
      </c>
      <c r="D366" t="s">
        <v>436</v>
      </c>
      <c r="E366" s="5">
        <f t="shared" si="5"/>
        <v>45701</v>
      </c>
      <c r="G366">
        <v>39.74</v>
      </c>
      <c r="H366">
        <v>0.91674999999999995</v>
      </c>
      <c r="I366">
        <v>4</v>
      </c>
      <c r="J366">
        <v>3.31</v>
      </c>
      <c r="K366">
        <v>36.43</v>
      </c>
      <c r="L366">
        <v>11.5</v>
      </c>
      <c r="M366">
        <v>2.1</v>
      </c>
    </row>
    <row r="367" spans="1:25" x14ac:dyDescent="0.25">
      <c r="A367" s="5">
        <v>45676</v>
      </c>
      <c r="B367" t="s">
        <v>441</v>
      </c>
      <c r="C367" t="s">
        <v>773</v>
      </c>
      <c r="D367" t="s">
        <v>327</v>
      </c>
      <c r="E367" s="5">
        <f t="shared" si="5"/>
        <v>45676</v>
      </c>
      <c r="G367">
        <v>43.8</v>
      </c>
      <c r="H367">
        <v>0.68400000000000005</v>
      </c>
      <c r="I367">
        <v>2</v>
      </c>
      <c r="J367">
        <v>13.84</v>
      </c>
      <c r="K367">
        <v>29.96</v>
      </c>
      <c r="L367">
        <v>11.5</v>
      </c>
      <c r="M367">
        <v>1.9</v>
      </c>
    </row>
    <row r="368" spans="1:25" x14ac:dyDescent="0.25">
      <c r="A368" s="5">
        <v>45687</v>
      </c>
      <c r="B368" t="s">
        <v>441</v>
      </c>
      <c r="C368" t="s">
        <v>775</v>
      </c>
      <c r="D368" t="s">
        <v>327</v>
      </c>
      <c r="E368" s="5">
        <f t="shared" si="5"/>
        <v>45687</v>
      </c>
      <c r="G368">
        <v>8.18</v>
      </c>
      <c r="H368">
        <v>0.78432000000000002</v>
      </c>
      <c r="I368">
        <v>2</v>
      </c>
      <c r="J368">
        <v>1.76</v>
      </c>
      <c r="K368">
        <v>6.41</v>
      </c>
      <c r="L368">
        <v>11.5</v>
      </c>
      <c r="M368">
        <v>1.6</v>
      </c>
    </row>
    <row r="369" spans="1:25" x14ac:dyDescent="0.25">
      <c r="A369" s="5">
        <v>45673</v>
      </c>
      <c r="B369" t="s">
        <v>441</v>
      </c>
      <c r="C369" t="s">
        <v>777</v>
      </c>
      <c r="D369" t="s">
        <v>327</v>
      </c>
      <c r="E369" s="5">
        <f t="shared" si="5"/>
        <v>45673</v>
      </c>
      <c r="G369">
        <v>3.23</v>
      </c>
      <c r="H369">
        <v>0.99299999999999999</v>
      </c>
      <c r="I369">
        <v>1</v>
      </c>
      <c r="J369">
        <v>0.02</v>
      </c>
      <c r="K369">
        <v>3.21</v>
      </c>
      <c r="L369">
        <v>11.5</v>
      </c>
      <c r="M369">
        <v>1.6</v>
      </c>
    </row>
    <row r="370" spans="1:25" x14ac:dyDescent="0.25">
      <c r="A370" s="5">
        <v>45637</v>
      </c>
      <c r="B370" t="s">
        <v>441</v>
      </c>
      <c r="C370" t="s">
        <v>781</v>
      </c>
      <c r="D370" t="s">
        <v>327</v>
      </c>
      <c r="E370" s="5">
        <f t="shared" si="5"/>
        <v>45637</v>
      </c>
      <c r="G370">
        <v>7.61</v>
      </c>
      <c r="H370">
        <v>0.504</v>
      </c>
      <c r="I370">
        <v>0</v>
      </c>
      <c r="J370">
        <v>3.77</v>
      </c>
      <c r="K370">
        <v>3.83</v>
      </c>
      <c r="L370">
        <v>11.5</v>
      </c>
      <c r="M370">
        <v>1.58</v>
      </c>
    </row>
    <row r="371" spans="1:25" x14ac:dyDescent="0.25">
      <c r="A371" s="5">
        <v>45676</v>
      </c>
      <c r="B371" t="s">
        <v>441</v>
      </c>
      <c r="C371" t="s">
        <v>786</v>
      </c>
      <c r="D371" t="s">
        <v>327</v>
      </c>
      <c r="E371" s="5">
        <f t="shared" si="5"/>
        <v>45676</v>
      </c>
      <c r="G371">
        <v>87.01</v>
      </c>
      <c r="H371">
        <v>0.85899999999999999</v>
      </c>
      <c r="I371">
        <v>1</v>
      </c>
      <c r="J371">
        <v>12.27</v>
      </c>
      <c r="K371">
        <v>74.739999999999995</v>
      </c>
      <c r="L371">
        <v>11.5</v>
      </c>
      <c r="M371">
        <v>3.9</v>
      </c>
    </row>
    <row r="372" spans="1:25" x14ac:dyDescent="0.25">
      <c r="A372" s="5">
        <v>45698</v>
      </c>
      <c r="B372" t="s">
        <v>441</v>
      </c>
      <c r="C372" t="s">
        <v>788</v>
      </c>
      <c r="D372" t="s">
        <v>436</v>
      </c>
      <c r="E372" s="5">
        <f t="shared" si="5"/>
        <v>45698</v>
      </c>
      <c r="G372">
        <v>100.67</v>
      </c>
      <c r="H372">
        <v>0.86207999999999996</v>
      </c>
      <c r="I372">
        <v>3</v>
      </c>
      <c r="J372">
        <v>13.88</v>
      </c>
      <c r="K372">
        <v>86.78</v>
      </c>
      <c r="L372">
        <v>11.5</v>
      </c>
      <c r="M372">
        <v>5.0999999999999996</v>
      </c>
    </row>
    <row r="373" spans="1:25" x14ac:dyDescent="0.25">
      <c r="A373" s="5">
        <v>45698</v>
      </c>
      <c r="B373" t="s">
        <v>441</v>
      </c>
      <c r="C373" t="s">
        <v>790</v>
      </c>
      <c r="D373" t="s">
        <v>436</v>
      </c>
      <c r="E373" s="5">
        <f t="shared" si="5"/>
        <v>45698</v>
      </c>
      <c r="G373">
        <v>37.35</v>
      </c>
      <c r="H373">
        <v>0.86880000000000002</v>
      </c>
      <c r="I373">
        <v>3</v>
      </c>
      <c r="J373">
        <v>4.9000000000000004</v>
      </c>
      <c r="K373">
        <v>32.450000000000003</v>
      </c>
      <c r="L373">
        <v>11.5</v>
      </c>
      <c r="M373">
        <v>2.5</v>
      </c>
    </row>
    <row r="374" spans="1:25" x14ac:dyDescent="0.25">
      <c r="A374" s="5">
        <v>45686</v>
      </c>
      <c r="B374" t="s">
        <v>441</v>
      </c>
      <c r="C374" t="s">
        <v>792</v>
      </c>
      <c r="D374" t="s">
        <v>327</v>
      </c>
      <c r="E374" s="5">
        <f t="shared" si="5"/>
        <v>45686</v>
      </c>
      <c r="G374">
        <v>137.25</v>
      </c>
      <c r="H374">
        <v>0.98</v>
      </c>
      <c r="I374">
        <v>0</v>
      </c>
      <c r="J374">
        <v>2.75</v>
      </c>
      <c r="K374">
        <v>134.51</v>
      </c>
      <c r="L374">
        <v>11.5</v>
      </c>
      <c r="M374">
        <v>2.4</v>
      </c>
    </row>
    <row r="375" spans="1:25" x14ac:dyDescent="0.25">
      <c r="A375" s="5">
        <v>45687</v>
      </c>
      <c r="B375" t="s">
        <v>441</v>
      </c>
      <c r="C375" t="s">
        <v>794</v>
      </c>
      <c r="D375" t="s">
        <v>327</v>
      </c>
      <c r="E375" s="5">
        <f t="shared" si="5"/>
        <v>45687</v>
      </c>
      <c r="G375">
        <v>42.38</v>
      </c>
      <c r="H375">
        <v>0.59904000000000002</v>
      </c>
      <c r="I375">
        <v>2</v>
      </c>
      <c r="J375">
        <v>16.989999999999998</v>
      </c>
      <c r="K375">
        <v>25.38</v>
      </c>
      <c r="L375">
        <v>11.5</v>
      </c>
      <c r="M375">
        <v>4.0999999999999996</v>
      </c>
    </row>
    <row r="376" spans="1:25" x14ac:dyDescent="0.25">
      <c r="A376" s="5">
        <v>45701</v>
      </c>
      <c r="B376" t="s">
        <v>441</v>
      </c>
      <c r="C376" t="s">
        <v>796</v>
      </c>
      <c r="D376" t="s">
        <v>436</v>
      </c>
      <c r="E376" s="5">
        <f t="shared" si="5"/>
        <v>45701</v>
      </c>
      <c r="G376">
        <v>33.409999999999997</v>
      </c>
      <c r="H376">
        <v>0.64410000000000001</v>
      </c>
      <c r="I376">
        <v>5</v>
      </c>
      <c r="J376">
        <v>11.89</v>
      </c>
      <c r="K376">
        <v>21.52</v>
      </c>
      <c r="L376">
        <v>11.5</v>
      </c>
      <c r="M376">
        <v>2.5</v>
      </c>
    </row>
    <row r="377" spans="1:25" x14ac:dyDescent="0.25">
      <c r="A377" s="5">
        <v>45687</v>
      </c>
      <c r="B377" t="s">
        <v>441</v>
      </c>
      <c r="C377" t="s">
        <v>798</v>
      </c>
      <c r="D377" t="s">
        <v>327</v>
      </c>
      <c r="E377" s="5">
        <f t="shared" si="5"/>
        <v>45687</v>
      </c>
      <c r="G377">
        <v>98.28</v>
      </c>
      <c r="H377">
        <v>0.88127999999999995</v>
      </c>
      <c r="I377">
        <v>2</v>
      </c>
      <c r="J377">
        <v>11.67</v>
      </c>
      <c r="K377">
        <v>86.61</v>
      </c>
      <c r="L377">
        <v>11.5</v>
      </c>
      <c r="M377">
        <v>3.6</v>
      </c>
    </row>
    <row r="378" spans="1:25" x14ac:dyDescent="0.25">
      <c r="A378" s="5">
        <v>45685</v>
      </c>
      <c r="B378" t="s">
        <v>441</v>
      </c>
      <c r="C378" t="s">
        <v>800</v>
      </c>
      <c r="D378" t="s">
        <v>327</v>
      </c>
      <c r="E378" s="5">
        <f t="shared" si="5"/>
        <v>45685</v>
      </c>
      <c r="G378">
        <v>30.23</v>
      </c>
      <c r="H378">
        <v>0.85360000000000003</v>
      </c>
      <c r="I378">
        <v>5.54</v>
      </c>
      <c r="J378">
        <v>4.43</v>
      </c>
      <c r="K378">
        <v>25.8</v>
      </c>
      <c r="L378">
        <v>11.5</v>
      </c>
      <c r="M378">
        <v>3.5</v>
      </c>
      <c r="Y378" t="s">
        <v>1405</v>
      </c>
    </row>
    <row r="379" spans="1:25" x14ac:dyDescent="0.25">
      <c r="A379" s="5">
        <v>45698</v>
      </c>
      <c r="B379" t="s">
        <v>441</v>
      </c>
      <c r="C379" t="s">
        <v>804</v>
      </c>
      <c r="D379" t="s">
        <v>436</v>
      </c>
      <c r="E379" s="5">
        <f t="shared" si="5"/>
        <v>45698</v>
      </c>
      <c r="G379">
        <v>152.51</v>
      </c>
      <c r="H379">
        <v>0.96040000000000003</v>
      </c>
      <c r="I379">
        <v>2</v>
      </c>
      <c r="J379">
        <v>6.04</v>
      </c>
      <c r="K379">
        <v>146.47</v>
      </c>
      <c r="L379">
        <v>11.5</v>
      </c>
      <c r="M379">
        <v>5.4</v>
      </c>
    </row>
    <row r="380" spans="1:25" x14ac:dyDescent="0.25">
      <c r="A380" s="5">
        <v>45701</v>
      </c>
      <c r="B380" t="s">
        <v>441</v>
      </c>
      <c r="C380" t="s">
        <v>806</v>
      </c>
      <c r="D380" t="s">
        <v>436</v>
      </c>
      <c r="E380" s="5">
        <f t="shared" si="5"/>
        <v>45701</v>
      </c>
      <c r="G380">
        <v>33.409999999999997</v>
      </c>
      <c r="H380">
        <v>0.85024999999999995</v>
      </c>
      <c r="I380">
        <v>4</v>
      </c>
      <c r="J380">
        <v>5</v>
      </c>
      <c r="K380">
        <v>28.41</v>
      </c>
      <c r="L380">
        <v>11.5</v>
      </c>
      <c r="M380">
        <v>2.1</v>
      </c>
      <c r="Y380" t="s">
        <v>1405</v>
      </c>
    </row>
    <row r="381" spans="1:25" x14ac:dyDescent="0.25">
      <c r="A381" s="5">
        <v>45698</v>
      </c>
      <c r="B381" t="s">
        <v>441</v>
      </c>
      <c r="C381" t="s">
        <v>808</v>
      </c>
      <c r="D381" t="s">
        <v>436</v>
      </c>
      <c r="E381" s="5">
        <f t="shared" si="5"/>
        <v>45698</v>
      </c>
      <c r="G381">
        <v>40.049999999999997</v>
      </c>
      <c r="H381">
        <v>0.76607999999999998</v>
      </c>
      <c r="I381">
        <v>1.61</v>
      </c>
      <c r="J381">
        <v>9.3699999999999992</v>
      </c>
      <c r="K381">
        <v>30.68</v>
      </c>
      <c r="L381">
        <v>11.5</v>
      </c>
      <c r="M381">
        <v>1.9</v>
      </c>
      <c r="Y381" t="s">
        <v>1405</v>
      </c>
    </row>
    <row r="382" spans="1:25" x14ac:dyDescent="0.25">
      <c r="A382" s="5">
        <v>45685</v>
      </c>
      <c r="B382" t="s">
        <v>441</v>
      </c>
      <c r="C382" t="s">
        <v>810</v>
      </c>
      <c r="D382" t="s">
        <v>327</v>
      </c>
      <c r="E382" s="5">
        <f t="shared" si="5"/>
        <v>45685</v>
      </c>
      <c r="G382">
        <v>130.19999999999999</v>
      </c>
      <c r="H382">
        <v>0.90500999999999998</v>
      </c>
      <c r="I382">
        <v>4</v>
      </c>
      <c r="J382">
        <v>12.37</v>
      </c>
      <c r="K382">
        <v>117.83</v>
      </c>
      <c r="L382">
        <v>11.5</v>
      </c>
      <c r="M382">
        <v>6.8</v>
      </c>
    </row>
    <row r="383" spans="1:25" x14ac:dyDescent="0.25">
      <c r="A383" s="5">
        <v>45688</v>
      </c>
      <c r="B383" t="s">
        <v>441</v>
      </c>
      <c r="C383" t="s">
        <v>812</v>
      </c>
      <c r="D383" t="s">
        <v>327</v>
      </c>
      <c r="E383" s="5">
        <f t="shared" si="5"/>
        <v>45688</v>
      </c>
      <c r="G383">
        <v>108.71</v>
      </c>
      <c r="H383">
        <v>0.85</v>
      </c>
      <c r="I383">
        <v>0</v>
      </c>
      <c r="J383">
        <v>16.309999999999999</v>
      </c>
      <c r="K383">
        <v>92.41</v>
      </c>
      <c r="L383">
        <v>11.5</v>
      </c>
      <c r="M383">
        <v>4.0999999999999996</v>
      </c>
      <c r="Y383" t="s">
        <v>1405</v>
      </c>
    </row>
    <row r="384" spans="1:25" x14ac:dyDescent="0.25">
      <c r="A384" s="5">
        <v>45687</v>
      </c>
      <c r="B384" t="s">
        <v>441</v>
      </c>
      <c r="C384" t="s">
        <v>814</v>
      </c>
      <c r="D384" t="s">
        <v>327</v>
      </c>
      <c r="E384" s="5">
        <f t="shared" si="5"/>
        <v>45687</v>
      </c>
      <c r="G384">
        <v>38.07</v>
      </c>
      <c r="H384">
        <v>0.68928</v>
      </c>
      <c r="I384">
        <v>1</v>
      </c>
      <c r="J384">
        <v>11.83</v>
      </c>
      <c r="K384">
        <v>26.24</v>
      </c>
      <c r="L384">
        <v>11.5</v>
      </c>
      <c r="M384">
        <v>2.2999999999999998</v>
      </c>
    </row>
    <row r="385" spans="1:25" x14ac:dyDescent="0.25">
      <c r="A385" s="5">
        <v>45676</v>
      </c>
      <c r="B385" t="s">
        <v>441</v>
      </c>
      <c r="C385" t="s">
        <v>816</v>
      </c>
      <c r="D385" t="s">
        <v>327</v>
      </c>
      <c r="E385" s="5">
        <f t="shared" si="5"/>
        <v>45676</v>
      </c>
      <c r="G385">
        <v>67.760000000000005</v>
      </c>
      <c r="H385">
        <v>0.91300000000000003</v>
      </c>
      <c r="I385">
        <v>4</v>
      </c>
      <c r="J385">
        <v>5.9</v>
      </c>
      <c r="K385">
        <v>61.86</v>
      </c>
      <c r="L385">
        <v>11.5</v>
      </c>
      <c r="M385">
        <v>2.4</v>
      </c>
    </row>
    <row r="386" spans="1:25" x14ac:dyDescent="0.25">
      <c r="A386" s="5">
        <v>45701</v>
      </c>
      <c r="B386" t="s">
        <v>441</v>
      </c>
      <c r="C386" t="s">
        <v>818</v>
      </c>
      <c r="D386" t="s">
        <v>436</v>
      </c>
      <c r="E386" s="5">
        <f t="shared" si="5"/>
        <v>45701</v>
      </c>
      <c r="G386">
        <v>7.2</v>
      </c>
      <c r="H386">
        <v>0.61275000000000002</v>
      </c>
      <c r="I386">
        <v>4</v>
      </c>
      <c r="J386">
        <v>2.79</v>
      </c>
      <c r="K386">
        <v>4.41</v>
      </c>
      <c r="L386">
        <v>11.5</v>
      </c>
      <c r="M386">
        <v>1.7</v>
      </c>
    </row>
    <row r="387" spans="1:25" x14ac:dyDescent="0.25">
      <c r="A387" s="5">
        <v>45687</v>
      </c>
      <c r="B387" t="s">
        <v>441</v>
      </c>
      <c r="C387" t="s">
        <v>822</v>
      </c>
      <c r="D387" t="s">
        <v>327</v>
      </c>
      <c r="E387" s="5">
        <f t="shared" ref="E387:E450" si="6">A387</f>
        <v>45687</v>
      </c>
      <c r="G387">
        <v>21</v>
      </c>
      <c r="H387">
        <v>0.78527999999999998</v>
      </c>
      <c r="I387">
        <v>0</v>
      </c>
      <c r="J387">
        <v>4.51</v>
      </c>
      <c r="K387">
        <v>16.489999999999998</v>
      </c>
      <c r="L387">
        <v>11.5</v>
      </c>
      <c r="M387">
        <v>3.8</v>
      </c>
    </row>
    <row r="388" spans="1:25" x14ac:dyDescent="0.25">
      <c r="A388" s="5">
        <v>45676</v>
      </c>
      <c r="B388" t="s">
        <v>441</v>
      </c>
      <c r="C388" t="s">
        <v>824</v>
      </c>
      <c r="D388" t="s">
        <v>327</v>
      </c>
      <c r="E388" s="5">
        <f t="shared" si="6"/>
        <v>45676</v>
      </c>
      <c r="G388">
        <v>2.1</v>
      </c>
      <c r="H388">
        <v>0.4</v>
      </c>
      <c r="I388">
        <v>2</v>
      </c>
      <c r="J388">
        <v>1.26</v>
      </c>
      <c r="K388">
        <v>0.84</v>
      </c>
      <c r="L388">
        <v>11.5</v>
      </c>
      <c r="M388">
        <v>3.5</v>
      </c>
    </row>
    <row r="389" spans="1:25" x14ac:dyDescent="0.25">
      <c r="A389" s="5">
        <v>45694</v>
      </c>
      <c r="B389" t="s">
        <v>441</v>
      </c>
      <c r="C389" t="s">
        <v>826</v>
      </c>
      <c r="D389" t="s">
        <v>436</v>
      </c>
      <c r="E389" s="5">
        <f t="shared" si="6"/>
        <v>45694</v>
      </c>
      <c r="G389">
        <v>9.65</v>
      </c>
      <c r="H389">
        <v>0.58560000000000001</v>
      </c>
      <c r="I389">
        <v>5</v>
      </c>
      <c r="J389">
        <v>4</v>
      </c>
      <c r="K389">
        <v>5.65</v>
      </c>
      <c r="L389">
        <v>11.5</v>
      </c>
      <c r="M389">
        <v>1.5</v>
      </c>
      <c r="Y389" t="s">
        <v>1405</v>
      </c>
    </row>
    <row r="390" spans="1:25" x14ac:dyDescent="0.25">
      <c r="A390" s="5">
        <v>45698</v>
      </c>
      <c r="B390" t="s">
        <v>441</v>
      </c>
      <c r="C390" t="s">
        <v>828</v>
      </c>
      <c r="D390" t="s">
        <v>436</v>
      </c>
      <c r="E390" s="5">
        <f t="shared" si="6"/>
        <v>45698</v>
      </c>
      <c r="G390">
        <v>48.19</v>
      </c>
      <c r="H390">
        <v>0.95135999999999998</v>
      </c>
      <c r="I390">
        <v>3</v>
      </c>
      <c r="J390">
        <v>2.34</v>
      </c>
      <c r="K390">
        <v>45.84</v>
      </c>
      <c r="L390">
        <v>11.5</v>
      </c>
      <c r="M390">
        <v>2.5</v>
      </c>
    </row>
    <row r="391" spans="1:25" x14ac:dyDescent="0.25">
      <c r="A391" s="5">
        <v>45687</v>
      </c>
      <c r="B391" t="s">
        <v>441</v>
      </c>
      <c r="C391" t="s">
        <v>830</v>
      </c>
      <c r="D391" t="s">
        <v>327</v>
      </c>
      <c r="E391" s="5">
        <f t="shared" si="6"/>
        <v>45687</v>
      </c>
      <c r="G391">
        <v>107.44</v>
      </c>
      <c r="H391">
        <v>0.95520000000000005</v>
      </c>
      <c r="I391">
        <v>0</v>
      </c>
      <c r="J391">
        <v>4.8099999999999996</v>
      </c>
      <c r="K391">
        <v>102.62</v>
      </c>
      <c r="L391">
        <v>11.5</v>
      </c>
      <c r="M391">
        <v>3.1</v>
      </c>
    </row>
    <row r="392" spans="1:25" x14ac:dyDescent="0.25">
      <c r="A392" s="5">
        <v>45674</v>
      </c>
      <c r="B392" t="s">
        <v>441</v>
      </c>
      <c r="C392" t="s">
        <v>832</v>
      </c>
      <c r="D392" t="s">
        <v>327</v>
      </c>
      <c r="E392" s="5">
        <f t="shared" si="6"/>
        <v>45674</v>
      </c>
      <c r="G392">
        <v>99.01</v>
      </c>
      <c r="H392">
        <v>0.59</v>
      </c>
      <c r="I392">
        <v>2</v>
      </c>
      <c r="J392">
        <v>40.590000000000003</v>
      </c>
      <c r="K392">
        <v>58.41</v>
      </c>
      <c r="L392">
        <v>11.5</v>
      </c>
      <c r="M392">
        <v>5.0999999999999996</v>
      </c>
    </row>
    <row r="393" spans="1:25" x14ac:dyDescent="0.25">
      <c r="A393" s="5">
        <v>45701</v>
      </c>
      <c r="B393" t="s">
        <v>441</v>
      </c>
      <c r="C393" t="s">
        <v>834</v>
      </c>
      <c r="D393" t="s">
        <v>436</v>
      </c>
      <c r="E393" s="5">
        <f t="shared" si="6"/>
        <v>45701</v>
      </c>
      <c r="G393">
        <v>18.2</v>
      </c>
      <c r="H393">
        <v>0.86545000000000005</v>
      </c>
      <c r="I393">
        <v>24.1</v>
      </c>
      <c r="J393">
        <v>2.4500000000000002</v>
      </c>
      <c r="K393">
        <v>15.75</v>
      </c>
      <c r="L393">
        <v>11.5</v>
      </c>
      <c r="M393">
        <v>3</v>
      </c>
      <c r="Y393" t="s">
        <v>1405</v>
      </c>
    </row>
    <row r="394" spans="1:25" x14ac:dyDescent="0.25">
      <c r="A394" s="5">
        <v>45676</v>
      </c>
      <c r="B394" t="s">
        <v>441</v>
      </c>
      <c r="C394" t="s">
        <v>836</v>
      </c>
      <c r="D394" t="s">
        <v>327</v>
      </c>
      <c r="E394" s="5">
        <f t="shared" si="6"/>
        <v>45676</v>
      </c>
      <c r="G394">
        <v>52.39</v>
      </c>
      <c r="H394">
        <v>0.68</v>
      </c>
      <c r="I394">
        <v>2</v>
      </c>
      <c r="J394">
        <v>16.760000000000002</v>
      </c>
      <c r="K394">
        <v>35.619999999999997</v>
      </c>
      <c r="L394">
        <v>11.5</v>
      </c>
      <c r="M394">
        <v>3</v>
      </c>
      <c r="Y394" t="s">
        <v>1405</v>
      </c>
    </row>
    <row r="395" spans="1:25" x14ac:dyDescent="0.25">
      <c r="A395" s="5">
        <v>45694</v>
      </c>
      <c r="B395" t="s">
        <v>441</v>
      </c>
      <c r="C395" t="s">
        <v>840</v>
      </c>
      <c r="D395" t="s">
        <v>436</v>
      </c>
      <c r="E395" s="5">
        <f t="shared" si="6"/>
        <v>45694</v>
      </c>
      <c r="G395">
        <v>17.64</v>
      </c>
      <c r="H395">
        <v>0.46079999999999999</v>
      </c>
      <c r="I395">
        <v>8</v>
      </c>
      <c r="J395">
        <v>9.51</v>
      </c>
      <c r="K395">
        <v>8.1300000000000008</v>
      </c>
      <c r="L395">
        <v>11.5</v>
      </c>
      <c r="M395">
        <v>5.4</v>
      </c>
      <c r="Y395" t="s">
        <v>1405</v>
      </c>
    </row>
    <row r="396" spans="1:25" x14ac:dyDescent="0.25">
      <c r="A396" s="5">
        <v>45701</v>
      </c>
      <c r="B396" t="s">
        <v>441</v>
      </c>
      <c r="C396" t="s">
        <v>842</v>
      </c>
      <c r="D396" t="s">
        <v>436</v>
      </c>
      <c r="E396" s="5">
        <f t="shared" si="6"/>
        <v>45701</v>
      </c>
      <c r="G396">
        <v>52.14</v>
      </c>
      <c r="H396">
        <v>0.81225000000000003</v>
      </c>
      <c r="I396">
        <v>7</v>
      </c>
      <c r="J396">
        <v>9.7899999999999991</v>
      </c>
      <c r="K396">
        <v>42.35</v>
      </c>
      <c r="L396">
        <v>11.5</v>
      </c>
      <c r="M396">
        <v>5</v>
      </c>
    </row>
    <row r="397" spans="1:25" x14ac:dyDescent="0.25">
      <c r="A397" s="5">
        <v>45701</v>
      </c>
      <c r="B397" t="s">
        <v>441</v>
      </c>
      <c r="C397" t="s">
        <v>844</v>
      </c>
      <c r="D397" t="s">
        <v>436</v>
      </c>
      <c r="E397" s="5">
        <f t="shared" si="6"/>
        <v>45701</v>
      </c>
      <c r="G397">
        <v>5.41</v>
      </c>
      <c r="H397">
        <v>0.92054999999999998</v>
      </c>
      <c r="I397">
        <v>7</v>
      </c>
      <c r="J397">
        <v>0.43</v>
      </c>
      <c r="K397">
        <v>4.9800000000000004</v>
      </c>
      <c r="L397">
        <v>11.5</v>
      </c>
      <c r="M397">
        <v>4</v>
      </c>
    </row>
    <row r="398" spans="1:25" x14ac:dyDescent="0.25">
      <c r="A398" s="5">
        <v>45687</v>
      </c>
      <c r="B398" t="s">
        <v>441</v>
      </c>
      <c r="C398" t="s">
        <v>846</v>
      </c>
      <c r="D398" t="s">
        <v>327</v>
      </c>
      <c r="E398" s="5">
        <f t="shared" si="6"/>
        <v>45687</v>
      </c>
      <c r="G398">
        <v>174.89</v>
      </c>
      <c r="H398">
        <v>0.8448</v>
      </c>
      <c r="I398">
        <v>2.62</v>
      </c>
      <c r="J398">
        <v>27.14</v>
      </c>
      <c r="K398">
        <v>147.74</v>
      </c>
      <c r="L398">
        <v>11.5</v>
      </c>
      <c r="M398">
        <v>4.5999999999999996</v>
      </c>
      <c r="Y398" t="s">
        <v>1405</v>
      </c>
    </row>
    <row r="399" spans="1:25" x14ac:dyDescent="0.25">
      <c r="A399" s="5">
        <v>45701</v>
      </c>
      <c r="B399" t="s">
        <v>441</v>
      </c>
      <c r="C399" t="s">
        <v>848</v>
      </c>
      <c r="D399" t="s">
        <v>436</v>
      </c>
      <c r="E399" s="5">
        <f t="shared" si="6"/>
        <v>45701</v>
      </c>
      <c r="G399">
        <v>15.15</v>
      </c>
      <c r="H399">
        <v>0.70109999999999995</v>
      </c>
      <c r="I399">
        <v>4</v>
      </c>
      <c r="J399">
        <v>4.53</v>
      </c>
      <c r="K399">
        <v>10.62</v>
      </c>
      <c r="L399">
        <v>11.5</v>
      </c>
      <c r="M399">
        <v>1.7</v>
      </c>
    </row>
    <row r="400" spans="1:25" x14ac:dyDescent="0.25">
      <c r="A400" s="5">
        <v>45701</v>
      </c>
      <c r="B400" t="s">
        <v>441</v>
      </c>
      <c r="C400" t="s">
        <v>850</v>
      </c>
      <c r="D400" t="s">
        <v>436</v>
      </c>
      <c r="E400" s="5">
        <f t="shared" si="6"/>
        <v>45701</v>
      </c>
      <c r="G400">
        <v>35.92</v>
      </c>
      <c r="H400">
        <v>0.87590000000000001</v>
      </c>
      <c r="I400">
        <v>4</v>
      </c>
      <c r="J400">
        <v>4.46</v>
      </c>
      <c r="K400">
        <v>31.47</v>
      </c>
      <c r="L400">
        <v>11.5</v>
      </c>
      <c r="M400">
        <v>2.2999999999999998</v>
      </c>
    </row>
    <row r="401" spans="1:25" x14ac:dyDescent="0.25">
      <c r="A401" s="5">
        <v>45656</v>
      </c>
      <c r="B401" t="s">
        <v>441</v>
      </c>
      <c r="C401" t="s">
        <v>852</v>
      </c>
      <c r="D401" t="s">
        <v>327</v>
      </c>
      <c r="E401" s="5">
        <f t="shared" si="6"/>
        <v>45656</v>
      </c>
      <c r="G401">
        <v>26.65</v>
      </c>
      <c r="H401">
        <v>0.98</v>
      </c>
      <c r="I401">
        <v>3</v>
      </c>
      <c r="J401">
        <v>0.53</v>
      </c>
      <c r="K401">
        <v>26.12</v>
      </c>
      <c r="L401">
        <v>11.5</v>
      </c>
      <c r="M401">
        <v>1.5</v>
      </c>
    </row>
    <row r="402" spans="1:25" x14ac:dyDescent="0.25">
      <c r="A402" s="5">
        <v>45701</v>
      </c>
      <c r="B402" t="s">
        <v>441</v>
      </c>
      <c r="C402" t="s">
        <v>854</v>
      </c>
      <c r="D402" t="s">
        <v>436</v>
      </c>
      <c r="E402" s="5">
        <f t="shared" si="6"/>
        <v>45701</v>
      </c>
      <c r="G402">
        <v>24.93</v>
      </c>
      <c r="H402">
        <v>0.88729999999999998</v>
      </c>
      <c r="I402">
        <v>4</v>
      </c>
      <c r="J402">
        <v>2.81</v>
      </c>
      <c r="K402">
        <v>22.12</v>
      </c>
      <c r="L402">
        <v>11.5</v>
      </c>
      <c r="M402">
        <v>2.1</v>
      </c>
    </row>
    <row r="403" spans="1:25" x14ac:dyDescent="0.25">
      <c r="A403" s="5">
        <v>45687</v>
      </c>
      <c r="B403" t="s">
        <v>441</v>
      </c>
      <c r="C403" t="s">
        <v>856</v>
      </c>
      <c r="D403" t="s">
        <v>327</v>
      </c>
      <c r="E403" s="5">
        <f t="shared" si="6"/>
        <v>45687</v>
      </c>
      <c r="G403">
        <v>151.57</v>
      </c>
      <c r="H403">
        <v>0.88319999999999999</v>
      </c>
      <c r="I403">
        <v>1</v>
      </c>
      <c r="J403">
        <v>17.7</v>
      </c>
      <c r="K403">
        <v>133.86000000000001</v>
      </c>
      <c r="L403">
        <v>11.5</v>
      </c>
      <c r="M403">
        <v>4.5999999999999996</v>
      </c>
    </row>
    <row r="404" spans="1:25" x14ac:dyDescent="0.25">
      <c r="A404" s="5">
        <v>45670</v>
      </c>
      <c r="B404" t="s">
        <v>441</v>
      </c>
      <c r="C404" t="s">
        <v>858</v>
      </c>
      <c r="D404" t="s">
        <v>327</v>
      </c>
      <c r="E404" s="5">
        <f t="shared" si="6"/>
        <v>45670</v>
      </c>
      <c r="G404">
        <v>39.130000000000003</v>
      </c>
      <c r="H404">
        <v>0.95899999999999996</v>
      </c>
      <c r="I404">
        <v>0</v>
      </c>
      <c r="J404">
        <v>1.6</v>
      </c>
      <c r="K404">
        <v>37.53</v>
      </c>
      <c r="L404">
        <v>11.5</v>
      </c>
      <c r="M404">
        <v>2.2999999999999998</v>
      </c>
    </row>
    <row r="405" spans="1:25" x14ac:dyDescent="0.25">
      <c r="A405" s="5">
        <v>45701</v>
      </c>
      <c r="B405" t="s">
        <v>441</v>
      </c>
      <c r="C405" t="s">
        <v>860</v>
      </c>
      <c r="D405" t="s">
        <v>436</v>
      </c>
      <c r="E405" s="5">
        <f t="shared" si="6"/>
        <v>45701</v>
      </c>
      <c r="G405">
        <v>90.08</v>
      </c>
      <c r="H405">
        <v>0.92149999999999999</v>
      </c>
      <c r="I405">
        <v>7</v>
      </c>
      <c r="J405">
        <v>7.07</v>
      </c>
      <c r="K405">
        <v>83</v>
      </c>
      <c r="L405">
        <v>11.5</v>
      </c>
      <c r="M405">
        <v>5.0999999999999996</v>
      </c>
    </row>
    <row r="406" spans="1:25" x14ac:dyDescent="0.25">
      <c r="A406" s="5">
        <v>45687</v>
      </c>
      <c r="B406" t="s">
        <v>441</v>
      </c>
      <c r="C406" t="s">
        <v>862</v>
      </c>
      <c r="D406" t="s">
        <v>327</v>
      </c>
      <c r="E406" s="5">
        <f t="shared" si="6"/>
        <v>45687</v>
      </c>
      <c r="G406">
        <v>52.19</v>
      </c>
      <c r="H406">
        <v>0.71808000000000005</v>
      </c>
      <c r="I406">
        <v>3</v>
      </c>
      <c r="J406">
        <v>14.71</v>
      </c>
      <c r="K406">
        <v>37.47</v>
      </c>
      <c r="L406">
        <v>11.5</v>
      </c>
      <c r="M406">
        <v>2.9</v>
      </c>
    </row>
    <row r="407" spans="1:25" x14ac:dyDescent="0.25">
      <c r="A407" s="5">
        <v>45698</v>
      </c>
      <c r="B407" t="s">
        <v>441</v>
      </c>
      <c r="C407" t="s">
        <v>864</v>
      </c>
      <c r="D407" t="s">
        <v>436</v>
      </c>
      <c r="E407" s="5">
        <f t="shared" si="6"/>
        <v>45698</v>
      </c>
      <c r="G407">
        <v>106.11</v>
      </c>
      <c r="H407">
        <v>0.98007999999999995</v>
      </c>
      <c r="I407">
        <v>3</v>
      </c>
      <c r="J407">
        <v>2.11</v>
      </c>
      <c r="K407">
        <v>104</v>
      </c>
      <c r="L407">
        <v>11.5</v>
      </c>
      <c r="M407">
        <v>5.0999999999999996</v>
      </c>
    </row>
    <row r="408" spans="1:25" x14ac:dyDescent="0.25">
      <c r="A408" s="5">
        <v>45700</v>
      </c>
      <c r="B408" t="s">
        <v>441</v>
      </c>
      <c r="C408" t="s">
        <v>866</v>
      </c>
      <c r="D408" t="s">
        <v>436</v>
      </c>
      <c r="E408" s="5">
        <f t="shared" si="6"/>
        <v>45700</v>
      </c>
      <c r="G408">
        <v>66.94</v>
      </c>
      <c r="H408">
        <v>0.99</v>
      </c>
      <c r="I408">
        <v>7</v>
      </c>
      <c r="J408">
        <v>0.67</v>
      </c>
      <c r="K408">
        <v>66.27</v>
      </c>
      <c r="L408">
        <v>11.5</v>
      </c>
      <c r="M408">
        <v>2.1</v>
      </c>
    </row>
    <row r="409" spans="1:25" x14ac:dyDescent="0.25">
      <c r="A409" s="5">
        <v>45698</v>
      </c>
      <c r="B409" t="s">
        <v>441</v>
      </c>
      <c r="C409" t="s">
        <v>868</v>
      </c>
      <c r="D409" t="s">
        <v>436</v>
      </c>
      <c r="E409" s="5">
        <f t="shared" si="6"/>
        <v>45698</v>
      </c>
      <c r="G409">
        <v>18.690000000000001</v>
      </c>
      <c r="H409">
        <v>0.86207999999999996</v>
      </c>
      <c r="I409">
        <v>32.56</v>
      </c>
      <c r="J409">
        <v>2.58</v>
      </c>
      <c r="K409">
        <v>16.11</v>
      </c>
      <c r="L409">
        <v>11.5</v>
      </c>
      <c r="M409">
        <v>2.5</v>
      </c>
      <c r="Y409" t="s">
        <v>1405</v>
      </c>
    </row>
    <row r="410" spans="1:25" x14ac:dyDescent="0.25">
      <c r="A410" s="5">
        <v>45694</v>
      </c>
      <c r="B410" t="s">
        <v>441</v>
      </c>
      <c r="C410" t="s">
        <v>872</v>
      </c>
      <c r="D410" t="s">
        <v>436</v>
      </c>
      <c r="E410" s="5">
        <f t="shared" si="6"/>
        <v>45694</v>
      </c>
      <c r="G410">
        <v>47.04</v>
      </c>
      <c r="H410">
        <v>0.85631999999999997</v>
      </c>
      <c r="I410">
        <v>8</v>
      </c>
      <c r="J410">
        <v>6.76</v>
      </c>
      <c r="K410">
        <v>40.28</v>
      </c>
      <c r="L410">
        <v>11.5</v>
      </c>
      <c r="M410">
        <v>4.0999999999999996</v>
      </c>
    </row>
    <row r="411" spans="1:25" x14ac:dyDescent="0.25">
      <c r="A411" s="5">
        <v>45687</v>
      </c>
      <c r="B411" t="s">
        <v>441</v>
      </c>
      <c r="C411" t="s">
        <v>876</v>
      </c>
      <c r="D411" t="s">
        <v>327</v>
      </c>
      <c r="E411" s="5">
        <f t="shared" si="6"/>
        <v>45687</v>
      </c>
      <c r="G411">
        <v>22.28</v>
      </c>
      <c r="H411">
        <v>0.59040000000000004</v>
      </c>
      <c r="I411">
        <v>2</v>
      </c>
      <c r="J411">
        <v>9.1199999999999992</v>
      </c>
      <c r="K411">
        <v>13.15</v>
      </c>
      <c r="L411">
        <v>11.5</v>
      </c>
      <c r="M411">
        <v>2.5</v>
      </c>
    </row>
    <row r="412" spans="1:25" x14ac:dyDescent="0.25">
      <c r="A412" s="5">
        <v>45701</v>
      </c>
      <c r="B412" t="s">
        <v>441</v>
      </c>
      <c r="C412" t="s">
        <v>878</v>
      </c>
      <c r="D412" t="s">
        <v>436</v>
      </c>
      <c r="E412" s="5">
        <f t="shared" si="6"/>
        <v>45701</v>
      </c>
      <c r="G412">
        <v>23.6</v>
      </c>
      <c r="H412">
        <v>0.86450000000000005</v>
      </c>
      <c r="I412">
        <v>5</v>
      </c>
      <c r="J412">
        <v>3.2</v>
      </c>
      <c r="K412">
        <v>20.399999999999999</v>
      </c>
      <c r="L412">
        <v>11.5</v>
      </c>
      <c r="M412">
        <v>3.2</v>
      </c>
    </row>
    <row r="413" spans="1:25" x14ac:dyDescent="0.25">
      <c r="A413" s="5">
        <v>45676</v>
      </c>
      <c r="B413" t="s">
        <v>441</v>
      </c>
      <c r="C413" t="s">
        <v>880</v>
      </c>
      <c r="D413" t="s">
        <v>327</v>
      </c>
      <c r="E413" s="5">
        <f t="shared" si="6"/>
        <v>45676</v>
      </c>
      <c r="G413">
        <v>66.39</v>
      </c>
      <c r="H413">
        <v>0.94</v>
      </c>
      <c r="I413">
        <v>1.06</v>
      </c>
      <c r="J413">
        <v>3.98</v>
      </c>
      <c r="K413">
        <v>62.4</v>
      </c>
      <c r="L413">
        <v>11.5</v>
      </c>
      <c r="M413">
        <v>2.9</v>
      </c>
      <c r="Y413" t="s">
        <v>1405</v>
      </c>
    </row>
    <row r="414" spans="1:25" x14ac:dyDescent="0.25">
      <c r="A414" s="5">
        <v>45700</v>
      </c>
      <c r="B414" t="s">
        <v>441</v>
      </c>
      <c r="C414" t="s">
        <v>882</v>
      </c>
      <c r="D414" t="s">
        <v>436</v>
      </c>
      <c r="E414" s="5">
        <f t="shared" si="6"/>
        <v>45700</v>
      </c>
      <c r="G414">
        <v>52.38</v>
      </c>
      <c r="H414">
        <v>0.99</v>
      </c>
      <c r="I414">
        <v>7</v>
      </c>
      <c r="J414">
        <v>0.52</v>
      </c>
      <c r="K414">
        <v>51.85</v>
      </c>
      <c r="L414">
        <v>11.5</v>
      </c>
      <c r="M414">
        <v>2.1</v>
      </c>
    </row>
    <row r="415" spans="1:25" x14ac:dyDescent="0.25">
      <c r="A415" s="5">
        <v>45701</v>
      </c>
      <c r="B415" t="s">
        <v>441</v>
      </c>
      <c r="C415" t="s">
        <v>884</v>
      </c>
      <c r="D415" t="s">
        <v>436</v>
      </c>
      <c r="E415" s="5">
        <f t="shared" si="6"/>
        <v>45701</v>
      </c>
      <c r="G415">
        <v>68.680000000000007</v>
      </c>
      <c r="H415">
        <v>0.995</v>
      </c>
      <c r="I415">
        <v>5</v>
      </c>
      <c r="J415">
        <v>0.34</v>
      </c>
      <c r="K415">
        <v>68.34</v>
      </c>
      <c r="L415">
        <v>11.5</v>
      </c>
      <c r="M415">
        <v>2.5</v>
      </c>
    </row>
    <row r="416" spans="1:25" x14ac:dyDescent="0.25">
      <c r="A416" s="5">
        <v>45676</v>
      </c>
      <c r="B416" t="s">
        <v>441</v>
      </c>
      <c r="C416" t="s">
        <v>886</v>
      </c>
      <c r="D416" t="s">
        <v>327</v>
      </c>
      <c r="E416" s="5">
        <f t="shared" si="6"/>
        <v>45676</v>
      </c>
      <c r="G416">
        <v>1.5</v>
      </c>
      <c r="H416">
        <v>0.41899999999999998</v>
      </c>
      <c r="I416">
        <v>2</v>
      </c>
      <c r="J416">
        <v>0.87</v>
      </c>
      <c r="K416">
        <v>0.63</v>
      </c>
      <c r="L416">
        <v>11.5</v>
      </c>
      <c r="M416">
        <v>1.5</v>
      </c>
    </row>
    <row r="417" spans="1:25" x14ac:dyDescent="0.25">
      <c r="A417" s="5">
        <v>45676</v>
      </c>
      <c r="B417" t="s">
        <v>441</v>
      </c>
      <c r="C417" t="s">
        <v>888</v>
      </c>
      <c r="D417" t="s">
        <v>327</v>
      </c>
      <c r="E417" s="5">
        <f t="shared" si="6"/>
        <v>45676</v>
      </c>
      <c r="G417">
        <v>200.69</v>
      </c>
      <c r="H417">
        <v>0.85</v>
      </c>
      <c r="I417">
        <v>2</v>
      </c>
      <c r="J417">
        <v>30.1</v>
      </c>
      <c r="K417">
        <v>170.59</v>
      </c>
      <c r="L417">
        <v>11.5</v>
      </c>
      <c r="M417">
        <v>5.0999999999999996</v>
      </c>
    </row>
    <row r="418" spans="1:25" x14ac:dyDescent="0.25">
      <c r="A418" s="5">
        <v>45701</v>
      </c>
      <c r="B418" t="s">
        <v>441</v>
      </c>
      <c r="C418" t="s">
        <v>890</v>
      </c>
      <c r="D418" t="s">
        <v>436</v>
      </c>
      <c r="E418" s="5">
        <f t="shared" si="6"/>
        <v>45701</v>
      </c>
      <c r="G418">
        <v>11.93</v>
      </c>
      <c r="H418">
        <v>0.48165000000000002</v>
      </c>
      <c r="I418">
        <v>4</v>
      </c>
      <c r="J418">
        <v>6.18</v>
      </c>
      <c r="K418">
        <v>5.74</v>
      </c>
      <c r="L418">
        <v>11.5</v>
      </c>
      <c r="M418">
        <v>2.1</v>
      </c>
    </row>
    <row r="419" spans="1:25" x14ac:dyDescent="0.25">
      <c r="A419" s="5">
        <v>45701</v>
      </c>
      <c r="B419" t="s">
        <v>441</v>
      </c>
      <c r="C419" t="s">
        <v>892</v>
      </c>
      <c r="D419" t="s">
        <v>436</v>
      </c>
      <c r="E419" s="5">
        <f t="shared" si="6"/>
        <v>45701</v>
      </c>
      <c r="G419">
        <v>12.39</v>
      </c>
      <c r="H419">
        <v>0.88065000000000004</v>
      </c>
      <c r="I419">
        <v>4</v>
      </c>
      <c r="J419">
        <v>1.48</v>
      </c>
      <c r="K419">
        <v>10.91</v>
      </c>
      <c r="L419">
        <v>11.5</v>
      </c>
      <c r="M419">
        <v>1.3</v>
      </c>
    </row>
    <row r="420" spans="1:25" x14ac:dyDescent="0.25">
      <c r="A420" s="5">
        <v>45698</v>
      </c>
      <c r="B420" t="s">
        <v>441</v>
      </c>
      <c r="C420" t="s">
        <v>894</v>
      </c>
      <c r="D420" t="s">
        <v>436</v>
      </c>
      <c r="E420" s="5">
        <f t="shared" si="6"/>
        <v>45698</v>
      </c>
      <c r="G420">
        <v>58.18</v>
      </c>
      <c r="H420">
        <v>0.74112</v>
      </c>
      <c r="I420">
        <v>0</v>
      </c>
      <c r="J420">
        <v>15.06</v>
      </c>
      <c r="K420">
        <v>43.12</v>
      </c>
      <c r="L420">
        <v>11.5</v>
      </c>
      <c r="M420">
        <v>3.5</v>
      </c>
    </row>
    <row r="421" spans="1:25" x14ac:dyDescent="0.25">
      <c r="A421" s="5">
        <v>45687</v>
      </c>
      <c r="B421" t="s">
        <v>441</v>
      </c>
      <c r="C421" t="s">
        <v>896</v>
      </c>
      <c r="D421" t="s">
        <v>327</v>
      </c>
      <c r="E421" s="5">
        <f t="shared" si="6"/>
        <v>45687</v>
      </c>
      <c r="G421">
        <v>52.29</v>
      </c>
      <c r="H421">
        <v>0.82272000000000001</v>
      </c>
      <c r="I421">
        <v>0</v>
      </c>
      <c r="J421">
        <v>9.27</v>
      </c>
      <c r="K421">
        <v>43.02</v>
      </c>
      <c r="L421">
        <v>11.5</v>
      </c>
      <c r="M421">
        <v>4</v>
      </c>
    </row>
    <row r="422" spans="1:25" x14ac:dyDescent="0.25">
      <c r="A422" s="5">
        <v>45701</v>
      </c>
      <c r="B422" t="s">
        <v>441</v>
      </c>
      <c r="C422" t="s">
        <v>898</v>
      </c>
      <c r="D422" t="s">
        <v>436</v>
      </c>
      <c r="E422" s="5">
        <f t="shared" si="6"/>
        <v>45701</v>
      </c>
      <c r="G422">
        <v>11.49</v>
      </c>
      <c r="H422">
        <v>0.33250000000000002</v>
      </c>
      <c r="I422">
        <v>6</v>
      </c>
      <c r="J422">
        <v>7.67</v>
      </c>
      <c r="K422">
        <v>3.82</v>
      </c>
      <c r="L422">
        <v>11.5</v>
      </c>
      <c r="M422">
        <v>1.7</v>
      </c>
    </row>
    <row r="423" spans="1:25" x14ac:dyDescent="0.25">
      <c r="A423" s="5">
        <v>45694</v>
      </c>
      <c r="B423" t="s">
        <v>441</v>
      </c>
      <c r="C423" t="s">
        <v>900</v>
      </c>
      <c r="D423" t="s">
        <v>436</v>
      </c>
      <c r="E423" s="5">
        <f t="shared" si="6"/>
        <v>45694</v>
      </c>
      <c r="G423">
        <v>79.42</v>
      </c>
      <c r="H423">
        <v>0.70525000000000004</v>
      </c>
      <c r="I423">
        <v>5</v>
      </c>
      <c r="J423">
        <v>23.41</v>
      </c>
      <c r="K423">
        <v>56.01</v>
      </c>
      <c r="L423">
        <v>11.5</v>
      </c>
      <c r="M423">
        <v>2.6</v>
      </c>
    </row>
    <row r="424" spans="1:25" x14ac:dyDescent="0.25">
      <c r="A424" s="5">
        <v>45687</v>
      </c>
      <c r="B424" t="s">
        <v>441</v>
      </c>
      <c r="C424" t="s">
        <v>906</v>
      </c>
      <c r="D424" t="s">
        <v>327</v>
      </c>
      <c r="E424" s="5">
        <f t="shared" si="6"/>
        <v>45687</v>
      </c>
      <c r="G424">
        <v>17.64</v>
      </c>
      <c r="H424">
        <v>0.74975999999999998</v>
      </c>
      <c r="I424">
        <v>0</v>
      </c>
      <c r="J424">
        <v>4.41</v>
      </c>
      <c r="K424">
        <v>13.23</v>
      </c>
      <c r="L424">
        <v>11.5</v>
      </c>
      <c r="M424">
        <v>2.1</v>
      </c>
    </row>
    <row r="425" spans="1:25" x14ac:dyDescent="0.25">
      <c r="A425" s="5">
        <v>45644</v>
      </c>
      <c r="B425" t="s">
        <v>441</v>
      </c>
      <c r="C425" t="s">
        <v>908</v>
      </c>
      <c r="D425" t="s">
        <v>327</v>
      </c>
      <c r="E425" s="5">
        <f t="shared" si="6"/>
        <v>45644</v>
      </c>
      <c r="G425">
        <v>165.63</v>
      </c>
      <c r="H425">
        <v>0.98299999999999998</v>
      </c>
      <c r="I425">
        <v>9</v>
      </c>
      <c r="J425">
        <v>2.82</v>
      </c>
      <c r="K425">
        <v>162.81</v>
      </c>
      <c r="L425">
        <v>11.5</v>
      </c>
      <c r="M425">
        <v>6.1</v>
      </c>
    </row>
    <row r="426" spans="1:25" x14ac:dyDescent="0.25">
      <c r="A426" s="5">
        <v>45687</v>
      </c>
      <c r="B426" t="s">
        <v>441</v>
      </c>
      <c r="C426" t="s">
        <v>914</v>
      </c>
      <c r="D426" t="s">
        <v>327</v>
      </c>
      <c r="E426" s="5">
        <f t="shared" si="6"/>
        <v>45687</v>
      </c>
      <c r="G426">
        <v>26.42</v>
      </c>
      <c r="H426">
        <v>0.85728000000000004</v>
      </c>
      <c r="I426">
        <v>0</v>
      </c>
      <c r="J426">
        <v>3.77</v>
      </c>
      <c r="K426">
        <v>22.65</v>
      </c>
      <c r="L426">
        <v>11.5</v>
      </c>
      <c r="M426">
        <v>1.9</v>
      </c>
    </row>
    <row r="427" spans="1:25" x14ac:dyDescent="0.25">
      <c r="A427" s="5">
        <v>45679</v>
      </c>
      <c r="B427" t="s">
        <v>441</v>
      </c>
      <c r="C427" t="s">
        <v>918</v>
      </c>
      <c r="D427" t="s">
        <v>327</v>
      </c>
      <c r="E427" s="5">
        <f t="shared" si="6"/>
        <v>45679</v>
      </c>
      <c r="G427">
        <v>63.42</v>
      </c>
      <c r="H427">
        <v>0.91920000000000002</v>
      </c>
      <c r="I427">
        <v>6</v>
      </c>
      <c r="J427">
        <v>5.12</v>
      </c>
      <c r="K427">
        <v>58.3</v>
      </c>
      <c r="L427">
        <v>11.5</v>
      </c>
      <c r="M427">
        <v>2.6</v>
      </c>
    </row>
    <row r="428" spans="1:25" x14ac:dyDescent="0.25">
      <c r="A428" s="5">
        <v>45672</v>
      </c>
      <c r="B428" t="s">
        <v>441</v>
      </c>
      <c r="C428" t="s">
        <v>920</v>
      </c>
      <c r="D428" t="s">
        <v>327</v>
      </c>
      <c r="E428" s="5">
        <f t="shared" si="6"/>
        <v>45672</v>
      </c>
      <c r="G428">
        <v>55.45</v>
      </c>
      <c r="H428">
        <v>0.97399999999999998</v>
      </c>
      <c r="I428">
        <v>5</v>
      </c>
      <c r="J428">
        <v>1.44</v>
      </c>
      <c r="K428">
        <v>54.01</v>
      </c>
      <c r="L428">
        <v>11.5</v>
      </c>
      <c r="M428">
        <v>1.9</v>
      </c>
    </row>
    <row r="429" spans="1:25" x14ac:dyDescent="0.25">
      <c r="A429" s="5">
        <v>45701</v>
      </c>
      <c r="B429" t="s">
        <v>441</v>
      </c>
      <c r="C429" t="s">
        <v>922</v>
      </c>
      <c r="D429" t="s">
        <v>436</v>
      </c>
      <c r="E429" s="5">
        <f t="shared" si="6"/>
        <v>45701</v>
      </c>
      <c r="G429">
        <v>38.770000000000003</v>
      </c>
      <c r="H429">
        <v>0.71345000000000003</v>
      </c>
      <c r="I429">
        <v>11.62</v>
      </c>
      <c r="J429">
        <v>11.11</v>
      </c>
      <c r="K429">
        <v>27.66</v>
      </c>
      <c r="L429">
        <v>11.5</v>
      </c>
      <c r="M429">
        <v>3.1</v>
      </c>
      <c r="Y429" t="s">
        <v>1405</v>
      </c>
    </row>
    <row r="430" spans="1:25" x14ac:dyDescent="0.25">
      <c r="A430" s="5">
        <v>45688</v>
      </c>
      <c r="B430" t="s">
        <v>441</v>
      </c>
      <c r="C430" t="s">
        <v>924</v>
      </c>
      <c r="D430" t="s">
        <v>327</v>
      </c>
      <c r="E430" s="5">
        <f t="shared" si="6"/>
        <v>45688</v>
      </c>
      <c r="G430">
        <v>64.31</v>
      </c>
      <c r="H430">
        <v>0.6804</v>
      </c>
      <c r="I430">
        <v>6.32</v>
      </c>
      <c r="J430">
        <v>20.55</v>
      </c>
      <c r="K430">
        <v>43.76</v>
      </c>
      <c r="L430">
        <v>11.5</v>
      </c>
      <c r="M430">
        <v>3.2</v>
      </c>
      <c r="Y430" t="s">
        <v>1405</v>
      </c>
    </row>
    <row r="431" spans="1:25" x14ac:dyDescent="0.25">
      <c r="A431" s="5">
        <v>45694</v>
      </c>
      <c r="B431" t="s">
        <v>441</v>
      </c>
      <c r="C431" t="s">
        <v>926</v>
      </c>
      <c r="D431" t="s">
        <v>436</v>
      </c>
      <c r="E431" s="5">
        <f t="shared" si="6"/>
        <v>45694</v>
      </c>
      <c r="G431">
        <v>50.94</v>
      </c>
      <c r="H431">
        <v>0.82752000000000003</v>
      </c>
      <c r="I431">
        <v>7</v>
      </c>
      <c r="J431">
        <v>8.7899999999999991</v>
      </c>
      <c r="K431">
        <v>42.16</v>
      </c>
      <c r="L431">
        <v>11.5</v>
      </c>
      <c r="M431">
        <v>4</v>
      </c>
    </row>
    <row r="432" spans="1:25" x14ac:dyDescent="0.25">
      <c r="A432" s="5">
        <v>45687</v>
      </c>
      <c r="B432" t="s">
        <v>441</v>
      </c>
      <c r="C432" t="s">
        <v>928</v>
      </c>
      <c r="D432" t="s">
        <v>327</v>
      </c>
      <c r="E432" s="5">
        <f t="shared" si="6"/>
        <v>45687</v>
      </c>
      <c r="G432">
        <v>83.6</v>
      </c>
      <c r="H432">
        <v>0.85728000000000004</v>
      </c>
      <c r="I432">
        <v>0</v>
      </c>
      <c r="J432">
        <v>11.93</v>
      </c>
      <c r="K432">
        <v>71.67</v>
      </c>
      <c r="L432">
        <v>11.5</v>
      </c>
      <c r="M432">
        <v>5</v>
      </c>
    </row>
    <row r="433" spans="1:25" x14ac:dyDescent="0.25">
      <c r="A433" s="5">
        <v>45676</v>
      </c>
      <c r="B433" t="s">
        <v>441</v>
      </c>
      <c r="C433" t="s">
        <v>934</v>
      </c>
      <c r="D433" t="s">
        <v>327</v>
      </c>
      <c r="E433" s="5">
        <f t="shared" si="6"/>
        <v>45676</v>
      </c>
      <c r="G433">
        <v>41.29</v>
      </c>
      <c r="H433">
        <v>0.80500000000000005</v>
      </c>
      <c r="I433">
        <v>13.16</v>
      </c>
      <c r="J433">
        <v>8.0500000000000007</v>
      </c>
      <c r="K433">
        <v>33.24</v>
      </c>
      <c r="L433">
        <v>11.5</v>
      </c>
      <c r="M433">
        <v>3</v>
      </c>
      <c r="Y433" t="s">
        <v>1405</v>
      </c>
    </row>
    <row r="434" spans="1:25" x14ac:dyDescent="0.25">
      <c r="A434" s="5">
        <v>45674</v>
      </c>
      <c r="B434" t="s">
        <v>441</v>
      </c>
      <c r="C434" t="s">
        <v>938</v>
      </c>
      <c r="D434" t="s">
        <v>327</v>
      </c>
      <c r="E434" s="5">
        <f t="shared" si="6"/>
        <v>45674</v>
      </c>
      <c r="G434">
        <v>51.15</v>
      </c>
      <c r="H434">
        <v>0.78</v>
      </c>
      <c r="I434">
        <v>33.83</v>
      </c>
      <c r="J434">
        <v>11.25</v>
      </c>
      <c r="K434">
        <v>39.9</v>
      </c>
      <c r="L434">
        <v>11.5</v>
      </c>
      <c r="M434">
        <v>2.7</v>
      </c>
      <c r="Y434" t="s">
        <v>1405</v>
      </c>
    </row>
    <row r="435" spans="1:25" x14ac:dyDescent="0.25">
      <c r="A435" s="5">
        <v>45687</v>
      </c>
      <c r="B435" t="s">
        <v>441</v>
      </c>
      <c r="C435" t="s">
        <v>940</v>
      </c>
      <c r="D435" t="s">
        <v>327</v>
      </c>
      <c r="E435" s="5">
        <f t="shared" si="6"/>
        <v>45687</v>
      </c>
      <c r="G435">
        <v>67.31</v>
      </c>
      <c r="H435">
        <v>0.93023999999999996</v>
      </c>
      <c r="I435">
        <v>0</v>
      </c>
      <c r="J435">
        <v>4.7</v>
      </c>
      <c r="K435">
        <v>62.61</v>
      </c>
      <c r="L435">
        <v>11.5</v>
      </c>
      <c r="M435">
        <v>3.3</v>
      </c>
    </row>
    <row r="436" spans="1:25" x14ac:dyDescent="0.25">
      <c r="A436" s="5">
        <v>45701</v>
      </c>
      <c r="B436" t="s">
        <v>441</v>
      </c>
      <c r="C436" t="s">
        <v>942</v>
      </c>
      <c r="D436" t="s">
        <v>436</v>
      </c>
      <c r="E436" s="5">
        <f t="shared" si="6"/>
        <v>45701</v>
      </c>
      <c r="G436">
        <v>70.849999999999994</v>
      </c>
      <c r="H436">
        <v>0.96628999999999998</v>
      </c>
      <c r="I436">
        <v>20.81</v>
      </c>
      <c r="J436">
        <v>2.39</v>
      </c>
      <c r="K436">
        <v>68.459999999999994</v>
      </c>
      <c r="L436">
        <v>11.5</v>
      </c>
      <c r="M436">
        <v>5.2</v>
      </c>
      <c r="Y436" t="s">
        <v>1405</v>
      </c>
    </row>
    <row r="437" spans="1:25" x14ac:dyDescent="0.25">
      <c r="A437" s="5">
        <v>45687</v>
      </c>
      <c r="B437" t="s">
        <v>441</v>
      </c>
      <c r="C437" t="s">
        <v>946</v>
      </c>
      <c r="D437" t="s">
        <v>327</v>
      </c>
      <c r="E437" s="5">
        <f t="shared" si="6"/>
        <v>45687</v>
      </c>
      <c r="G437">
        <v>88.48</v>
      </c>
      <c r="H437">
        <v>0.93888000000000005</v>
      </c>
      <c r="I437">
        <v>0</v>
      </c>
      <c r="J437">
        <v>5.41</v>
      </c>
      <c r="K437">
        <v>83.07</v>
      </c>
      <c r="L437">
        <v>11.5</v>
      </c>
      <c r="M437">
        <v>5.0999999999999996</v>
      </c>
    </row>
    <row r="438" spans="1:25" x14ac:dyDescent="0.25">
      <c r="A438" s="5">
        <v>45694</v>
      </c>
      <c r="B438" t="s">
        <v>441</v>
      </c>
      <c r="C438" t="s">
        <v>950</v>
      </c>
      <c r="D438" t="s">
        <v>436</v>
      </c>
      <c r="E438" s="5">
        <f t="shared" si="6"/>
        <v>45694</v>
      </c>
      <c r="G438">
        <v>88.23</v>
      </c>
      <c r="H438">
        <v>0.93791999999999998</v>
      </c>
      <c r="I438">
        <v>7</v>
      </c>
      <c r="J438">
        <v>5.48</v>
      </c>
      <c r="K438">
        <v>82.76</v>
      </c>
      <c r="L438">
        <v>11.5</v>
      </c>
      <c r="M438">
        <v>5.8</v>
      </c>
    </row>
    <row r="439" spans="1:25" x14ac:dyDescent="0.25">
      <c r="A439" s="5">
        <v>45694</v>
      </c>
      <c r="B439" t="s">
        <v>441</v>
      </c>
      <c r="C439" t="s">
        <v>952</v>
      </c>
      <c r="D439" t="s">
        <v>436</v>
      </c>
      <c r="E439" s="5">
        <f t="shared" si="6"/>
        <v>45694</v>
      </c>
      <c r="G439">
        <v>111.74</v>
      </c>
      <c r="H439">
        <v>0.89568000000000003</v>
      </c>
      <c r="I439">
        <v>5</v>
      </c>
      <c r="J439">
        <v>11.66</v>
      </c>
      <c r="K439">
        <v>100.09</v>
      </c>
      <c r="L439">
        <v>11.5</v>
      </c>
      <c r="M439">
        <v>4.9000000000000004</v>
      </c>
    </row>
    <row r="440" spans="1:25" x14ac:dyDescent="0.25">
      <c r="A440" s="5">
        <v>45687</v>
      </c>
      <c r="B440" t="s">
        <v>441</v>
      </c>
      <c r="C440" t="s">
        <v>954</v>
      </c>
      <c r="D440" t="s">
        <v>327</v>
      </c>
      <c r="E440" s="5">
        <f t="shared" si="6"/>
        <v>45687</v>
      </c>
      <c r="G440">
        <v>60.31</v>
      </c>
      <c r="H440">
        <v>0.67200000000000004</v>
      </c>
      <c r="I440">
        <v>0</v>
      </c>
      <c r="J440">
        <v>19.78</v>
      </c>
      <c r="K440">
        <v>40.53</v>
      </c>
      <c r="L440">
        <v>11.5</v>
      </c>
      <c r="M440">
        <v>3.4</v>
      </c>
    </row>
    <row r="441" spans="1:25" x14ac:dyDescent="0.25">
      <c r="A441" s="5">
        <v>45687</v>
      </c>
      <c r="B441" t="s">
        <v>441</v>
      </c>
      <c r="C441" t="s">
        <v>956</v>
      </c>
      <c r="D441" t="s">
        <v>327</v>
      </c>
      <c r="E441" s="5">
        <f t="shared" si="6"/>
        <v>45687</v>
      </c>
      <c r="G441">
        <v>31.28</v>
      </c>
      <c r="H441">
        <v>0.69984000000000002</v>
      </c>
      <c r="I441">
        <v>0</v>
      </c>
      <c r="J441">
        <v>9.39</v>
      </c>
      <c r="K441">
        <v>21.89</v>
      </c>
      <c r="L441">
        <v>11.5</v>
      </c>
      <c r="M441">
        <v>2.7</v>
      </c>
    </row>
    <row r="442" spans="1:25" x14ac:dyDescent="0.25">
      <c r="A442" s="5">
        <v>45676</v>
      </c>
      <c r="B442" t="s">
        <v>441</v>
      </c>
      <c r="C442" t="s">
        <v>960</v>
      </c>
      <c r="D442" t="s">
        <v>327</v>
      </c>
      <c r="E442" s="5">
        <f t="shared" si="6"/>
        <v>45676</v>
      </c>
      <c r="G442">
        <v>90.72</v>
      </c>
      <c r="H442">
        <v>0.96499999999999997</v>
      </c>
      <c r="I442">
        <v>2</v>
      </c>
      <c r="J442">
        <v>3.18</v>
      </c>
      <c r="K442">
        <v>87.54</v>
      </c>
      <c r="L442">
        <v>11.5</v>
      </c>
      <c r="M442">
        <v>2.7</v>
      </c>
    </row>
    <row r="443" spans="1:25" x14ac:dyDescent="0.25">
      <c r="A443" s="5">
        <v>45687</v>
      </c>
      <c r="B443" t="s">
        <v>441</v>
      </c>
      <c r="C443" t="s">
        <v>962</v>
      </c>
      <c r="D443" t="s">
        <v>327</v>
      </c>
      <c r="E443" s="5">
        <f t="shared" si="6"/>
        <v>45687</v>
      </c>
      <c r="G443">
        <v>62.78</v>
      </c>
      <c r="H443">
        <v>0.88031999999999999</v>
      </c>
      <c r="I443">
        <v>0.68</v>
      </c>
      <c r="J443">
        <v>7.51</v>
      </c>
      <c r="K443">
        <v>55.26</v>
      </c>
      <c r="L443">
        <v>11.5</v>
      </c>
      <c r="M443">
        <v>3.1</v>
      </c>
      <c r="Y443" t="s">
        <v>1405</v>
      </c>
    </row>
    <row r="444" spans="1:25" x14ac:dyDescent="0.25">
      <c r="A444" s="5">
        <v>45676</v>
      </c>
      <c r="B444" t="s">
        <v>441</v>
      </c>
      <c r="C444" t="s">
        <v>964</v>
      </c>
      <c r="D444" t="s">
        <v>327</v>
      </c>
      <c r="E444" s="5">
        <f t="shared" si="6"/>
        <v>45676</v>
      </c>
      <c r="G444">
        <v>62.94</v>
      </c>
      <c r="H444">
        <v>0.879</v>
      </c>
      <c r="I444">
        <v>2</v>
      </c>
      <c r="J444">
        <v>7.62</v>
      </c>
      <c r="K444">
        <v>55.32</v>
      </c>
      <c r="L444">
        <v>11.5</v>
      </c>
      <c r="M444">
        <v>2.9</v>
      </c>
    </row>
    <row r="445" spans="1:25" x14ac:dyDescent="0.25">
      <c r="A445" s="5">
        <v>45674</v>
      </c>
      <c r="B445" t="s">
        <v>441</v>
      </c>
      <c r="C445" t="s">
        <v>968</v>
      </c>
      <c r="D445" t="s">
        <v>327</v>
      </c>
      <c r="E445" s="5">
        <f t="shared" si="6"/>
        <v>45674</v>
      </c>
      <c r="G445">
        <v>38.83</v>
      </c>
      <c r="H445">
        <v>0.83199999999999996</v>
      </c>
      <c r="I445">
        <v>5.2</v>
      </c>
      <c r="J445">
        <v>6.52</v>
      </c>
      <c r="K445">
        <v>32.31</v>
      </c>
      <c r="L445">
        <v>11.5</v>
      </c>
      <c r="M445">
        <v>2</v>
      </c>
      <c r="Y445" t="s">
        <v>1405</v>
      </c>
    </row>
    <row r="446" spans="1:25" x14ac:dyDescent="0.25">
      <c r="A446" s="5">
        <v>45686</v>
      </c>
      <c r="B446" t="s">
        <v>441</v>
      </c>
      <c r="C446" t="s">
        <v>970</v>
      </c>
      <c r="D446" t="s">
        <v>327</v>
      </c>
      <c r="E446" s="5">
        <f t="shared" si="6"/>
        <v>45686</v>
      </c>
      <c r="G446">
        <v>55.59</v>
      </c>
      <c r="H446">
        <v>0.995</v>
      </c>
      <c r="I446">
        <v>0</v>
      </c>
      <c r="J446">
        <v>0.28000000000000003</v>
      </c>
      <c r="K446">
        <v>55.31</v>
      </c>
      <c r="L446">
        <v>11.5</v>
      </c>
      <c r="M446">
        <v>1.6</v>
      </c>
    </row>
    <row r="447" spans="1:25" x14ac:dyDescent="0.25">
      <c r="A447" s="5">
        <v>45694</v>
      </c>
      <c r="B447" t="s">
        <v>441</v>
      </c>
      <c r="C447" t="s">
        <v>972</v>
      </c>
      <c r="D447" t="s">
        <v>436</v>
      </c>
      <c r="E447" s="5">
        <f t="shared" si="6"/>
        <v>45694</v>
      </c>
      <c r="G447">
        <v>104.85</v>
      </c>
      <c r="H447">
        <v>0.94943999999999995</v>
      </c>
      <c r="I447">
        <v>7</v>
      </c>
      <c r="J447">
        <v>5.3</v>
      </c>
      <c r="K447">
        <v>99.55</v>
      </c>
      <c r="L447">
        <v>11.5</v>
      </c>
      <c r="M447">
        <v>5.0999999999999996</v>
      </c>
    </row>
    <row r="448" spans="1:25" x14ac:dyDescent="0.25">
      <c r="A448" s="5">
        <v>45687</v>
      </c>
      <c r="B448" t="s">
        <v>441</v>
      </c>
      <c r="C448" t="s">
        <v>974</v>
      </c>
      <c r="D448" t="s">
        <v>327</v>
      </c>
      <c r="E448" s="5">
        <f t="shared" si="6"/>
        <v>45687</v>
      </c>
      <c r="G448">
        <v>36.75</v>
      </c>
      <c r="H448">
        <v>0.69503999999999999</v>
      </c>
      <c r="I448">
        <v>0</v>
      </c>
      <c r="J448">
        <v>11.21</v>
      </c>
      <c r="K448">
        <v>25.55</v>
      </c>
      <c r="L448">
        <v>11.5</v>
      </c>
      <c r="M448">
        <v>2.5</v>
      </c>
      <c r="Y448" t="s">
        <v>1405</v>
      </c>
    </row>
    <row r="449" spans="1:25" x14ac:dyDescent="0.25">
      <c r="A449" s="5">
        <v>45698</v>
      </c>
      <c r="B449" t="s">
        <v>441</v>
      </c>
      <c r="C449" t="s">
        <v>976</v>
      </c>
      <c r="D449" t="s">
        <v>436</v>
      </c>
      <c r="E449" s="5">
        <f t="shared" si="6"/>
        <v>45698</v>
      </c>
      <c r="G449">
        <v>84.12</v>
      </c>
      <c r="H449">
        <v>0.90239999999999998</v>
      </c>
      <c r="I449">
        <v>3</v>
      </c>
      <c r="J449">
        <v>8.2100000000000009</v>
      </c>
      <c r="K449">
        <v>75.91</v>
      </c>
      <c r="L449">
        <v>11.5</v>
      </c>
      <c r="M449">
        <v>3.5</v>
      </c>
      <c r="Y449" t="s">
        <v>1405</v>
      </c>
    </row>
    <row r="450" spans="1:25" x14ac:dyDescent="0.25">
      <c r="A450" s="5">
        <v>45644</v>
      </c>
      <c r="B450" t="s">
        <v>441</v>
      </c>
      <c r="C450" t="s">
        <v>978</v>
      </c>
      <c r="D450" t="s">
        <v>327</v>
      </c>
      <c r="E450" s="5">
        <f t="shared" si="6"/>
        <v>45644</v>
      </c>
      <c r="G450">
        <v>91.77</v>
      </c>
      <c r="H450">
        <v>0.96199999999999997</v>
      </c>
      <c r="I450">
        <v>8</v>
      </c>
      <c r="J450">
        <v>3.49</v>
      </c>
      <c r="K450">
        <v>88.28</v>
      </c>
      <c r="L450">
        <v>11.5</v>
      </c>
      <c r="M450">
        <v>3.5</v>
      </c>
    </row>
    <row r="451" spans="1:25" x14ac:dyDescent="0.25">
      <c r="A451" s="5">
        <v>45694</v>
      </c>
      <c r="B451" t="s">
        <v>441</v>
      </c>
      <c r="C451" t="s">
        <v>982</v>
      </c>
      <c r="D451" t="s">
        <v>436</v>
      </c>
      <c r="E451" s="5">
        <f t="shared" ref="E451:E514" si="7">A451</f>
        <v>45694</v>
      </c>
      <c r="G451">
        <v>102.14</v>
      </c>
      <c r="H451">
        <v>0.98</v>
      </c>
      <c r="I451">
        <v>5</v>
      </c>
      <c r="J451">
        <v>2.04</v>
      </c>
      <c r="K451">
        <v>100.1</v>
      </c>
      <c r="L451">
        <v>11.5</v>
      </c>
      <c r="M451">
        <v>2.2999999999999998</v>
      </c>
      <c r="Y451" t="s">
        <v>1405</v>
      </c>
    </row>
    <row r="452" spans="1:25" x14ac:dyDescent="0.25">
      <c r="A452" s="5">
        <v>45687</v>
      </c>
      <c r="B452" t="s">
        <v>441</v>
      </c>
      <c r="C452" t="s">
        <v>984</v>
      </c>
      <c r="D452" t="s">
        <v>327</v>
      </c>
      <c r="E452" s="5">
        <f t="shared" si="7"/>
        <v>45687</v>
      </c>
      <c r="G452">
        <v>127.99</v>
      </c>
      <c r="H452">
        <v>0.8448</v>
      </c>
      <c r="I452">
        <v>0.08</v>
      </c>
      <c r="J452">
        <v>19.86</v>
      </c>
      <c r="K452">
        <v>108.12</v>
      </c>
      <c r="L452">
        <v>11.5</v>
      </c>
      <c r="M452">
        <v>3.5</v>
      </c>
      <c r="Y452" t="s">
        <v>1405</v>
      </c>
    </row>
    <row r="453" spans="1:25" x14ac:dyDescent="0.25">
      <c r="A453" s="5">
        <v>45698</v>
      </c>
      <c r="B453" t="s">
        <v>441</v>
      </c>
      <c r="C453" t="s">
        <v>986</v>
      </c>
      <c r="D453" t="s">
        <v>436</v>
      </c>
      <c r="E453" s="5">
        <f t="shared" si="7"/>
        <v>45698</v>
      </c>
      <c r="G453">
        <v>88.43</v>
      </c>
      <c r="H453">
        <v>0.81311999999999995</v>
      </c>
      <c r="I453">
        <v>0</v>
      </c>
      <c r="J453">
        <v>16.52</v>
      </c>
      <c r="K453">
        <v>71.900000000000006</v>
      </c>
      <c r="L453">
        <v>11.5</v>
      </c>
      <c r="M453">
        <v>4.0999999999999996</v>
      </c>
    </row>
    <row r="454" spans="1:25" x14ac:dyDescent="0.25">
      <c r="A454" s="5">
        <v>45674</v>
      </c>
      <c r="B454" t="s">
        <v>441</v>
      </c>
      <c r="C454" t="s">
        <v>992</v>
      </c>
      <c r="D454" t="s">
        <v>327</v>
      </c>
      <c r="E454" s="5">
        <f t="shared" si="7"/>
        <v>45674</v>
      </c>
      <c r="G454">
        <v>105</v>
      </c>
      <c r="H454">
        <v>0.92100000000000004</v>
      </c>
      <c r="I454">
        <v>2</v>
      </c>
      <c r="J454">
        <v>8.3000000000000007</v>
      </c>
      <c r="K454">
        <v>96.71</v>
      </c>
      <c r="L454">
        <v>11.5</v>
      </c>
      <c r="M454">
        <v>3.6</v>
      </c>
    </row>
    <row r="455" spans="1:25" x14ac:dyDescent="0.25">
      <c r="A455" s="5">
        <v>45698</v>
      </c>
      <c r="B455" t="s">
        <v>441</v>
      </c>
      <c r="C455" t="s">
        <v>1000</v>
      </c>
      <c r="D455" t="s">
        <v>436</v>
      </c>
      <c r="E455" s="5">
        <f t="shared" si="7"/>
        <v>45698</v>
      </c>
      <c r="G455">
        <v>28.61</v>
      </c>
      <c r="H455">
        <v>0.70752000000000004</v>
      </c>
      <c r="I455">
        <v>3</v>
      </c>
      <c r="J455">
        <v>8.3699999999999992</v>
      </c>
      <c r="K455">
        <v>20.239999999999998</v>
      </c>
      <c r="L455">
        <v>11.5</v>
      </c>
      <c r="M455">
        <v>2</v>
      </c>
    </row>
    <row r="456" spans="1:25" x14ac:dyDescent="0.25">
      <c r="A456" s="5">
        <v>45676</v>
      </c>
      <c r="B456" t="s">
        <v>441</v>
      </c>
      <c r="C456" t="s">
        <v>1002</v>
      </c>
      <c r="D456" t="s">
        <v>327</v>
      </c>
      <c r="E456" s="5">
        <f t="shared" si="7"/>
        <v>45676</v>
      </c>
      <c r="G456">
        <v>77.150000000000006</v>
      </c>
      <c r="H456">
        <v>0.94699999999999995</v>
      </c>
      <c r="I456">
        <v>1</v>
      </c>
      <c r="J456">
        <v>4.09</v>
      </c>
      <c r="K456">
        <v>73.06</v>
      </c>
      <c r="L456">
        <v>11.5</v>
      </c>
      <c r="M456">
        <v>3.4</v>
      </c>
    </row>
    <row r="457" spans="1:25" x14ac:dyDescent="0.25">
      <c r="A457" s="5">
        <v>45687</v>
      </c>
      <c r="B457" t="s">
        <v>441</v>
      </c>
      <c r="C457" t="s">
        <v>1004</v>
      </c>
      <c r="D457" t="s">
        <v>327</v>
      </c>
      <c r="E457" s="5">
        <f t="shared" si="7"/>
        <v>45687</v>
      </c>
      <c r="G457">
        <v>58.31</v>
      </c>
      <c r="H457">
        <v>0.86495999999999995</v>
      </c>
      <c r="I457">
        <v>1</v>
      </c>
      <c r="J457">
        <v>7.87</v>
      </c>
      <c r="K457">
        <v>50.43</v>
      </c>
      <c r="L457">
        <v>11.5</v>
      </c>
      <c r="M457">
        <v>4.2</v>
      </c>
    </row>
    <row r="458" spans="1:25" x14ac:dyDescent="0.25">
      <c r="A458" s="5">
        <v>45701</v>
      </c>
      <c r="B458" t="s">
        <v>441</v>
      </c>
      <c r="C458" t="s">
        <v>1006</v>
      </c>
      <c r="D458" t="s">
        <v>436</v>
      </c>
      <c r="E458" s="5">
        <f t="shared" si="7"/>
        <v>45701</v>
      </c>
      <c r="G458">
        <v>87.36</v>
      </c>
      <c r="H458">
        <v>0.91276999999999997</v>
      </c>
      <c r="I458">
        <v>7</v>
      </c>
      <c r="J458">
        <v>7.62</v>
      </c>
      <c r="K458">
        <v>79.739999999999995</v>
      </c>
      <c r="L458">
        <v>11.5</v>
      </c>
      <c r="M458">
        <v>6.9</v>
      </c>
      <c r="Y458" t="s">
        <v>1405</v>
      </c>
    </row>
    <row r="459" spans="1:25" x14ac:dyDescent="0.25">
      <c r="A459" s="5">
        <v>45694</v>
      </c>
      <c r="B459" t="s">
        <v>441</v>
      </c>
      <c r="C459" t="s">
        <v>1008</v>
      </c>
      <c r="D459" t="s">
        <v>436</v>
      </c>
      <c r="E459" s="5">
        <f t="shared" si="7"/>
        <v>45694</v>
      </c>
      <c r="G459">
        <v>68.8</v>
      </c>
      <c r="H459">
        <v>0.76800000000000002</v>
      </c>
      <c r="I459">
        <v>0.35</v>
      </c>
      <c r="J459">
        <v>15.96</v>
      </c>
      <c r="K459">
        <v>52.84</v>
      </c>
      <c r="L459">
        <v>11.5</v>
      </c>
      <c r="M459">
        <v>2</v>
      </c>
      <c r="Y459" t="s">
        <v>1405</v>
      </c>
    </row>
    <row r="460" spans="1:25" x14ac:dyDescent="0.25">
      <c r="A460" s="5">
        <v>45674</v>
      </c>
      <c r="B460" t="s">
        <v>441</v>
      </c>
      <c r="C460" t="s">
        <v>1010</v>
      </c>
      <c r="D460" t="s">
        <v>327</v>
      </c>
      <c r="E460" s="5">
        <f t="shared" si="7"/>
        <v>45674</v>
      </c>
      <c r="G460">
        <v>68.2</v>
      </c>
      <c r="H460">
        <v>0.78</v>
      </c>
      <c r="I460">
        <v>2</v>
      </c>
      <c r="J460">
        <v>15</v>
      </c>
      <c r="K460">
        <v>53.2</v>
      </c>
      <c r="L460">
        <v>11.5</v>
      </c>
      <c r="M460">
        <v>4.8</v>
      </c>
      <c r="Y460" t="s">
        <v>1405</v>
      </c>
    </row>
    <row r="461" spans="1:25" x14ac:dyDescent="0.25">
      <c r="A461" s="5">
        <v>45673</v>
      </c>
      <c r="B461" t="s">
        <v>441</v>
      </c>
      <c r="C461" t="s">
        <v>1012</v>
      </c>
      <c r="D461" t="s">
        <v>327</v>
      </c>
      <c r="E461" s="5">
        <f t="shared" si="7"/>
        <v>45673</v>
      </c>
      <c r="G461">
        <v>77.069999999999993</v>
      </c>
      <c r="H461">
        <v>0.92500000000000004</v>
      </c>
      <c r="I461">
        <v>0</v>
      </c>
      <c r="J461">
        <v>5.78</v>
      </c>
      <c r="K461">
        <v>71.290000000000006</v>
      </c>
      <c r="L461">
        <v>11.5</v>
      </c>
      <c r="M461">
        <v>6.1</v>
      </c>
      <c r="Y461" t="s">
        <v>1405</v>
      </c>
    </row>
    <row r="462" spans="1:25" x14ac:dyDescent="0.25">
      <c r="A462" s="5">
        <v>45687</v>
      </c>
      <c r="B462" t="s">
        <v>441</v>
      </c>
      <c r="C462" t="s">
        <v>1014</v>
      </c>
      <c r="D462" t="s">
        <v>327</v>
      </c>
      <c r="E462" s="5">
        <f t="shared" si="7"/>
        <v>45687</v>
      </c>
      <c r="G462">
        <v>38.520000000000003</v>
      </c>
      <c r="H462">
        <v>0.85440000000000005</v>
      </c>
      <c r="I462">
        <v>0</v>
      </c>
      <c r="J462">
        <v>5.61</v>
      </c>
      <c r="K462">
        <v>32.909999999999997</v>
      </c>
      <c r="L462">
        <v>11.5</v>
      </c>
      <c r="M462">
        <v>3.1</v>
      </c>
    </row>
    <row r="463" spans="1:25" x14ac:dyDescent="0.25">
      <c r="A463" s="5">
        <v>45687</v>
      </c>
      <c r="B463" t="s">
        <v>441</v>
      </c>
      <c r="C463" t="s">
        <v>1018</v>
      </c>
      <c r="D463" t="s">
        <v>327</v>
      </c>
      <c r="E463" s="5">
        <f t="shared" si="7"/>
        <v>45687</v>
      </c>
      <c r="G463">
        <v>46.94</v>
      </c>
      <c r="H463">
        <v>0.73728000000000005</v>
      </c>
      <c r="I463">
        <v>0</v>
      </c>
      <c r="J463">
        <v>12.33</v>
      </c>
      <c r="K463">
        <v>34.6</v>
      </c>
      <c r="L463">
        <v>11.5</v>
      </c>
      <c r="M463">
        <v>2</v>
      </c>
    </row>
    <row r="464" spans="1:25" x14ac:dyDescent="0.25">
      <c r="A464" s="5">
        <v>45694</v>
      </c>
      <c r="B464" t="s">
        <v>441</v>
      </c>
      <c r="C464" t="s">
        <v>1020</v>
      </c>
      <c r="D464" t="s">
        <v>436</v>
      </c>
      <c r="E464" s="5">
        <f t="shared" si="7"/>
        <v>45694</v>
      </c>
      <c r="G464">
        <v>95.49</v>
      </c>
      <c r="H464">
        <v>0.76800000000000002</v>
      </c>
      <c r="I464">
        <v>5</v>
      </c>
      <c r="J464">
        <v>22.15</v>
      </c>
      <c r="K464">
        <v>73.34</v>
      </c>
      <c r="L464">
        <v>11.5</v>
      </c>
      <c r="M464">
        <v>4.0999999999999996</v>
      </c>
      <c r="Y464" t="s">
        <v>1405</v>
      </c>
    </row>
    <row r="465" spans="1:25" x14ac:dyDescent="0.25">
      <c r="A465" s="5">
        <v>45674</v>
      </c>
      <c r="B465" t="s">
        <v>441</v>
      </c>
      <c r="C465" t="s">
        <v>1022</v>
      </c>
      <c r="D465" t="s">
        <v>327</v>
      </c>
      <c r="E465" s="5">
        <f t="shared" si="7"/>
        <v>45674</v>
      </c>
      <c r="G465">
        <v>77.099999999999994</v>
      </c>
      <c r="H465">
        <v>0.93700000000000006</v>
      </c>
      <c r="I465">
        <v>7</v>
      </c>
      <c r="J465">
        <v>4.8600000000000003</v>
      </c>
      <c r="K465">
        <v>72.239999999999995</v>
      </c>
      <c r="L465">
        <v>11.5</v>
      </c>
      <c r="M465">
        <v>4.9000000000000004</v>
      </c>
    </row>
    <row r="466" spans="1:25" x14ac:dyDescent="0.25">
      <c r="A466" s="5">
        <v>45694</v>
      </c>
      <c r="B466" t="s">
        <v>441</v>
      </c>
      <c r="C466" t="s">
        <v>1024</v>
      </c>
      <c r="D466" t="s">
        <v>436</v>
      </c>
      <c r="E466" s="5">
        <f t="shared" si="7"/>
        <v>45694</v>
      </c>
      <c r="G466">
        <v>45.73</v>
      </c>
      <c r="H466">
        <v>0.92159999999999997</v>
      </c>
      <c r="I466">
        <v>12.98</v>
      </c>
      <c r="J466">
        <v>3.59</v>
      </c>
      <c r="K466">
        <v>42.15</v>
      </c>
      <c r="L466">
        <v>11.5</v>
      </c>
      <c r="M466">
        <v>2.8</v>
      </c>
      <c r="Y466" t="s">
        <v>1405</v>
      </c>
    </row>
    <row r="467" spans="1:25" x14ac:dyDescent="0.25">
      <c r="A467" s="5">
        <v>45687</v>
      </c>
      <c r="B467" t="s">
        <v>441</v>
      </c>
      <c r="C467" t="s">
        <v>1026</v>
      </c>
      <c r="D467" t="s">
        <v>327</v>
      </c>
      <c r="E467" s="5">
        <f t="shared" si="7"/>
        <v>45687</v>
      </c>
      <c r="G467">
        <v>57.6</v>
      </c>
      <c r="H467">
        <v>0.76800000000000002</v>
      </c>
      <c r="I467">
        <v>0</v>
      </c>
      <c r="J467">
        <v>13.36</v>
      </c>
      <c r="K467">
        <v>44.24</v>
      </c>
      <c r="L467">
        <v>11.5</v>
      </c>
      <c r="M467">
        <v>2.1</v>
      </c>
    </row>
    <row r="468" spans="1:25" x14ac:dyDescent="0.25">
      <c r="A468" s="5">
        <v>45685</v>
      </c>
      <c r="B468" t="s">
        <v>441</v>
      </c>
      <c r="C468" t="s">
        <v>1028</v>
      </c>
      <c r="D468" t="s">
        <v>327</v>
      </c>
      <c r="E468" s="5">
        <f t="shared" si="7"/>
        <v>45685</v>
      </c>
      <c r="G468">
        <v>60.1</v>
      </c>
      <c r="H468">
        <v>0.88075999999999999</v>
      </c>
      <c r="I468">
        <v>2.2799999999999998</v>
      </c>
      <c r="J468">
        <v>7.17</v>
      </c>
      <c r="K468">
        <v>52.93</v>
      </c>
      <c r="L468">
        <v>11.5</v>
      </c>
      <c r="M468">
        <v>1.5</v>
      </c>
      <c r="Y468" t="s">
        <v>1405</v>
      </c>
    </row>
    <row r="469" spans="1:25" x14ac:dyDescent="0.25">
      <c r="A469" s="5">
        <v>45694</v>
      </c>
      <c r="B469" t="s">
        <v>441</v>
      </c>
      <c r="C469" t="s">
        <v>1030</v>
      </c>
      <c r="D469" t="s">
        <v>436</v>
      </c>
      <c r="E469" s="5">
        <f t="shared" si="7"/>
        <v>45694</v>
      </c>
      <c r="G469">
        <v>109.41</v>
      </c>
      <c r="H469">
        <v>0.90239999999999998</v>
      </c>
      <c r="I469">
        <v>5</v>
      </c>
      <c r="J469">
        <v>10.68</v>
      </c>
      <c r="K469">
        <v>98.73</v>
      </c>
      <c r="L469">
        <v>11.5</v>
      </c>
      <c r="M469">
        <v>3.3</v>
      </c>
    </row>
    <row r="470" spans="1:25" x14ac:dyDescent="0.25">
      <c r="A470" s="5">
        <v>45694</v>
      </c>
      <c r="B470" t="s">
        <v>441</v>
      </c>
      <c r="C470" t="s">
        <v>1036</v>
      </c>
      <c r="D470" t="s">
        <v>436</v>
      </c>
      <c r="E470" s="5">
        <f t="shared" si="7"/>
        <v>45694</v>
      </c>
      <c r="G470">
        <v>177.06</v>
      </c>
      <c r="H470">
        <v>0.92064000000000001</v>
      </c>
      <c r="I470">
        <v>5</v>
      </c>
      <c r="J470">
        <v>14.05</v>
      </c>
      <c r="K470">
        <v>163.01</v>
      </c>
      <c r="L470">
        <v>11.5</v>
      </c>
      <c r="M470">
        <v>5.5</v>
      </c>
    </row>
    <row r="471" spans="1:25" x14ac:dyDescent="0.25">
      <c r="A471" s="5">
        <v>45694</v>
      </c>
      <c r="B471" t="s">
        <v>441</v>
      </c>
      <c r="C471" t="s">
        <v>1038</v>
      </c>
      <c r="D471" t="s">
        <v>436</v>
      </c>
      <c r="E471" s="5">
        <f t="shared" si="7"/>
        <v>45694</v>
      </c>
      <c r="G471">
        <v>103.97</v>
      </c>
      <c r="H471">
        <v>0.86207999999999996</v>
      </c>
      <c r="I471">
        <v>5</v>
      </c>
      <c r="J471">
        <v>14.34</v>
      </c>
      <c r="K471">
        <v>89.63</v>
      </c>
      <c r="L471">
        <v>11.5</v>
      </c>
      <c r="M471">
        <v>6.2</v>
      </c>
    </row>
    <row r="472" spans="1:25" x14ac:dyDescent="0.25">
      <c r="A472" s="5">
        <v>45694</v>
      </c>
      <c r="B472" t="s">
        <v>441</v>
      </c>
      <c r="C472" t="s">
        <v>1040</v>
      </c>
      <c r="D472" t="s">
        <v>436</v>
      </c>
      <c r="E472" s="5">
        <f t="shared" si="7"/>
        <v>45694</v>
      </c>
      <c r="G472">
        <v>122.03</v>
      </c>
      <c r="H472">
        <v>0.94464000000000004</v>
      </c>
      <c r="I472">
        <v>5</v>
      </c>
      <c r="J472">
        <v>6.76</v>
      </c>
      <c r="K472">
        <v>115.28</v>
      </c>
      <c r="L472">
        <v>11.5</v>
      </c>
      <c r="M472">
        <v>6</v>
      </c>
    </row>
    <row r="473" spans="1:25" x14ac:dyDescent="0.25">
      <c r="A473" s="5">
        <v>45694</v>
      </c>
      <c r="B473" t="s">
        <v>441</v>
      </c>
      <c r="C473" t="s">
        <v>1042</v>
      </c>
      <c r="D473" t="s">
        <v>436</v>
      </c>
      <c r="E473" s="5">
        <f t="shared" si="7"/>
        <v>45694</v>
      </c>
      <c r="G473">
        <v>100.28</v>
      </c>
      <c r="H473">
        <v>0.92735999999999996</v>
      </c>
      <c r="I473">
        <v>7</v>
      </c>
      <c r="J473">
        <v>7.28</v>
      </c>
      <c r="K473">
        <v>92.99</v>
      </c>
      <c r="L473">
        <v>11.5</v>
      </c>
      <c r="M473">
        <v>5.0999999999999996</v>
      </c>
    </row>
    <row r="474" spans="1:25" x14ac:dyDescent="0.25">
      <c r="A474" s="5">
        <v>45694</v>
      </c>
      <c r="B474" t="s">
        <v>441</v>
      </c>
      <c r="C474" t="s">
        <v>1044</v>
      </c>
      <c r="D474" t="s">
        <v>436</v>
      </c>
      <c r="E474" s="5">
        <f t="shared" si="7"/>
        <v>45694</v>
      </c>
      <c r="G474">
        <v>130.11000000000001</v>
      </c>
      <c r="H474">
        <v>0.88031999999999999</v>
      </c>
      <c r="I474">
        <v>7</v>
      </c>
      <c r="J474">
        <v>15.57</v>
      </c>
      <c r="K474">
        <v>114.54</v>
      </c>
      <c r="L474">
        <v>11.5</v>
      </c>
      <c r="M474">
        <v>3.6</v>
      </c>
    </row>
    <row r="475" spans="1:25" x14ac:dyDescent="0.25">
      <c r="A475" s="5">
        <v>45672</v>
      </c>
      <c r="B475" t="s">
        <v>441</v>
      </c>
      <c r="C475" t="s">
        <v>1054</v>
      </c>
      <c r="D475" t="s">
        <v>327</v>
      </c>
      <c r="E475" s="5">
        <f t="shared" si="7"/>
        <v>45672</v>
      </c>
      <c r="G475">
        <v>6.88</v>
      </c>
      <c r="H475">
        <v>0.61</v>
      </c>
      <c r="I475">
        <v>0</v>
      </c>
      <c r="J475">
        <v>2.68</v>
      </c>
      <c r="K475">
        <v>4.2</v>
      </c>
      <c r="L475">
        <v>11.5</v>
      </c>
      <c r="M475">
        <v>1.8</v>
      </c>
    </row>
    <row r="476" spans="1:25" x14ac:dyDescent="0.25">
      <c r="A476" s="5">
        <v>45674</v>
      </c>
      <c r="B476" t="s">
        <v>441</v>
      </c>
      <c r="C476" t="s">
        <v>1056</v>
      </c>
      <c r="D476" t="s">
        <v>327</v>
      </c>
      <c r="E476" s="5">
        <f t="shared" si="7"/>
        <v>45674</v>
      </c>
      <c r="G476">
        <v>36.58</v>
      </c>
      <c r="H476">
        <v>0.5</v>
      </c>
      <c r="I476">
        <v>2</v>
      </c>
      <c r="J476">
        <v>18.29</v>
      </c>
      <c r="K476">
        <v>18.29</v>
      </c>
      <c r="L476">
        <v>11.5</v>
      </c>
      <c r="M476">
        <v>2.1</v>
      </c>
    </row>
    <row r="477" spans="1:25" x14ac:dyDescent="0.25">
      <c r="A477" s="5">
        <v>45687</v>
      </c>
      <c r="B477" t="s">
        <v>441</v>
      </c>
      <c r="C477" t="s">
        <v>1058</v>
      </c>
      <c r="D477" t="s">
        <v>327</v>
      </c>
      <c r="E477" s="5">
        <f t="shared" si="7"/>
        <v>45687</v>
      </c>
      <c r="G477">
        <v>27.56</v>
      </c>
      <c r="H477">
        <v>0.86495999999999995</v>
      </c>
      <c r="I477">
        <v>0</v>
      </c>
      <c r="J477">
        <v>3.72</v>
      </c>
      <c r="K477">
        <v>23.84</v>
      </c>
      <c r="L477">
        <v>11.5</v>
      </c>
      <c r="M477">
        <v>1.5</v>
      </c>
    </row>
    <row r="478" spans="1:25" x14ac:dyDescent="0.25">
      <c r="A478" s="5">
        <v>45687</v>
      </c>
      <c r="B478" t="s">
        <v>441</v>
      </c>
      <c r="C478" t="s">
        <v>1060</v>
      </c>
      <c r="D478" t="s">
        <v>327</v>
      </c>
      <c r="E478" s="5">
        <f t="shared" si="7"/>
        <v>45687</v>
      </c>
      <c r="G478">
        <v>73.34</v>
      </c>
      <c r="H478">
        <v>0.88512000000000002</v>
      </c>
      <c r="I478">
        <v>1</v>
      </c>
      <c r="J478">
        <v>8.43</v>
      </c>
      <c r="K478">
        <v>64.92</v>
      </c>
      <c r="L478">
        <v>11.5</v>
      </c>
      <c r="M478">
        <v>4</v>
      </c>
    </row>
    <row r="479" spans="1:25" x14ac:dyDescent="0.25">
      <c r="A479" s="5">
        <v>45701</v>
      </c>
      <c r="B479" t="s">
        <v>441</v>
      </c>
      <c r="C479" t="s">
        <v>1062</v>
      </c>
      <c r="D479" t="s">
        <v>436</v>
      </c>
      <c r="E479" s="5">
        <f t="shared" si="7"/>
        <v>45701</v>
      </c>
      <c r="G479">
        <v>16.16</v>
      </c>
      <c r="H479">
        <v>0.86070000000000002</v>
      </c>
      <c r="I479">
        <v>7</v>
      </c>
      <c r="J479">
        <v>2.25</v>
      </c>
      <c r="K479">
        <v>13.9</v>
      </c>
      <c r="L479">
        <v>11.5</v>
      </c>
      <c r="M479">
        <v>2.1</v>
      </c>
    </row>
    <row r="480" spans="1:25" x14ac:dyDescent="0.25">
      <c r="A480" s="5">
        <v>45687</v>
      </c>
      <c r="B480" t="s">
        <v>441</v>
      </c>
      <c r="C480" t="s">
        <v>1064</v>
      </c>
      <c r="D480" t="s">
        <v>327</v>
      </c>
      <c r="E480" s="5">
        <f t="shared" si="7"/>
        <v>45687</v>
      </c>
      <c r="G480">
        <v>45.98</v>
      </c>
      <c r="H480">
        <v>0.84575999999999996</v>
      </c>
      <c r="I480">
        <v>2</v>
      </c>
      <c r="J480">
        <v>7.09</v>
      </c>
      <c r="K480">
        <v>38.880000000000003</v>
      </c>
      <c r="L480">
        <v>11.5</v>
      </c>
      <c r="M480">
        <v>4</v>
      </c>
    </row>
    <row r="481" spans="1:25" x14ac:dyDescent="0.25">
      <c r="A481" s="5">
        <v>45676</v>
      </c>
      <c r="B481" t="s">
        <v>441</v>
      </c>
      <c r="C481" t="s">
        <v>1066</v>
      </c>
      <c r="D481" t="s">
        <v>327</v>
      </c>
      <c r="E481" s="5">
        <f t="shared" si="7"/>
        <v>45676</v>
      </c>
      <c r="G481">
        <v>120.6</v>
      </c>
      <c r="H481">
        <v>0.96399999999999997</v>
      </c>
      <c r="I481">
        <v>2</v>
      </c>
      <c r="J481">
        <v>4.34</v>
      </c>
      <c r="K481">
        <v>116.26</v>
      </c>
      <c r="L481">
        <v>11.5</v>
      </c>
      <c r="M481">
        <v>3.3</v>
      </c>
    </row>
    <row r="482" spans="1:25" x14ac:dyDescent="0.25">
      <c r="A482" s="5">
        <v>45674</v>
      </c>
      <c r="B482" t="s">
        <v>441</v>
      </c>
      <c r="C482" t="s">
        <v>1070</v>
      </c>
      <c r="D482" t="s">
        <v>327</v>
      </c>
      <c r="E482" s="5">
        <f t="shared" si="7"/>
        <v>45674</v>
      </c>
      <c r="G482">
        <v>89.08</v>
      </c>
      <c r="H482">
        <v>0.85</v>
      </c>
      <c r="I482">
        <v>5</v>
      </c>
      <c r="J482">
        <v>13.36</v>
      </c>
      <c r="K482">
        <v>75.72</v>
      </c>
      <c r="L482">
        <v>11.5</v>
      </c>
      <c r="M482">
        <v>3.1</v>
      </c>
    </row>
    <row r="483" spans="1:25" x14ac:dyDescent="0.25">
      <c r="A483" s="5">
        <v>45700</v>
      </c>
      <c r="B483" t="s">
        <v>441</v>
      </c>
      <c r="C483" t="s">
        <v>1072</v>
      </c>
      <c r="D483" t="s">
        <v>436</v>
      </c>
      <c r="E483" s="5">
        <f t="shared" si="7"/>
        <v>45700</v>
      </c>
      <c r="G483">
        <v>203.08</v>
      </c>
      <c r="H483">
        <v>0.95350999999999997</v>
      </c>
      <c r="I483">
        <v>31.75</v>
      </c>
      <c r="J483">
        <v>9.44</v>
      </c>
      <c r="K483">
        <v>193.64</v>
      </c>
      <c r="L483">
        <v>11.5</v>
      </c>
      <c r="M483">
        <v>6</v>
      </c>
      <c r="Y483" t="s">
        <v>1405</v>
      </c>
    </row>
    <row r="484" spans="1:25" x14ac:dyDescent="0.25">
      <c r="A484" s="5">
        <v>45687</v>
      </c>
      <c r="B484" t="s">
        <v>441</v>
      </c>
      <c r="C484" t="s">
        <v>1074</v>
      </c>
      <c r="D484" t="s">
        <v>327</v>
      </c>
      <c r="E484" s="5">
        <f t="shared" si="7"/>
        <v>45687</v>
      </c>
      <c r="G484">
        <v>22.14</v>
      </c>
      <c r="H484">
        <v>0.90047999999999995</v>
      </c>
      <c r="I484">
        <v>0</v>
      </c>
      <c r="J484">
        <v>2.2000000000000002</v>
      </c>
      <c r="K484">
        <v>19.940000000000001</v>
      </c>
      <c r="L484">
        <v>11.5</v>
      </c>
      <c r="M484">
        <v>2.1</v>
      </c>
    </row>
    <row r="485" spans="1:25" x14ac:dyDescent="0.25">
      <c r="A485" s="5">
        <v>45674</v>
      </c>
      <c r="B485" t="s">
        <v>441</v>
      </c>
      <c r="C485" t="s">
        <v>1076</v>
      </c>
      <c r="D485" t="s">
        <v>327</v>
      </c>
      <c r="E485" s="5">
        <f t="shared" si="7"/>
        <v>45674</v>
      </c>
      <c r="G485">
        <v>74.62</v>
      </c>
      <c r="H485">
        <v>0.89200000000000002</v>
      </c>
      <c r="I485">
        <v>2</v>
      </c>
      <c r="J485">
        <v>8.06</v>
      </c>
      <c r="K485">
        <v>66.56</v>
      </c>
      <c r="L485">
        <v>11.5</v>
      </c>
      <c r="M485">
        <v>2.5</v>
      </c>
    </row>
    <row r="486" spans="1:25" x14ac:dyDescent="0.25">
      <c r="A486" s="5">
        <v>45673</v>
      </c>
      <c r="B486" t="s">
        <v>441</v>
      </c>
      <c r="C486" t="s">
        <v>1082</v>
      </c>
      <c r="D486" t="s">
        <v>327</v>
      </c>
      <c r="E486" s="5">
        <f t="shared" si="7"/>
        <v>45673</v>
      </c>
      <c r="G486">
        <v>98.05</v>
      </c>
      <c r="H486">
        <v>0.91800000000000004</v>
      </c>
      <c r="I486">
        <v>13.15</v>
      </c>
      <c r="J486">
        <v>8.0399999999999991</v>
      </c>
      <c r="K486">
        <v>90.01</v>
      </c>
      <c r="L486">
        <v>11.5</v>
      </c>
      <c r="M486">
        <v>4.9000000000000004</v>
      </c>
      <c r="Y486" t="s">
        <v>1405</v>
      </c>
    </row>
    <row r="487" spans="1:25" x14ac:dyDescent="0.25">
      <c r="A487" s="5">
        <v>45676</v>
      </c>
      <c r="B487" t="s">
        <v>441</v>
      </c>
      <c r="C487" t="s">
        <v>1084</v>
      </c>
      <c r="D487" t="s">
        <v>327</v>
      </c>
      <c r="E487" s="5">
        <f t="shared" si="7"/>
        <v>45676</v>
      </c>
      <c r="G487">
        <v>105.88</v>
      </c>
      <c r="H487">
        <v>0.83399999999999996</v>
      </c>
      <c r="I487">
        <v>30.73</v>
      </c>
      <c r="J487">
        <v>17.579999999999998</v>
      </c>
      <c r="K487">
        <v>88.3</v>
      </c>
      <c r="L487">
        <v>11.5</v>
      </c>
      <c r="M487">
        <v>4</v>
      </c>
      <c r="Y487" t="s">
        <v>1405</v>
      </c>
    </row>
    <row r="488" spans="1:25" x14ac:dyDescent="0.25">
      <c r="A488" s="5">
        <v>45683</v>
      </c>
      <c r="B488" t="s">
        <v>300</v>
      </c>
      <c r="C488" t="s">
        <v>333</v>
      </c>
      <c r="D488" t="s">
        <v>327</v>
      </c>
      <c r="E488" s="5">
        <f t="shared" si="7"/>
        <v>45683</v>
      </c>
      <c r="G488">
        <v>59.43</v>
      </c>
      <c r="H488">
        <v>0.32695000000000002</v>
      </c>
      <c r="I488">
        <v>2.36</v>
      </c>
      <c r="J488">
        <v>40</v>
      </c>
      <c r="K488">
        <v>19.43</v>
      </c>
      <c r="L488">
        <v>11.4</v>
      </c>
      <c r="M488">
        <v>2</v>
      </c>
      <c r="Y488" t="s">
        <v>328</v>
      </c>
    </row>
    <row r="489" spans="1:25" x14ac:dyDescent="0.25">
      <c r="A489" s="5">
        <v>45674</v>
      </c>
      <c r="B489" t="s">
        <v>441</v>
      </c>
      <c r="C489" t="s">
        <v>1090</v>
      </c>
      <c r="D489" t="s">
        <v>327</v>
      </c>
      <c r="E489" s="5">
        <f t="shared" si="7"/>
        <v>45674</v>
      </c>
      <c r="G489">
        <v>78.34</v>
      </c>
      <c r="H489">
        <v>0.94</v>
      </c>
      <c r="I489">
        <v>2</v>
      </c>
      <c r="J489">
        <v>4.7</v>
      </c>
      <c r="K489">
        <v>73.64</v>
      </c>
      <c r="L489">
        <v>11.5</v>
      </c>
      <c r="M489">
        <v>3</v>
      </c>
      <c r="Y489" t="s">
        <v>1405</v>
      </c>
    </row>
    <row r="490" spans="1:25" x14ac:dyDescent="0.25">
      <c r="A490" s="5">
        <v>45676</v>
      </c>
      <c r="B490" t="s">
        <v>441</v>
      </c>
      <c r="C490" t="s">
        <v>1092</v>
      </c>
      <c r="D490" t="s">
        <v>327</v>
      </c>
      <c r="E490" s="5">
        <f t="shared" si="7"/>
        <v>45676</v>
      </c>
      <c r="G490">
        <v>27.07</v>
      </c>
      <c r="H490">
        <v>0.86</v>
      </c>
      <c r="I490">
        <v>18.88</v>
      </c>
      <c r="J490">
        <v>3.79</v>
      </c>
      <c r="K490">
        <v>23.28</v>
      </c>
      <c r="L490">
        <v>11.5</v>
      </c>
      <c r="M490">
        <v>1.8</v>
      </c>
      <c r="Y490" t="s">
        <v>1405</v>
      </c>
    </row>
    <row r="491" spans="1:25" x14ac:dyDescent="0.25">
      <c r="A491" s="5">
        <v>45687</v>
      </c>
      <c r="B491" t="s">
        <v>441</v>
      </c>
      <c r="C491" t="s">
        <v>1094</v>
      </c>
      <c r="D491" t="s">
        <v>327</v>
      </c>
      <c r="E491" s="5">
        <f t="shared" si="7"/>
        <v>45687</v>
      </c>
      <c r="G491">
        <v>55.61</v>
      </c>
      <c r="H491">
        <v>0.83616000000000001</v>
      </c>
      <c r="I491">
        <v>0</v>
      </c>
      <c r="J491">
        <v>9.11</v>
      </c>
      <c r="K491">
        <v>46.5</v>
      </c>
      <c r="L491">
        <v>11.5</v>
      </c>
      <c r="M491">
        <v>3.7</v>
      </c>
    </row>
    <row r="492" spans="1:25" x14ac:dyDescent="0.25">
      <c r="A492" s="5">
        <v>45674</v>
      </c>
      <c r="B492" t="s">
        <v>441</v>
      </c>
      <c r="C492" t="s">
        <v>1100</v>
      </c>
      <c r="D492" t="s">
        <v>327</v>
      </c>
      <c r="E492" s="5">
        <f t="shared" si="7"/>
        <v>45674</v>
      </c>
      <c r="G492">
        <v>68.650000000000006</v>
      </c>
      <c r="H492">
        <v>0.90800000000000003</v>
      </c>
      <c r="I492">
        <v>8</v>
      </c>
      <c r="J492">
        <v>6.32</v>
      </c>
      <c r="K492">
        <v>62.33</v>
      </c>
      <c r="L492">
        <v>11.5</v>
      </c>
      <c r="M492">
        <v>4.0999999999999996</v>
      </c>
    </row>
    <row r="493" spans="1:25" x14ac:dyDescent="0.25">
      <c r="A493" s="5">
        <v>45674</v>
      </c>
      <c r="B493" t="s">
        <v>441</v>
      </c>
      <c r="C493" t="s">
        <v>1102</v>
      </c>
      <c r="D493" t="s">
        <v>327</v>
      </c>
      <c r="E493" s="5">
        <f t="shared" si="7"/>
        <v>45674</v>
      </c>
      <c r="G493">
        <v>135.08000000000001</v>
      </c>
      <c r="H493">
        <v>0.92</v>
      </c>
      <c r="I493">
        <v>0.03</v>
      </c>
      <c r="J493">
        <v>10.81</v>
      </c>
      <c r="K493">
        <v>124.28</v>
      </c>
      <c r="L493">
        <v>11.5</v>
      </c>
      <c r="M493">
        <v>3.6</v>
      </c>
      <c r="Y493" t="s">
        <v>1405</v>
      </c>
    </row>
    <row r="494" spans="1:25" x14ac:dyDescent="0.25">
      <c r="A494" s="5">
        <v>45676</v>
      </c>
      <c r="B494" t="s">
        <v>441</v>
      </c>
      <c r="C494" t="s">
        <v>1104</v>
      </c>
      <c r="D494" t="s">
        <v>327</v>
      </c>
      <c r="E494" s="5">
        <f t="shared" si="7"/>
        <v>45676</v>
      </c>
      <c r="G494">
        <v>58.01</v>
      </c>
      <c r="H494">
        <v>0.9</v>
      </c>
      <c r="I494">
        <v>2</v>
      </c>
      <c r="J494">
        <v>5.8</v>
      </c>
      <c r="K494">
        <v>52.21</v>
      </c>
      <c r="L494">
        <v>11.5</v>
      </c>
      <c r="M494">
        <v>1.8</v>
      </c>
      <c r="Y494" t="s">
        <v>1405</v>
      </c>
    </row>
    <row r="495" spans="1:25" x14ac:dyDescent="0.25">
      <c r="A495" s="5">
        <v>45674</v>
      </c>
      <c r="B495" t="s">
        <v>441</v>
      </c>
      <c r="C495" t="s">
        <v>1106</v>
      </c>
      <c r="D495" t="s">
        <v>327</v>
      </c>
      <c r="E495" s="5">
        <f t="shared" si="7"/>
        <v>45674</v>
      </c>
      <c r="G495">
        <v>66.239999999999995</v>
      </c>
      <c r="H495">
        <v>0.91100000000000003</v>
      </c>
      <c r="I495">
        <v>1</v>
      </c>
      <c r="J495">
        <v>5.9</v>
      </c>
      <c r="K495">
        <v>60.34</v>
      </c>
      <c r="L495">
        <v>11.5</v>
      </c>
      <c r="M495">
        <v>4.2</v>
      </c>
    </row>
    <row r="496" spans="1:25" x14ac:dyDescent="0.25">
      <c r="A496" s="5">
        <v>45674</v>
      </c>
      <c r="B496" t="s">
        <v>441</v>
      </c>
      <c r="C496" t="s">
        <v>1108</v>
      </c>
      <c r="D496" t="s">
        <v>327</v>
      </c>
      <c r="E496" s="5">
        <f t="shared" si="7"/>
        <v>45674</v>
      </c>
      <c r="G496">
        <v>99.38</v>
      </c>
      <c r="H496">
        <v>0.85099999999999998</v>
      </c>
      <c r="I496">
        <v>1</v>
      </c>
      <c r="J496">
        <v>14.81</v>
      </c>
      <c r="K496">
        <v>84.57</v>
      </c>
      <c r="L496">
        <v>11.5</v>
      </c>
      <c r="M496">
        <v>5</v>
      </c>
    </row>
    <row r="497" spans="1:25" x14ac:dyDescent="0.25">
      <c r="A497" s="5">
        <v>45687</v>
      </c>
      <c r="B497" t="s">
        <v>441</v>
      </c>
      <c r="C497" t="s">
        <v>1110</v>
      </c>
      <c r="D497" t="s">
        <v>327</v>
      </c>
      <c r="E497" s="5">
        <f t="shared" si="7"/>
        <v>45687</v>
      </c>
      <c r="G497">
        <v>75.56</v>
      </c>
      <c r="H497">
        <v>0.84863999999999995</v>
      </c>
      <c r="I497">
        <v>0</v>
      </c>
      <c r="J497">
        <v>11.44</v>
      </c>
      <c r="K497">
        <v>64.13</v>
      </c>
      <c r="L497">
        <v>11.5</v>
      </c>
      <c r="M497">
        <v>4.3</v>
      </c>
    </row>
    <row r="498" spans="1:25" x14ac:dyDescent="0.25">
      <c r="A498" s="5">
        <v>45674</v>
      </c>
      <c r="B498" t="s">
        <v>441</v>
      </c>
      <c r="C498" t="s">
        <v>1112</v>
      </c>
      <c r="D498" t="s">
        <v>327</v>
      </c>
      <c r="E498" s="5">
        <f t="shared" si="7"/>
        <v>45674</v>
      </c>
      <c r="G498">
        <v>139.75</v>
      </c>
      <c r="H498">
        <v>0.9</v>
      </c>
      <c r="I498">
        <v>3</v>
      </c>
      <c r="J498">
        <v>13.98</v>
      </c>
      <c r="K498">
        <v>125.78</v>
      </c>
      <c r="L498">
        <v>11.5</v>
      </c>
      <c r="M498">
        <v>5</v>
      </c>
    </row>
    <row r="499" spans="1:25" x14ac:dyDescent="0.25">
      <c r="A499" s="5">
        <v>45698</v>
      </c>
      <c r="B499" t="s">
        <v>441</v>
      </c>
      <c r="C499" t="s">
        <v>1114</v>
      </c>
      <c r="D499" t="s">
        <v>436</v>
      </c>
      <c r="E499" s="5">
        <f t="shared" si="7"/>
        <v>45698</v>
      </c>
      <c r="G499">
        <v>113.59</v>
      </c>
      <c r="H499">
        <v>0.91583999999999999</v>
      </c>
      <c r="I499">
        <v>3</v>
      </c>
      <c r="J499">
        <v>9.56</v>
      </c>
      <c r="K499">
        <v>104.03</v>
      </c>
      <c r="L499">
        <v>11.5</v>
      </c>
      <c r="M499">
        <v>4.8</v>
      </c>
      <c r="Y499" t="s">
        <v>1405</v>
      </c>
    </row>
    <row r="500" spans="1:25" x14ac:dyDescent="0.25">
      <c r="A500" s="5">
        <v>45687</v>
      </c>
      <c r="B500" t="s">
        <v>441</v>
      </c>
      <c r="C500" t="s">
        <v>1116</v>
      </c>
      <c r="D500" t="s">
        <v>327</v>
      </c>
      <c r="E500" s="5">
        <f t="shared" si="7"/>
        <v>45687</v>
      </c>
      <c r="G500">
        <v>82.14</v>
      </c>
      <c r="H500">
        <v>0.90239999999999998</v>
      </c>
      <c r="I500">
        <v>0</v>
      </c>
      <c r="J500">
        <v>8.02</v>
      </c>
      <c r="K500">
        <v>74.12</v>
      </c>
      <c r="L500">
        <v>11.5</v>
      </c>
      <c r="M500">
        <v>2.4</v>
      </c>
    </row>
    <row r="501" spans="1:25" x14ac:dyDescent="0.25">
      <c r="A501" s="5">
        <v>45674</v>
      </c>
      <c r="B501" t="s">
        <v>441</v>
      </c>
      <c r="C501" t="s">
        <v>1118</v>
      </c>
      <c r="D501" t="s">
        <v>327</v>
      </c>
      <c r="E501" s="5">
        <f t="shared" si="7"/>
        <v>45674</v>
      </c>
      <c r="G501">
        <v>65.52</v>
      </c>
      <c r="H501">
        <v>0.90100000000000002</v>
      </c>
      <c r="I501">
        <v>2</v>
      </c>
      <c r="J501">
        <v>6.49</v>
      </c>
      <c r="K501">
        <v>59.03</v>
      </c>
      <c r="L501">
        <v>11.5</v>
      </c>
      <c r="M501">
        <v>1.6</v>
      </c>
    </row>
    <row r="502" spans="1:25" x14ac:dyDescent="0.25">
      <c r="A502" s="5">
        <v>45700</v>
      </c>
      <c r="B502" t="s">
        <v>441</v>
      </c>
      <c r="C502" t="s">
        <v>1120</v>
      </c>
      <c r="D502" t="s">
        <v>436</v>
      </c>
      <c r="E502" s="5">
        <f t="shared" si="7"/>
        <v>45700</v>
      </c>
      <c r="G502">
        <v>55.85</v>
      </c>
      <c r="H502">
        <v>0.92149999999999999</v>
      </c>
      <c r="I502">
        <v>8</v>
      </c>
      <c r="J502">
        <v>4.38</v>
      </c>
      <c r="K502">
        <v>51.46</v>
      </c>
      <c r="L502">
        <v>11.5</v>
      </c>
      <c r="M502">
        <v>2</v>
      </c>
    </row>
    <row r="503" spans="1:25" x14ac:dyDescent="0.25">
      <c r="A503" s="5">
        <v>45687</v>
      </c>
      <c r="B503" t="s">
        <v>441</v>
      </c>
      <c r="C503" t="s">
        <v>1122</v>
      </c>
      <c r="D503" t="s">
        <v>327</v>
      </c>
      <c r="E503" s="5">
        <f t="shared" si="7"/>
        <v>45687</v>
      </c>
      <c r="G503">
        <v>55.96</v>
      </c>
      <c r="H503">
        <v>0.8448</v>
      </c>
      <c r="I503">
        <v>3.68</v>
      </c>
      <c r="J503">
        <v>8.69</v>
      </c>
      <c r="K503">
        <v>47.28</v>
      </c>
      <c r="L503">
        <v>11.5</v>
      </c>
      <c r="M503">
        <v>4.0999999999999996</v>
      </c>
      <c r="Y503" t="s">
        <v>1405</v>
      </c>
    </row>
    <row r="504" spans="1:25" x14ac:dyDescent="0.25">
      <c r="A504" s="5">
        <v>45687</v>
      </c>
      <c r="B504" t="s">
        <v>441</v>
      </c>
      <c r="C504" t="s">
        <v>1127</v>
      </c>
      <c r="D504" t="s">
        <v>327</v>
      </c>
      <c r="E504" s="5">
        <f t="shared" si="7"/>
        <v>45687</v>
      </c>
      <c r="G504">
        <v>70.95</v>
      </c>
      <c r="H504">
        <v>0.76800000000000002</v>
      </c>
      <c r="I504">
        <v>1.33</v>
      </c>
      <c r="J504">
        <v>16.46</v>
      </c>
      <c r="K504">
        <v>54.49</v>
      </c>
      <c r="L504">
        <v>11.5</v>
      </c>
      <c r="M504">
        <v>4.5</v>
      </c>
      <c r="Y504" t="s">
        <v>1405</v>
      </c>
    </row>
    <row r="505" spans="1:25" x14ac:dyDescent="0.25">
      <c r="A505" s="5">
        <v>45698</v>
      </c>
      <c r="B505" t="s">
        <v>441</v>
      </c>
      <c r="C505" t="s">
        <v>1131</v>
      </c>
      <c r="D505" t="s">
        <v>436</v>
      </c>
      <c r="E505" s="5">
        <f t="shared" si="7"/>
        <v>45698</v>
      </c>
      <c r="G505">
        <v>44.57</v>
      </c>
      <c r="H505">
        <v>0.82272000000000001</v>
      </c>
      <c r="I505">
        <v>5.25</v>
      </c>
      <c r="J505">
        <v>7.9</v>
      </c>
      <c r="K505">
        <v>36.67</v>
      </c>
      <c r="L505">
        <v>11.5</v>
      </c>
      <c r="M505">
        <v>2.1</v>
      </c>
      <c r="Y505" t="s">
        <v>1405</v>
      </c>
    </row>
    <row r="506" spans="1:25" x14ac:dyDescent="0.25">
      <c r="A506" s="5">
        <v>45560</v>
      </c>
      <c r="B506" t="s">
        <v>441</v>
      </c>
      <c r="C506" t="s">
        <v>1133</v>
      </c>
      <c r="D506" t="s">
        <v>327</v>
      </c>
      <c r="E506" s="5">
        <f t="shared" si="7"/>
        <v>45560</v>
      </c>
      <c r="G506">
        <v>134.88</v>
      </c>
      <c r="H506">
        <v>0.95699999999999996</v>
      </c>
      <c r="I506">
        <v>10.53</v>
      </c>
      <c r="J506">
        <v>5.8</v>
      </c>
      <c r="K506">
        <v>129.08000000000001</v>
      </c>
      <c r="L506">
        <v>11.5</v>
      </c>
      <c r="M506">
        <v>4.4000000000000004</v>
      </c>
      <c r="Y506" t="s">
        <v>1405</v>
      </c>
    </row>
    <row r="507" spans="1:25" x14ac:dyDescent="0.25">
      <c r="A507" s="5">
        <v>45676</v>
      </c>
      <c r="B507" t="s">
        <v>441</v>
      </c>
      <c r="C507" t="s">
        <v>1141</v>
      </c>
      <c r="D507" t="s">
        <v>327</v>
      </c>
      <c r="E507" s="5">
        <f t="shared" si="7"/>
        <v>45676</v>
      </c>
      <c r="G507">
        <v>117.78</v>
      </c>
      <c r="H507">
        <v>0.89400000000000002</v>
      </c>
      <c r="I507">
        <v>14</v>
      </c>
      <c r="J507">
        <v>12.48</v>
      </c>
      <c r="K507">
        <v>105.3</v>
      </c>
      <c r="L507">
        <v>11.5</v>
      </c>
      <c r="M507">
        <v>5.7</v>
      </c>
    </row>
    <row r="508" spans="1:25" x14ac:dyDescent="0.25">
      <c r="A508" s="5">
        <v>45687</v>
      </c>
      <c r="B508" t="s">
        <v>441</v>
      </c>
      <c r="C508" t="s">
        <v>1143</v>
      </c>
      <c r="D508" t="s">
        <v>327</v>
      </c>
      <c r="E508" s="5">
        <f t="shared" si="7"/>
        <v>45687</v>
      </c>
      <c r="G508">
        <v>192.26</v>
      </c>
      <c r="H508">
        <v>0.80640000000000001</v>
      </c>
      <c r="I508">
        <v>2.0699999999999998</v>
      </c>
      <c r="J508">
        <v>37.22</v>
      </c>
      <c r="K508">
        <v>155.04</v>
      </c>
      <c r="L508">
        <v>11.5</v>
      </c>
      <c r="M508">
        <v>5.5</v>
      </c>
      <c r="Y508" t="s">
        <v>1405</v>
      </c>
    </row>
    <row r="509" spans="1:25" x14ac:dyDescent="0.25">
      <c r="A509" s="5">
        <v>45687</v>
      </c>
      <c r="B509" t="s">
        <v>441</v>
      </c>
      <c r="C509" t="s">
        <v>1145</v>
      </c>
      <c r="D509" t="s">
        <v>327</v>
      </c>
      <c r="E509" s="5">
        <f t="shared" si="7"/>
        <v>45687</v>
      </c>
      <c r="G509">
        <v>99.48</v>
      </c>
      <c r="H509">
        <v>0.92159999999999997</v>
      </c>
      <c r="I509">
        <v>2.88</v>
      </c>
      <c r="J509">
        <v>7.8</v>
      </c>
      <c r="K509">
        <v>91.68</v>
      </c>
      <c r="L509">
        <v>11.5</v>
      </c>
      <c r="M509">
        <v>5.3</v>
      </c>
      <c r="Y509" t="s">
        <v>1405</v>
      </c>
    </row>
    <row r="510" spans="1:25" x14ac:dyDescent="0.25">
      <c r="A510" s="5">
        <v>45674</v>
      </c>
      <c r="B510" t="s">
        <v>441</v>
      </c>
      <c r="C510" t="s">
        <v>1147</v>
      </c>
      <c r="D510" t="s">
        <v>327</v>
      </c>
      <c r="E510" s="5">
        <f t="shared" si="7"/>
        <v>45674</v>
      </c>
      <c r="G510">
        <v>75.180000000000007</v>
      </c>
      <c r="H510">
        <v>0.92900000000000005</v>
      </c>
      <c r="I510">
        <v>2</v>
      </c>
      <c r="J510">
        <v>5.34</v>
      </c>
      <c r="K510">
        <v>69.84</v>
      </c>
      <c r="L510">
        <v>11.5</v>
      </c>
      <c r="M510">
        <v>1.9</v>
      </c>
    </row>
    <row r="511" spans="1:25" x14ac:dyDescent="0.25">
      <c r="A511" s="5">
        <v>45687</v>
      </c>
      <c r="B511" t="s">
        <v>441</v>
      </c>
      <c r="C511" t="s">
        <v>1173</v>
      </c>
      <c r="D511" t="s">
        <v>327</v>
      </c>
      <c r="E511" s="5">
        <f t="shared" si="7"/>
        <v>45687</v>
      </c>
      <c r="G511">
        <v>34.49</v>
      </c>
      <c r="H511">
        <v>0.58272000000000002</v>
      </c>
      <c r="I511">
        <v>0</v>
      </c>
      <c r="J511">
        <v>14.39</v>
      </c>
      <c r="K511">
        <v>20.100000000000001</v>
      </c>
      <c r="L511">
        <v>11.5</v>
      </c>
      <c r="M511">
        <v>2.6</v>
      </c>
    </row>
    <row r="512" spans="1:25" x14ac:dyDescent="0.25">
      <c r="A512" s="5">
        <v>45676</v>
      </c>
      <c r="B512" t="s">
        <v>441</v>
      </c>
      <c r="C512" t="s">
        <v>1175</v>
      </c>
      <c r="D512" t="s">
        <v>327</v>
      </c>
      <c r="E512" s="5">
        <f t="shared" si="7"/>
        <v>45676</v>
      </c>
      <c r="G512">
        <v>119.36</v>
      </c>
      <c r="H512">
        <v>0.94499999999999995</v>
      </c>
      <c r="I512">
        <v>6</v>
      </c>
      <c r="J512">
        <v>6.56</v>
      </c>
      <c r="K512">
        <v>112.8</v>
      </c>
      <c r="L512">
        <v>11.5</v>
      </c>
      <c r="M512">
        <v>3.4</v>
      </c>
    </row>
    <row r="513" spans="1:25" x14ac:dyDescent="0.25">
      <c r="A513" s="5">
        <v>45698</v>
      </c>
      <c r="B513" t="s">
        <v>441</v>
      </c>
      <c r="C513" t="s">
        <v>1177</v>
      </c>
      <c r="D513" t="s">
        <v>436</v>
      </c>
      <c r="E513" s="5">
        <f t="shared" si="7"/>
        <v>45698</v>
      </c>
      <c r="G513">
        <v>24.21</v>
      </c>
      <c r="H513">
        <v>0.83711999999999998</v>
      </c>
      <c r="I513">
        <v>3</v>
      </c>
      <c r="J513">
        <v>3.94</v>
      </c>
      <c r="K513">
        <v>20.260000000000002</v>
      </c>
      <c r="L513">
        <v>11.5</v>
      </c>
      <c r="M513">
        <v>3.3</v>
      </c>
      <c r="Y513" t="s">
        <v>1405</v>
      </c>
    </row>
    <row r="514" spans="1:25" x14ac:dyDescent="0.25">
      <c r="A514" s="5">
        <v>45687</v>
      </c>
      <c r="B514" t="s">
        <v>441</v>
      </c>
      <c r="C514" t="s">
        <v>1179</v>
      </c>
      <c r="D514" t="s">
        <v>327</v>
      </c>
      <c r="E514" s="5">
        <f t="shared" si="7"/>
        <v>45687</v>
      </c>
      <c r="G514">
        <v>48.74</v>
      </c>
      <c r="H514">
        <v>0.88224000000000002</v>
      </c>
      <c r="I514">
        <v>0</v>
      </c>
      <c r="J514">
        <v>5.74</v>
      </c>
      <c r="K514">
        <v>43</v>
      </c>
      <c r="L514">
        <v>11.5</v>
      </c>
      <c r="M514">
        <v>3.5</v>
      </c>
    </row>
    <row r="515" spans="1:25" x14ac:dyDescent="0.25">
      <c r="A515" s="5">
        <v>45694</v>
      </c>
      <c r="B515" t="s">
        <v>441</v>
      </c>
      <c r="C515" t="s">
        <v>1181</v>
      </c>
      <c r="D515" t="s">
        <v>436</v>
      </c>
      <c r="E515" s="5">
        <f t="shared" ref="E515:E547" si="8">A515</f>
        <v>45694</v>
      </c>
      <c r="G515">
        <v>135.88999999999999</v>
      </c>
      <c r="H515">
        <v>0.98</v>
      </c>
      <c r="I515">
        <v>5</v>
      </c>
      <c r="J515">
        <v>2.72</v>
      </c>
      <c r="K515">
        <v>133.16999999999999</v>
      </c>
      <c r="L515">
        <v>11.5</v>
      </c>
      <c r="M515">
        <v>3.9</v>
      </c>
      <c r="Y515" t="s">
        <v>1405</v>
      </c>
    </row>
    <row r="516" spans="1:25" x14ac:dyDescent="0.25">
      <c r="A516" s="5">
        <v>45674</v>
      </c>
      <c r="B516" t="s">
        <v>441</v>
      </c>
      <c r="C516" t="s">
        <v>1183</v>
      </c>
      <c r="D516" t="s">
        <v>327</v>
      </c>
      <c r="E516" s="5">
        <f t="shared" si="8"/>
        <v>45674</v>
      </c>
      <c r="G516">
        <v>86.64</v>
      </c>
      <c r="H516">
        <v>0.94299999999999995</v>
      </c>
      <c r="I516">
        <v>22</v>
      </c>
      <c r="J516">
        <v>4.9400000000000004</v>
      </c>
      <c r="K516">
        <v>81.7</v>
      </c>
      <c r="L516">
        <v>11.5</v>
      </c>
      <c r="M516">
        <v>5.4</v>
      </c>
    </row>
    <row r="517" spans="1:25" x14ac:dyDescent="0.25">
      <c r="A517" s="5">
        <v>45673</v>
      </c>
      <c r="B517" t="s">
        <v>441</v>
      </c>
      <c r="C517" t="s">
        <v>1185</v>
      </c>
      <c r="D517" t="s">
        <v>327</v>
      </c>
      <c r="E517" s="5">
        <f t="shared" si="8"/>
        <v>45673</v>
      </c>
      <c r="G517">
        <v>28.91</v>
      </c>
      <c r="H517">
        <v>0.93200000000000005</v>
      </c>
      <c r="I517">
        <v>0</v>
      </c>
      <c r="J517">
        <v>1.97</v>
      </c>
      <c r="K517">
        <v>26.94</v>
      </c>
      <c r="L517">
        <v>11.5</v>
      </c>
      <c r="M517">
        <v>2.1</v>
      </c>
    </row>
    <row r="518" spans="1:25" x14ac:dyDescent="0.25">
      <c r="A518" s="5">
        <v>45674</v>
      </c>
      <c r="B518" t="s">
        <v>441</v>
      </c>
      <c r="C518" t="s">
        <v>1187</v>
      </c>
      <c r="D518" t="s">
        <v>327</v>
      </c>
      <c r="E518" s="5">
        <f t="shared" si="8"/>
        <v>45674</v>
      </c>
      <c r="G518">
        <v>64.86</v>
      </c>
      <c r="H518">
        <v>0.79700000000000004</v>
      </c>
      <c r="I518">
        <v>2</v>
      </c>
      <c r="J518">
        <v>13.17</v>
      </c>
      <c r="K518">
        <v>51.69</v>
      </c>
      <c r="L518">
        <v>11.5</v>
      </c>
      <c r="M518">
        <v>3.3</v>
      </c>
    </row>
    <row r="519" spans="1:25" x14ac:dyDescent="0.25">
      <c r="A519" s="5">
        <v>45674</v>
      </c>
      <c r="B519" t="s">
        <v>441</v>
      </c>
      <c r="C519" t="s">
        <v>1189</v>
      </c>
      <c r="D519" t="s">
        <v>327</v>
      </c>
      <c r="E519" s="5">
        <f t="shared" si="8"/>
        <v>45674</v>
      </c>
      <c r="G519">
        <v>76.790000000000006</v>
      </c>
      <c r="H519">
        <v>0.98299999999999998</v>
      </c>
      <c r="I519">
        <v>11</v>
      </c>
      <c r="J519">
        <v>1.31</v>
      </c>
      <c r="K519">
        <v>75.48</v>
      </c>
      <c r="L519">
        <v>11.5</v>
      </c>
      <c r="M519">
        <v>3.1</v>
      </c>
    </row>
    <row r="520" spans="1:25" x14ac:dyDescent="0.25">
      <c r="A520" s="5">
        <v>45676</v>
      </c>
      <c r="B520" t="s">
        <v>441</v>
      </c>
      <c r="C520" t="s">
        <v>1191</v>
      </c>
      <c r="D520" t="s">
        <v>327</v>
      </c>
      <c r="E520" s="5">
        <f t="shared" si="8"/>
        <v>45676</v>
      </c>
      <c r="G520">
        <v>99.08</v>
      </c>
      <c r="H520">
        <v>0.93700000000000006</v>
      </c>
      <c r="I520">
        <v>1</v>
      </c>
      <c r="J520">
        <v>6.24</v>
      </c>
      <c r="K520">
        <v>92.83</v>
      </c>
      <c r="L520">
        <v>11.5</v>
      </c>
      <c r="M520">
        <v>5.0999999999999996</v>
      </c>
    </row>
    <row r="521" spans="1:25" x14ac:dyDescent="0.25">
      <c r="A521" s="5">
        <v>45687</v>
      </c>
      <c r="B521" t="s">
        <v>441</v>
      </c>
      <c r="C521" t="s">
        <v>1195</v>
      </c>
      <c r="D521" t="s">
        <v>327</v>
      </c>
      <c r="E521" s="5">
        <f t="shared" si="8"/>
        <v>45687</v>
      </c>
      <c r="G521">
        <v>140.6</v>
      </c>
      <c r="H521">
        <v>0.86016000000000004</v>
      </c>
      <c r="I521">
        <v>2</v>
      </c>
      <c r="J521">
        <v>19.66</v>
      </c>
      <c r="K521">
        <v>120.93</v>
      </c>
      <c r="L521">
        <v>11.5</v>
      </c>
      <c r="M521">
        <v>4.2</v>
      </c>
    </row>
    <row r="522" spans="1:25" x14ac:dyDescent="0.25">
      <c r="A522" s="5">
        <v>45673</v>
      </c>
      <c r="B522" t="s">
        <v>441</v>
      </c>
      <c r="C522" t="s">
        <v>1197</v>
      </c>
      <c r="D522" t="s">
        <v>327</v>
      </c>
      <c r="E522" s="5">
        <f t="shared" si="8"/>
        <v>45673</v>
      </c>
      <c r="G522">
        <v>70.56</v>
      </c>
      <c r="H522">
        <v>0.91400000000000003</v>
      </c>
      <c r="I522">
        <v>0</v>
      </c>
      <c r="J522">
        <v>6.07</v>
      </c>
      <c r="K522">
        <v>64.489999999999995</v>
      </c>
      <c r="L522">
        <v>11.5</v>
      </c>
      <c r="M522">
        <v>2.9</v>
      </c>
    </row>
    <row r="523" spans="1:25" x14ac:dyDescent="0.25">
      <c r="A523" s="5">
        <v>45701</v>
      </c>
      <c r="B523" t="s">
        <v>441</v>
      </c>
      <c r="C523" t="s">
        <v>1199</v>
      </c>
      <c r="D523" t="s">
        <v>436</v>
      </c>
      <c r="E523" s="5">
        <f t="shared" si="8"/>
        <v>45701</v>
      </c>
      <c r="G523">
        <v>125.06</v>
      </c>
      <c r="H523">
        <v>0.81130000000000002</v>
      </c>
      <c r="I523">
        <v>10</v>
      </c>
      <c r="J523">
        <v>23.6</v>
      </c>
      <c r="K523">
        <v>101.46</v>
      </c>
      <c r="L523">
        <v>11.5</v>
      </c>
      <c r="M523">
        <v>5.9</v>
      </c>
    </row>
    <row r="524" spans="1:25" x14ac:dyDescent="0.25">
      <c r="A524" s="5">
        <v>45698</v>
      </c>
      <c r="B524" t="s">
        <v>441</v>
      </c>
      <c r="C524" t="s">
        <v>1205</v>
      </c>
      <c r="D524" t="s">
        <v>436</v>
      </c>
      <c r="E524" s="5">
        <f t="shared" si="8"/>
        <v>45698</v>
      </c>
      <c r="G524">
        <v>38.31</v>
      </c>
      <c r="H524">
        <v>0.8448</v>
      </c>
      <c r="I524">
        <v>0</v>
      </c>
      <c r="J524">
        <v>5.95</v>
      </c>
      <c r="K524">
        <v>32.36</v>
      </c>
      <c r="L524">
        <v>11.5</v>
      </c>
      <c r="M524">
        <v>3.6</v>
      </c>
      <c r="Y524" t="s">
        <v>1405</v>
      </c>
    </row>
    <row r="525" spans="1:25" x14ac:dyDescent="0.25">
      <c r="A525" s="5">
        <v>45679</v>
      </c>
      <c r="B525" t="s">
        <v>441</v>
      </c>
      <c r="C525" t="s">
        <v>1207</v>
      </c>
      <c r="D525" t="s">
        <v>327</v>
      </c>
      <c r="E525" s="5">
        <f t="shared" si="8"/>
        <v>45679</v>
      </c>
      <c r="G525">
        <v>97.58</v>
      </c>
      <c r="H525">
        <v>0.91</v>
      </c>
      <c r="I525">
        <v>0</v>
      </c>
      <c r="J525">
        <v>8.7799999999999994</v>
      </c>
      <c r="K525">
        <v>88.8</v>
      </c>
      <c r="L525">
        <v>11.5</v>
      </c>
      <c r="M525">
        <v>2.6</v>
      </c>
    </row>
    <row r="526" spans="1:25" x14ac:dyDescent="0.25">
      <c r="A526" s="5">
        <v>45676</v>
      </c>
      <c r="B526" t="s">
        <v>441</v>
      </c>
      <c r="C526" t="s">
        <v>1209</v>
      </c>
      <c r="D526" t="s">
        <v>327</v>
      </c>
      <c r="E526" s="5">
        <f t="shared" si="8"/>
        <v>45676</v>
      </c>
      <c r="G526">
        <v>65.34</v>
      </c>
      <c r="H526">
        <v>0.88800000000000001</v>
      </c>
      <c r="I526">
        <v>2</v>
      </c>
      <c r="J526">
        <v>7.32</v>
      </c>
      <c r="K526">
        <v>58.02</v>
      </c>
      <c r="L526">
        <v>11.5</v>
      </c>
      <c r="M526">
        <v>2.9</v>
      </c>
    </row>
    <row r="527" spans="1:25" x14ac:dyDescent="0.25">
      <c r="A527" s="5">
        <v>45676</v>
      </c>
      <c r="B527" t="s">
        <v>441</v>
      </c>
      <c r="C527" t="s">
        <v>1211</v>
      </c>
      <c r="D527" t="s">
        <v>327</v>
      </c>
      <c r="E527" s="5">
        <f t="shared" si="8"/>
        <v>45676</v>
      </c>
      <c r="G527">
        <v>22.89</v>
      </c>
      <c r="H527">
        <v>0.878</v>
      </c>
      <c r="I527">
        <v>2</v>
      </c>
      <c r="J527">
        <v>2.79</v>
      </c>
      <c r="K527">
        <v>20.100000000000001</v>
      </c>
      <c r="L527">
        <v>11.5</v>
      </c>
      <c r="M527">
        <v>2.2999999999999998</v>
      </c>
    </row>
    <row r="528" spans="1:25" x14ac:dyDescent="0.25">
      <c r="A528" s="5">
        <v>45676</v>
      </c>
      <c r="B528" t="s">
        <v>441</v>
      </c>
      <c r="C528" t="s">
        <v>1215</v>
      </c>
      <c r="D528" t="s">
        <v>327</v>
      </c>
      <c r="E528" s="5">
        <f t="shared" si="8"/>
        <v>45676</v>
      </c>
      <c r="G528">
        <v>78.260000000000005</v>
      </c>
      <c r="H528">
        <v>0.9</v>
      </c>
      <c r="I528">
        <v>1</v>
      </c>
      <c r="J528">
        <v>7.83</v>
      </c>
      <c r="K528">
        <v>70.430000000000007</v>
      </c>
      <c r="L528">
        <v>11.5</v>
      </c>
      <c r="M528">
        <v>3.2</v>
      </c>
    </row>
    <row r="529" spans="1:25" x14ac:dyDescent="0.25">
      <c r="A529" s="5">
        <v>45676</v>
      </c>
      <c r="B529" t="s">
        <v>441</v>
      </c>
      <c r="C529" t="s">
        <v>1217</v>
      </c>
      <c r="D529" t="s">
        <v>327</v>
      </c>
      <c r="E529" s="5">
        <f t="shared" si="8"/>
        <v>45676</v>
      </c>
      <c r="G529">
        <v>103.95</v>
      </c>
      <c r="H529">
        <v>0.92100000000000004</v>
      </c>
      <c r="I529">
        <v>1</v>
      </c>
      <c r="J529">
        <v>8.2100000000000009</v>
      </c>
      <c r="K529">
        <v>95.74</v>
      </c>
      <c r="L529">
        <v>11.5</v>
      </c>
      <c r="M529">
        <v>2.6</v>
      </c>
    </row>
    <row r="530" spans="1:25" x14ac:dyDescent="0.25">
      <c r="A530" s="5">
        <v>45698</v>
      </c>
      <c r="B530" t="s">
        <v>441</v>
      </c>
      <c r="C530" t="s">
        <v>1219</v>
      </c>
      <c r="D530" t="s">
        <v>436</v>
      </c>
      <c r="E530" s="5">
        <f t="shared" si="8"/>
        <v>45698</v>
      </c>
      <c r="G530">
        <v>20.02</v>
      </c>
      <c r="H530">
        <v>0.81599999999999995</v>
      </c>
      <c r="I530">
        <v>2.6</v>
      </c>
      <c r="J530">
        <v>3.68</v>
      </c>
      <c r="K530">
        <v>16.329999999999998</v>
      </c>
      <c r="L530">
        <v>11.5</v>
      </c>
      <c r="M530">
        <v>5.5</v>
      </c>
      <c r="Y530" t="s">
        <v>1405</v>
      </c>
    </row>
    <row r="531" spans="1:25" x14ac:dyDescent="0.25">
      <c r="A531" s="5">
        <v>45688</v>
      </c>
      <c r="B531" t="s">
        <v>441</v>
      </c>
      <c r="C531" t="s">
        <v>1221</v>
      </c>
      <c r="D531" t="s">
        <v>327</v>
      </c>
      <c r="E531" s="5">
        <f t="shared" si="8"/>
        <v>45688</v>
      </c>
      <c r="G531">
        <v>41.16</v>
      </c>
      <c r="H531">
        <v>0.51570000000000005</v>
      </c>
      <c r="I531">
        <v>0</v>
      </c>
      <c r="J531">
        <v>19.93</v>
      </c>
      <c r="K531">
        <v>21.23</v>
      </c>
      <c r="L531">
        <v>11.5</v>
      </c>
      <c r="M531">
        <v>2</v>
      </c>
    </row>
    <row r="532" spans="1:25" x14ac:dyDescent="0.25">
      <c r="A532" s="5">
        <v>45676</v>
      </c>
      <c r="B532" t="s">
        <v>441</v>
      </c>
      <c r="C532" t="s">
        <v>1225</v>
      </c>
      <c r="D532" t="s">
        <v>327</v>
      </c>
      <c r="E532" s="5">
        <f t="shared" si="8"/>
        <v>45676</v>
      </c>
      <c r="G532">
        <v>53.28</v>
      </c>
      <c r="H532">
        <v>0.32</v>
      </c>
      <c r="I532">
        <v>12</v>
      </c>
      <c r="J532">
        <v>36.229999999999997</v>
      </c>
      <c r="K532">
        <v>17.05</v>
      </c>
      <c r="L532">
        <v>11.5</v>
      </c>
      <c r="M532">
        <v>5.6</v>
      </c>
    </row>
    <row r="533" spans="1:25" x14ac:dyDescent="0.25">
      <c r="A533" s="5">
        <v>45687</v>
      </c>
      <c r="B533" t="s">
        <v>441</v>
      </c>
      <c r="C533" t="s">
        <v>1227</v>
      </c>
      <c r="D533" t="s">
        <v>327</v>
      </c>
      <c r="E533" s="5">
        <f t="shared" si="8"/>
        <v>45687</v>
      </c>
      <c r="G533">
        <v>51.36</v>
      </c>
      <c r="H533">
        <v>0.80735999999999997</v>
      </c>
      <c r="I533">
        <v>1</v>
      </c>
      <c r="J533">
        <v>9.89</v>
      </c>
      <c r="K533">
        <v>41.46</v>
      </c>
      <c r="L533">
        <v>11.5</v>
      </c>
      <c r="M533">
        <v>3.7</v>
      </c>
    </row>
    <row r="534" spans="1:25" x14ac:dyDescent="0.25">
      <c r="A534" s="5">
        <v>45694</v>
      </c>
      <c r="B534" t="s">
        <v>441</v>
      </c>
      <c r="C534" t="s">
        <v>1231</v>
      </c>
      <c r="D534" t="s">
        <v>436</v>
      </c>
      <c r="E534" s="5">
        <f t="shared" si="8"/>
        <v>45694</v>
      </c>
      <c r="G534">
        <v>60.19</v>
      </c>
      <c r="H534">
        <v>0.73799999999999999</v>
      </c>
      <c r="I534">
        <v>8</v>
      </c>
      <c r="J534">
        <v>15.77</v>
      </c>
      <c r="K534">
        <v>44.42</v>
      </c>
      <c r="L534">
        <v>11.5</v>
      </c>
      <c r="M534">
        <v>5.9</v>
      </c>
    </row>
    <row r="535" spans="1:25" x14ac:dyDescent="0.25">
      <c r="A535" s="5">
        <v>45687</v>
      </c>
      <c r="B535" t="s">
        <v>441</v>
      </c>
      <c r="C535" t="s">
        <v>1233</v>
      </c>
      <c r="D535" t="s">
        <v>327</v>
      </c>
      <c r="E535" s="5">
        <f t="shared" si="8"/>
        <v>45687</v>
      </c>
      <c r="G535">
        <v>64.61</v>
      </c>
      <c r="H535">
        <v>0.95040000000000002</v>
      </c>
      <c r="I535">
        <v>2</v>
      </c>
      <c r="J535">
        <v>3.2</v>
      </c>
      <c r="K535">
        <v>61.41</v>
      </c>
      <c r="L535">
        <v>11.5</v>
      </c>
      <c r="M535">
        <v>3.4</v>
      </c>
    </row>
    <row r="536" spans="1:25" x14ac:dyDescent="0.25">
      <c r="A536" s="5">
        <v>45679</v>
      </c>
      <c r="B536" t="s">
        <v>441</v>
      </c>
      <c r="C536" t="s">
        <v>1235</v>
      </c>
      <c r="D536" t="s">
        <v>327</v>
      </c>
      <c r="E536" s="5">
        <f t="shared" si="8"/>
        <v>45679</v>
      </c>
      <c r="G536">
        <v>196.7</v>
      </c>
      <c r="H536">
        <v>0.99</v>
      </c>
      <c r="I536">
        <v>1</v>
      </c>
      <c r="J536">
        <v>1.97</v>
      </c>
      <c r="K536">
        <v>194.73</v>
      </c>
      <c r="L536">
        <v>11.5</v>
      </c>
      <c r="M536">
        <v>4.4000000000000004</v>
      </c>
    </row>
    <row r="537" spans="1:25" x14ac:dyDescent="0.25">
      <c r="A537" s="5">
        <v>45676</v>
      </c>
      <c r="B537" t="s">
        <v>441</v>
      </c>
      <c r="C537" t="s">
        <v>1239</v>
      </c>
      <c r="D537" t="s">
        <v>327</v>
      </c>
      <c r="E537" s="5">
        <f t="shared" si="8"/>
        <v>45676</v>
      </c>
      <c r="G537">
        <v>114.03</v>
      </c>
      <c r="H537">
        <v>0.96</v>
      </c>
      <c r="I537">
        <v>1.33</v>
      </c>
      <c r="J537">
        <v>4.5599999999999996</v>
      </c>
      <c r="K537">
        <v>109.47</v>
      </c>
      <c r="L537">
        <v>11.5</v>
      </c>
      <c r="M537">
        <v>52</v>
      </c>
      <c r="Y537" t="s">
        <v>1405</v>
      </c>
    </row>
    <row r="538" spans="1:25" x14ac:dyDescent="0.25">
      <c r="A538" s="5">
        <v>45694</v>
      </c>
      <c r="B538" t="s">
        <v>441</v>
      </c>
      <c r="C538" t="s">
        <v>1243</v>
      </c>
      <c r="D538" t="s">
        <v>436</v>
      </c>
      <c r="E538" s="5">
        <f t="shared" si="8"/>
        <v>45694</v>
      </c>
      <c r="G538">
        <v>55.13</v>
      </c>
      <c r="H538">
        <v>0.79200000000000004</v>
      </c>
      <c r="I538">
        <v>9</v>
      </c>
      <c r="J538">
        <v>11.47</v>
      </c>
      <c r="K538">
        <v>43.66</v>
      </c>
      <c r="L538">
        <v>11.5</v>
      </c>
      <c r="M538">
        <v>3</v>
      </c>
    </row>
    <row r="539" spans="1:25" x14ac:dyDescent="0.25">
      <c r="A539" s="5">
        <v>45701</v>
      </c>
      <c r="B539" t="s">
        <v>441</v>
      </c>
      <c r="C539" t="s">
        <v>1245</v>
      </c>
      <c r="D539" t="s">
        <v>436</v>
      </c>
      <c r="E539" s="5">
        <f t="shared" si="8"/>
        <v>45701</v>
      </c>
      <c r="G539">
        <v>29.97</v>
      </c>
      <c r="H539">
        <v>0.52249999999999996</v>
      </c>
      <c r="I539">
        <v>14.97</v>
      </c>
      <c r="J539">
        <v>14.31</v>
      </c>
      <c r="K539">
        <v>15.66</v>
      </c>
      <c r="L539">
        <v>11.5</v>
      </c>
      <c r="M539">
        <v>2</v>
      </c>
      <c r="Y539" t="s">
        <v>1405</v>
      </c>
    </row>
    <row r="540" spans="1:25" x14ac:dyDescent="0.25">
      <c r="A540" s="5">
        <v>45676</v>
      </c>
      <c r="B540" t="s">
        <v>441</v>
      </c>
      <c r="C540" t="s">
        <v>1247</v>
      </c>
      <c r="D540" t="s">
        <v>327</v>
      </c>
      <c r="E540" s="5">
        <f t="shared" si="8"/>
        <v>45676</v>
      </c>
      <c r="G540">
        <v>84</v>
      </c>
      <c r="H540">
        <v>0.69599999999999995</v>
      </c>
      <c r="I540">
        <v>4</v>
      </c>
      <c r="J540">
        <v>25.54</v>
      </c>
      <c r="K540">
        <v>58.46</v>
      </c>
      <c r="L540">
        <v>11.5</v>
      </c>
      <c r="M540">
        <v>5.0999999999999996</v>
      </c>
    </row>
    <row r="541" spans="1:25" x14ac:dyDescent="0.25">
      <c r="A541" s="5">
        <v>45687</v>
      </c>
      <c r="B541" t="s">
        <v>441</v>
      </c>
      <c r="C541" t="s">
        <v>1249</v>
      </c>
      <c r="D541" t="s">
        <v>327</v>
      </c>
      <c r="E541" s="5">
        <f t="shared" si="8"/>
        <v>45687</v>
      </c>
      <c r="G541">
        <v>72.489999999999995</v>
      </c>
      <c r="H541">
        <v>0.91871999999999998</v>
      </c>
      <c r="I541">
        <v>3.02</v>
      </c>
      <c r="J541">
        <v>5.89</v>
      </c>
      <c r="K541">
        <v>66.599999999999994</v>
      </c>
      <c r="L541">
        <v>11.5</v>
      </c>
      <c r="M541">
        <v>4.0999999999999996</v>
      </c>
      <c r="Y541" t="s">
        <v>1405</v>
      </c>
    </row>
    <row r="542" spans="1:25" x14ac:dyDescent="0.25">
      <c r="A542" s="5">
        <v>45673</v>
      </c>
      <c r="B542" t="s">
        <v>441</v>
      </c>
      <c r="C542" t="s">
        <v>1251</v>
      </c>
      <c r="D542" t="s">
        <v>327</v>
      </c>
      <c r="E542" s="5">
        <f t="shared" si="8"/>
        <v>45673</v>
      </c>
      <c r="G542">
        <v>63.35</v>
      </c>
      <c r="H542">
        <v>0.97</v>
      </c>
      <c r="I542">
        <v>19.579999999999998</v>
      </c>
      <c r="J542">
        <v>1.9</v>
      </c>
      <c r="K542">
        <v>61.45</v>
      </c>
      <c r="L542">
        <v>11.5</v>
      </c>
      <c r="M542">
        <v>2.6</v>
      </c>
      <c r="Y542" t="s">
        <v>1405</v>
      </c>
    </row>
    <row r="543" spans="1:25" x14ac:dyDescent="0.25">
      <c r="A543" s="5">
        <v>45688</v>
      </c>
      <c r="B543" t="s">
        <v>441</v>
      </c>
      <c r="C543" t="s">
        <v>1253</v>
      </c>
      <c r="D543" t="s">
        <v>327</v>
      </c>
      <c r="E543" s="5">
        <f t="shared" si="8"/>
        <v>45688</v>
      </c>
      <c r="G543">
        <v>45.89</v>
      </c>
      <c r="H543">
        <v>0.45</v>
      </c>
      <c r="I543">
        <v>13.07</v>
      </c>
      <c r="J543">
        <v>25.24</v>
      </c>
      <c r="K543">
        <v>20.65</v>
      </c>
      <c r="L543">
        <v>11.5</v>
      </c>
      <c r="M543">
        <v>6.9</v>
      </c>
      <c r="Y543" t="s">
        <v>1405</v>
      </c>
    </row>
    <row r="544" spans="1:25" x14ac:dyDescent="0.25">
      <c r="A544" s="5">
        <v>45701</v>
      </c>
      <c r="B544" t="s">
        <v>441</v>
      </c>
      <c r="C544" t="s">
        <v>1255</v>
      </c>
      <c r="D544" t="s">
        <v>436</v>
      </c>
      <c r="E544" s="5">
        <f t="shared" si="8"/>
        <v>45701</v>
      </c>
      <c r="G544">
        <v>31.55</v>
      </c>
      <c r="H544">
        <v>0.68400000000000005</v>
      </c>
      <c r="I544">
        <v>4</v>
      </c>
      <c r="J544">
        <v>9.9700000000000006</v>
      </c>
      <c r="K544">
        <v>21.58</v>
      </c>
      <c r="L544">
        <v>11.5</v>
      </c>
      <c r="M544">
        <v>2</v>
      </c>
    </row>
    <row r="545" spans="1:25" x14ac:dyDescent="0.25">
      <c r="A545" s="5">
        <v>45676</v>
      </c>
      <c r="B545" t="s">
        <v>441</v>
      </c>
      <c r="C545" t="s">
        <v>1257</v>
      </c>
      <c r="D545" t="s">
        <v>327</v>
      </c>
      <c r="E545" s="5">
        <f t="shared" si="8"/>
        <v>45676</v>
      </c>
      <c r="G545">
        <v>14.51</v>
      </c>
      <c r="H545">
        <v>0.73899999999999999</v>
      </c>
      <c r="I545">
        <v>2.98</v>
      </c>
      <c r="J545">
        <v>3.79</v>
      </c>
      <c r="K545">
        <v>10.72</v>
      </c>
      <c r="L545">
        <v>11.5</v>
      </c>
      <c r="M545">
        <v>2.5</v>
      </c>
      <c r="Y545" t="s">
        <v>1405</v>
      </c>
    </row>
    <row r="546" spans="1:25" x14ac:dyDescent="0.25">
      <c r="A546" s="5">
        <v>45676</v>
      </c>
      <c r="B546" t="s">
        <v>441</v>
      </c>
      <c r="C546" t="s">
        <v>1259</v>
      </c>
      <c r="D546" t="s">
        <v>327</v>
      </c>
      <c r="E546" s="5">
        <f t="shared" si="8"/>
        <v>45676</v>
      </c>
      <c r="G546">
        <v>42.84</v>
      </c>
      <c r="H546">
        <v>0.6</v>
      </c>
      <c r="I546">
        <v>13.44</v>
      </c>
      <c r="J546">
        <v>17.14</v>
      </c>
      <c r="K546">
        <v>25.71</v>
      </c>
      <c r="L546">
        <v>11.5</v>
      </c>
      <c r="M546">
        <v>3.5</v>
      </c>
      <c r="Y546" t="s">
        <v>1405</v>
      </c>
    </row>
    <row r="547" spans="1:25" x14ac:dyDescent="0.25">
      <c r="A547" s="62" t="s">
        <v>1417</v>
      </c>
      <c r="B547" s="62"/>
      <c r="C547" s="62"/>
      <c r="D547" s="62"/>
      <c r="E547" s="5" t="str">
        <f t="shared" si="8"/>
        <v>Total</v>
      </c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</row>
  </sheetData>
  <conditionalFormatting sqref="C2:C95">
    <cfRule type="duplicateValues" dxfId="3" priority="2"/>
  </conditionalFormatting>
  <conditionalFormatting sqref="C96:C98">
    <cfRule type="duplicateValues" dxfId="2" priority="3"/>
  </conditionalFormatting>
  <conditionalFormatting sqref="C99">
    <cfRule type="duplicateValues" dxfId="1" priority="1"/>
  </conditionalFormatting>
  <conditionalFormatting sqref="C100:C1048576 C1">
    <cfRule type="duplicateValues" dxfId="0" priority="13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73F2B38B95043439651EB5C335268F9" ma:contentTypeVersion="10" ma:contentTypeDescription="Crear nuevo documento." ma:contentTypeScope="" ma:versionID="685e1baebcd5811ed54393b451af8833">
  <xsd:schema xmlns:xsd="http://www.w3.org/2001/XMLSchema" xmlns:xs="http://www.w3.org/2001/XMLSchema" xmlns:p="http://schemas.microsoft.com/office/2006/metadata/properties" xmlns:ns3="72aae428-8587-4ef2-871b-0963336c453c" xmlns:ns4="12e45b9d-7080-4de5-a4a6-3d729656df24" targetNamespace="http://schemas.microsoft.com/office/2006/metadata/properties" ma:root="true" ma:fieldsID="67e766d5025f76dd298affd58b09f654" ns3:_="" ns4:_="">
    <xsd:import namespace="72aae428-8587-4ef2-871b-0963336c453c"/>
    <xsd:import namespace="12e45b9d-7080-4de5-a4a6-3d729656df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ae428-8587-4ef2-871b-0963336c45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e45b9d-7080-4de5-a4a6-3d729656d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83516E-BD28-44EF-B4C7-09D29C1D32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aae428-8587-4ef2-871b-0963336c453c"/>
    <ds:schemaRef ds:uri="12e45b9d-7080-4de5-a4a6-3d729656d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478AA5-14E5-453A-AF88-973670894835}">
  <ds:schemaRefs>
    <ds:schemaRef ds:uri="72aae428-8587-4ef2-871b-0963336c453c"/>
    <ds:schemaRef ds:uri="http://purl.org/dc/elements/1.1/"/>
    <ds:schemaRef ds:uri="http://schemas.microsoft.com/office/2006/documentManagement/types"/>
    <ds:schemaRef ds:uri="12e45b9d-7080-4de5-a4a6-3d729656df24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152DC8-6D19-43B3-BA42-33612AED80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DIFERIDAS</vt:lpstr>
      <vt:lpstr>Trabajo Previo</vt:lpstr>
      <vt:lpstr>DIFERIDAS PRODUCCION</vt:lpstr>
      <vt:lpstr>Pozos</vt:lpstr>
      <vt:lpstr>Ultima Prueba Valida</vt:lpstr>
    </vt:vector>
  </TitlesOfParts>
  <Manager/>
  <Company>Schlumberger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JCasas</dc:creator>
  <cp:keywords/>
  <dc:description/>
  <cp:lastModifiedBy>Elisa Maria Angulo Vanegas</cp:lastModifiedBy>
  <cp:revision/>
  <cp:lastPrinted>2024-08-16T14:02:28Z</cp:lastPrinted>
  <dcterms:created xsi:type="dcterms:W3CDTF">2013-03-20T12:42:05Z</dcterms:created>
  <dcterms:modified xsi:type="dcterms:W3CDTF">2025-02-18T20:49:51Z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0x010100273F2B38B95043439651EB5C335268F9</vt:lpwstr>
  </property>
</Properties>
</file>