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01. GESTION VOLUMETRICA\02. CARGADORES\05. UNDERRIVER NORTE\2025\02-FEBRERO\DIFERIDA\"/>
    </mc:Choice>
  </mc:AlternateContent>
  <xr:revisionPtr revIDLastSave="0" documentId="13_ncr:1_{900B344A-2D6B-4B62-BFFB-6747EBD3E8F9}" xr6:coauthVersionLast="47" xr6:coauthVersionMax="47" xr10:uidLastSave="{00000000-0000-0000-0000-000000000000}"/>
  <bookViews>
    <workbookView xWindow="-105" yWindow="0" windowWidth="14610" windowHeight="15585" tabRatio="599" activeTab="1" xr2:uid="{00000000-000D-0000-FFFF-FFFF00000000}"/>
  </bookViews>
  <sheets>
    <sheet name="DIFERIDAS" sheetId="23" r:id="rId1"/>
    <sheet name="Trabajo Previo" sheetId="16" r:id="rId2"/>
    <sheet name="DIFERIDAS PRODUCCION" sheetId="22" state="hidden" r:id="rId3"/>
    <sheet name="Ultima Prueba Valida" sheetId="27" r:id="rId4"/>
    <sheet name="Pozos" sheetId="17" r:id="rId5"/>
    <sheet name="Cluster" sheetId="28" r:id="rId6"/>
  </sheets>
  <externalReferences>
    <externalReference r:id="rId7"/>
    <externalReference r:id="rId8"/>
    <externalReference r:id="rId9"/>
  </externalReferences>
  <definedNames>
    <definedName name="_xlnm._FilterDatabase" localSheetId="5" hidden="1">Cluster!$A$1:$B$61</definedName>
    <definedName name="_xlnm._FilterDatabase" localSheetId="0" hidden="1">DIFERIDAS!$A$1:$K$12</definedName>
    <definedName name="_xlnm._FilterDatabase" localSheetId="2" hidden="1">'DIFERIDAS PRODUCCION'!$A$1:$B$212</definedName>
    <definedName name="_xlnm._FilterDatabase" localSheetId="4" hidden="1">Pozos!$A$1:$N$164</definedName>
    <definedName name="_xlnm._FilterDatabase" localSheetId="1" hidden="1">'Trabajo Previo'!$A$2:$X$288</definedName>
    <definedName name="_xlnm._FilterDatabase" localSheetId="3" hidden="1">'Ultima Prueba Valida'!$A$1:$Y$548</definedName>
    <definedName name="GENERAL" localSheetId="0">[1]GENERAL!$A:$A</definedName>
    <definedName name="GENERAL" localSheetId="2">[2]GENERAL!$A:$A</definedName>
    <definedName name="GENERAL">#REF!</definedName>
    <definedName name="K" localSheetId="0">[3]Previo!#REF!</definedName>
    <definedName name="K">'Trabajo Previo'!#REF!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6" l="1"/>
  <c r="L10" i="16"/>
  <c r="B11" i="16"/>
  <c r="B10" i="16"/>
  <c r="B9" i="16"/>
  <c r="B8" i="16"/>
  <c r="B7" i="16"/>
  <c r="B6" i="16"/>
  <c r="B5" i="16"/>
  <c r="M4" i="16" l="1"/>
  <c r="M5" i="16"/>
  <c r="M6" i="16"/>
  <c r="M7" i="16"/>
  <c r="M8" i="16"/>
  <c r="M9" i="16"/>
  <c r="M3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L9" i="16"/>
  <c r="L8" i="16"/>
  <c r="L7" i="16"/>
  <c r="L6" i="16"/>
  <c r="L5" i="16"/>
  <c r="L4" i="16"/>
  <c r="L3" i="16"/>
  <c r="G10" i="16" l="1"/>
  <c r="F10" i="16"/>
  <c r="G9" i="16"/>
  <c r="F9" i="16"/>
  <c r="G8" i="16"/>
  <c r="F8" i="16"/>
  <c r="F7" i="16"/>
  <c r="G7" i="16"/>
  <c r="F6" i="16"/>
  <c r="G6" i="16"/>
  <c r="F5" i="16"/>
  <c r="G5" i="16"/>
  <c r="F11" i="16"/>
  <c r="G11" i="16"/>
  <c r="F43" i="16"/>
  <c r="F66" i="16"/>
  <c r="G67" i="16"/>
  <c r="F74" i="16"/>
  <c r="F75" i="16"/>
  <c r="F82" i="16"/>
  <c r="F83" i="16"/>
  <c r="F90" i="16"/>
  <c r="G91" i="16"/>
  <c r="F98" i="16"/>
  <c r="F99" i="16"/>
  <c r="F106" i="16"/>
  <c r="F107" i="16"/>
  <c r="F114" i="16"/>
  <c r="G115" i="16"/>
  <c r="F122" i="16"/>
  <c r="F123" i="16"/>
  <c r="F130" i="16"/>
  <c r="F131" i="16"/>
  <c r="F138" i="16"/>
  <c r="G139" i="16"/>
  <c r="F146" i="16"/>
  <c r="F147" i="16"/>
  <c r="F154" i="16"/>
  <c r="F155" i="16"/>
  <c r="F162" i="16"/>
  <c r="G163" i="16"/>
  <c r="F170" i="16"/>
  <c r="F171" i="16"/>
  <c r="F178" i="16"/>
  <c r="F179" i="16"/>
  <c r="F186" i="16"/>
  <c r="F187" i="16"/>
  <c r="F194" i="16"/>
  <c r="F195" i="16"/>
  <c r="F202" i="16"/>
  <c r="F203" i="16"/>
  <c r="F210" i="16"/>
  <c r="F211" i="16"/>
  <c r="F218" i="16"/>
  <c r="F219" i="16"/>
  <c r="F226" i="16"/>
  <c r="F227" i="16"/>
  <c r="N9" i="16"/>
  <c r="O9" i="16" s="1"/>
  <c r="Q9" i="16" s="1"/>
  <c r="R9" i="16"/>
  <c r="S9" i="16"/>
  <c r="T9" i="16"/>
  <c r="U9" i="16"/>
  <c r="V9" i="16"/>
  <c r="W9" i="16"/>
  <c r="N10" i="16"/>
  <c r="O10" i="16" s="1"/>
  <c r="Q10" i="16" s="1"/>
  <c r="R10" i="16"/>
  <c r="S10" i="16"/>
  <c r="T10" i="16"/>
  <c r="U10" i="16"/>
  <c r="V10" i="16"/>
  <c r="W10" i="16"/>
  <c r="N5" i="16"/>
  <c r="O5" i="16" s="1"/>
  <c r="Q5" i="16" s="1"/>
  <c r="R5" i="16"/>
  <c r="S5" i="16"/>
  <c r="T5" i="16"/>
  <c r="U5" i="16"/>
  <c r="V5" i="16"/>
  <c r="W5" i="16"/>
  <c r="N6" i="16"/>
  <c r="O6" i="16" s="1"/>
  <c r="Q6" i="16" s="1"/>
  <c r="R6" i="16"/>
  <c r="S6" i="16"/>
  <c r="T6" i="16"/>
  <c r="U6" i="16"/>
  <c r="V6" i="16"/>
  <c r="W6" i="16"/>
  <c r="N7" i="16"/>
  <c r="O7" i="16" s="1"/>
  <c r="Q7" i="16" s="1"/>
  <c r="R7" i="16"/>
  <c r="S7" i="16"/>
  <c r="T7" i="16"/>
  <c r="U7" i="16"/>
  <c r="V7" i="16"/>
  <c r="W7" i="16"/>
  <c r="N8" i="16"/>
  <c r="O8" i="16" s="1"/>
  <c r="Q8" i="16" s="1"/>
  <c r="R8" i="16"/>
  <c r="S8" i="16"/>
  <c r="T8" i="16"/>
  <c r="U8" i="16"/>
  <c r="V8" i="16"/>
  <c r="W8" i="16"/>
  <c r="N11" i="16"/>
  <c r="O11" i="16" s="1"/>
  <c r="Q11" i="16" s="1"/>
  <c r="R11" i="16"/>
  <c r="S11" i="16"/>
  <c r="T11" i="16"/>
  <c r="U11" i="16"/>
  <c r="V11" i="16"/>
  <c r="W11" i="16"/>
  <c r="N12" i="16"/>
  <c r="O12" i="16" s="1"/>
  <c r="Q12" i="16" s="1"/>
  <c r="R12" i="16"/>
  <c r="S12" i="16"/>
  <c r="T12" i="16"/>
  <c r="U12" i="16"/>
  <c r="V12" i="16"/>
  <c r="W12" i="16"/>
  <c r="N13" i="16"/>
  <c r="O13" i="16" s="1"/>
  <c r="Q13" i="16" s="1"/>
  <c r="R13" i="16"/>
  <c r="S13" i="16"/>
  <c r="T13" i="16"/>
  <c r="U13" i="16"/>
  <c r="V13" i="16"/>
  <c r="W13" i="16"/>
  <c r="N14" i="16"/>
  <c r="O14" i="16" s="1"/>
  <c r="Q14" i="16" s="1"/>
  <c r="R14" i="16"/>
  <c r="S14" i="16"/>
  <c r="T14" i="16"/>
  <c r="U14" i="16"/>
  <c r="V14" i="16"/>
  <c r="W14" i="16"/>
  <c r="N15" i="16"/>
  <c r="O15" i="16" s="1"/>
  <c r="Q15" i="16" s="1"/>
  <c r="R15" i="16"/>
  <c r="S15" i="16"/>
  <c r="T15" i="16"/>
  <c r="U15" i="16"/>
  <c r="V15" i="16"/>
  <c r="W15" i="16"/>
  <c r="N16" i="16"/>
  <c r="O16" i="16" s="1"/>
  <c r="Q16" i="16" s="1"/>
  <c r="R16" i="16"/>
  <c r="S16" i="16"/>
  <c r="T16" i="16"/>
  <c r="U16" i="16"/>
  <c r="V16" i="16"/>
  <c r="W16" i="16"/>
  <c r="N17" i="16"/>
  <c r="O17" i="16" s="1"/>
  <c r="Q17" i="16" s="1"/>
  <c r="R17" i="16"/>
  <c r="S17" i="16"/>
  <c r="T17" i="16"/>
  <c r="U17" i="16"/>
  <c r="V17" i="16"/>
  <c r="W17" i="16"/>
  <c r="N18" i="16"/>
  <c r="O18" i="16" s="1"/>
  <c r="Q18" i="16" s="1"/>
  <c r="R18" i="16"/>
  <c r="S18" i="16"/>
  <c r="T18" i="16"/>
  <c r="U18" i="16"/>
  <c r="V18" i="16"/>
  <c r="W18" i="16"/>
  <c r="N19" i="16"/>
  <c r="O19" i="16" s="1"/>
  <c r="Q19" i="16" s="1"/>
  <c r="R19" i="16"/>
  <c r="S19" i="16"/>
  <c r="T19" i="16"/>
  <c r="U19" i="16"/>
  <c r="V19" i="16"/>
  <c r="W19" i="16"/>
  <c r="N20" i="16"/>
  <c r="O20" i="16" s="1"/>
  <c r="Q20" i="16" s="1"/>
  <c r="R20" i="16"/>
  <c r="S20" i="16"/>
  <c r="T20" i="16"/>
  <c r="U20" i="16"/>
  <c r="V20" i="16"/>
  <c r="W20" i="16"/>
  <c r="N21" i="16"/>
  <c r="O21" i="16" s="1"/>
  <c r="Q21" i="16" s="1"/>
  <c r="R21" i="16"/>
  <c r="S21" i="16"/>
  <c r="T21" i="16"/>
  <c r="U21" i="16"/>
  <c r="V21" i="16"/>
  <c r="W21" i="16"/>
  <c r="N22" i="16"/>
  <c r="O22" i="16" s="1"/>
  <c r="Q22" i="16" s="1"/>
  <c r="R22" i="16"/>
  <c r="S22" i="16"/>
  <c r="T22" i="16"/>
  <c r="U22" i="16"/>
  <c r="V22" i="16"/>
  <c r="W22" i="16"/>
  <c r="N23" i="16"/>
  <c r="O23" i="16" s="1"/>
  <c r="Q23" i="16" s="1"/>
  <c r="R23" i="16"/>
  <c r="S23" i="16"/>
  <c r="T23" i="16"/>
  <c r="U23" i="16"/>
  <c r="V23" i="16"/>
  <c r="W23" i="16"/>
  <c r="N24" i="16"/>
  <c r="O24" i="16" s="1"/>
  <c r="Q24" i="16" s="1"/>
  <c r="R24" i="16"/>
  <c r="S24" i="16"/>
  <c r="T24" i="16"/>
  <c r="U24" i="16"/>
  <c r="V24" i="16"/>
  <c r="W24" i="16"/>
  <c r="N25" i="16"/>
  <c r="O25" i="16" s="1"/>
  <c r="Q25" i="16" s="1"/>
  <c r="R25" i="16"/>
  <c r="S25" i="16"/>
  <c r="T25" i="16"/>
  <c r="U25" i="16"/>
  <c r="V25" i="16"/>
  <c r="W25" i="16"/>
  <c r="N26" i="16"/>
  <c r="O26" i="16" s="1"/>
  <c r="Q26" i="16" s="1"/>
  <c r="R26" i="16"/>
  <c r="S26" i="16"/>
  <c r="T26" i="16"/>
  <c r="U26" i="16"/>
  <c r="V26" i="16"/>
  <c r="W26" i="16"/>
  <c r="N27" i="16"/>
  <c r="O27" i="16" s="1"/>
  <c r="Q27" i="16" s="1"/>
  <c r="R27" i="16"/>
  <c r="S27" i="16"/>
  <c r="T27" i="16"/>
  <c r="U27" i="16"/>
  <c r="V27" i="16"/>
  <c r="W27" i="16"/>
  <c r="N28" i="16"/>
  <c r="O28" i="16" s="1"/>
  <c r="Q28" i="16" s="1"/>
  <c r="R28" i="16"/>
  <c r="S28" i="16"/>
  <c r="T28" i="16"/>
  <c r="U28" i="16"/>
  <c r="V28" i="16"/>
  <c r="W28" i="16"/>
  <c r="N29" i="16"/>
  <c r="O29" i="16" s="1"/>
  <c r="Q29" i="16" s="1"/>
  <c r="R29" i="16"/>
  <c r="S29" i="16"/>
  <c r="T29" i="16"/>
  <c r="U29" i="16"/>
  <c r="V29" i="16"/>
  <c r="W29" i="16"/>
  <c r="N30" i="16"/>
  <c r="O30" i="16" s="1"/>
  <c r="Q30" i="16" s="1"/>
  <c r="R30" i="16"/>
  <c r="S30" i="16"/>
  <c r="T30" i="16"/>
  <c r="U30" i="16"/>
  <c r="V30" i="16"/>
  <c r="W30" i="16"/>
  <c r="N31" i="16"/>
  <c r="O31" i="16" s="1"/>
  <c r="Q31" i="16" s="1"/>
  <c r="R31" i="16"/>
  <c r="S31" i="16"/>
  <c r="T31" i="16"/>
  <c r="U31" i="16"/>
  <c r="V31" i="16"/>
  <c r="W31" i="16"/>
  <c r="N32" i="16"/>
  <c r="O32" i="16" s="1"/>
  <c r="Q32" i="16" s="1"/>
  <c r="R32" i="16"/>
  <c r="S32" i="16"/>
  <c r="T32" i="16"/>
  <c r="U32" i="16"/>
  <c r="V32" i="16"/>
  <c r="W32" i="16"/>
  <c r="N33" i="16"/>
  <c r="O33" i="16" s="1"/>
  <c r="Q33" i="16" s="1"/>
  <c r="R33" i="16"/>
  <c r="S33" i="16"/>
  <c r="T33" i="16"/>
  <c r="U33" i="16"/>
  <c r="V33" i="16"/>
  <c r="W33" i="16"/>
  <c r="N34" i="16"/>
  <c r="O34" i="16" s="1"/>
  <c r="Q34" i="16" s="1"/>
  <c r="R34" i="16"/>
  <c r="S34" i="16"/>
  <c r="T34" i="16"/>
  <c r="U34" i="16"/>
  <c r="V34" i="16"/>
  <c r="W34" i="16"/>
  <c r="N35" i="16"/>
  <c r="O35" i="16" s="1"/>
  <c r="Q35" i="16" s="1"/>
  <c r="R35" i="16"/>
  <c r="S35" i="16"/>
  <c r="T35" i="16"/>
  <c r="U35" i="16"/>
  <c r="V35" i="16"/>
  <c r="W35" i="16"/>
  <c r="N36" i="16"/>
  <c r="O36" i="16" s="1"/>
  <c r="Q36" i="16" s="1"/>
  <c r="R36" i="16"/>
  <c r="S36" i="16"/>
  <c r="T36" i="16"/>
  <c r="U36" i="16"/>
  <c r="V36" i="16"/>
  <c r="W36" i="16"/>
  <c r="N37" i="16"/>
  <c r="O37" i="16" s="1"/>
  <c r="Q37" i="16" s="1"/>
  <c r="R37" i="16"/>
  <c r="S37" i="16"/>
  <c r="T37" i="16"/>
  <c r="U37" i="16"/>
  <c r="V37" i="16"/>
  <c r="W37" i="16"/>
  <c r="N38" i="16"/>
  <c r="O38" i="16" s="1"/>
  <c r="Q38" i="16" s="1"/>
  <c r="R38" i="16"/>
  <c r="S38" i="16"/>
  <c r="T38" i="16"/>
  <c r="U38" i="16"/>
  <c r="V38" i="16"/>
  <c r="W38" i="16"/>
  <c r="N39" i="16"/>
  <c r="O39" i="16" s="1"/>
  <c r="Q39" i="16" s="1"/>
  <c r="R39" i="16"/>
  <c r="S39" i="16"/>
  <c r="T39" i="16"/>
  <c r="U39" i="16"/>
  <c r="V39" i="16"/>
  <c r="W39" i="16"/>
  <c r="N40" i="16"/>
  <c r="O40" i="16" s="1"/>
  <c r="Q40" i="16" s="1"/>
  <c r="R40" i="16"/>
  <c r="S40" i="16"/>
  <c r="T40" i="16"/>
  <c r="U40" i="16"/>
  <c r="V40" i="16"/>
  <c r="W40" i="16"/>
  <c r="F41" i="16"/>
  <c r="N41" i="16"/>
  <c r="O41" i="16" s="1"/>
  <c r="Q41" i="16" s="1"/>
  <c r="R41" i="16"/>
  <c r="S41" i="16"/>
  <c r="T41" i="16"/>
  <c r="U41" i="16"/>
  <c r="V41" i="16"/>
  <c r="W41" i="16"/>
  <c r="F42" i="16"/>
  <c r="N42" i="16"/>
  <c r="O42" i="16" s="1"/>
  <c r="Q42" i="16" s="1"/>
  <c r="R42" i="16"/>
  <c r="S42" i="16"/>
  <c r="T42" i="16"/>
  <c r="U42" i="16"/>
  <c r="V42" i="16"/>
  <c r="W42" i="16"/>
  <c r="N43" i="16"/>
  <c r="O43" i="16" s="1"/>
  <c r="Q43" i="16" s="1"/>
  <c r="R43" i="16"/>
  <c r="S43" i="16"/>
  <c r="T43" i="16"/>
  <c r="U43" i="16"/>
  <c r="V43" i="16"/>
  <c r="W43" i="16"/>
  <c r="F44" i="16"/>
  <c r="N44" i="16"/>
  <c r="O44" i="16" s="1"/>
  <c r="Q44" i="16" s="1"/>
  <c r="R44" i="16"/>
  <c r="S44" i="16"/>
  <c r="T44" i="16"/>
  <c r="U44" i="16"/>
  <c r="V44" i="16"/>
  <c r="W44" i="16"/>
  <c r="F45" i="16"/>
  <c r="N45" i="16"/>
  <c r="O45" i="16" s="1"/>
  <c r="Q45" i="16" s="1"/>
  <c r="R45" i="16"/>
  <c r="S45" i="16"/>
  <c r="T45" i="16"/>
  <c r="U45" i="16"/>
  <c r="V45" i="16"/>
  <c r="W45" i="16"/>
  <c r="G46" i="16"/>
  <c r="N46" i="16"/>
  <c r="O46" i="16" s="1"/>
  <c r="Q46" i="16" s="1"/>
  <c r="R46" i="16"/>
  <c r="S46" i="16"/>
  <c r="T46" i="16"/>
  <c r="U46" i="16"/>
  <c r="V46" i="16"/>
  <c r="W46" i="16"/>
  <c r="F47" i="16"/>
  <c r="N47" i="16"/>
  <c r="O47" i="16" s="1"/>
  <c r="Q47" i="16" s="1"/>
  <c r="R47" i="16"/>
  <c r="S47" i="16"/>
  <c r="T47" i="16"/>
  <c r="U47" i="16"/>
  <c r="V47" i="16"/>
  <c r="W47" i="16"/>
  <c r="F48" i="16"/>
  <c r="N48" i="16"/>
  <c r="O48" i="16" s="1"/>
  <c r="Q48" i="16" s="1"/>
  <c r="R48" i="16"/>
  <c r="S48" i="16"/>
  <c r="T48" i="16"/>
  <c r="U48" i="16"/>
  <c r="V48" i="16"/>
  <c r="W48" i="16"/>
  <c r="F49" i="16"/>
  <c r="N49" i="16"/>
  <c r="O49" i="16" s="1"/>
  <c r="Q49" i="16" s="1"/>
  <c r="R49" i="16"/>
  <c r="S49" i="16"/>
  <c r="T49" i="16"/>
  <c r="U49" i="16"/>
  <c r="V49" i="16"/>
  <c r="W49" i="16"/>
  <c r="F50" i="16"/>
  <c r="N50" i="16"/>
  <c r="O50" i="16" s="1"/>
  <c r="Q50" i="16" s="1"/>
  <c r="R50" i="16"/>
  <c r="S50" i="16"/>
  <c r="T50" i="16"/>
  <c r="U50" i="16"/>
  <c r="V50" i="16"/>
  <c r="W50" i="16"/>
  <c r="B41" i="16"/>
  <c r="L41" i="16"/>
  <c r="B42" i="16"/>
  <c r="L42" i="16"/>
  <c r="B43" i="16"/>
  <c r="L43" i="16"/>
  <c r="B44" i="16"/>
  <c r="L44" i="16"/>
  <c r="B45" i="16"/>
  <c r="L45" i="16"/>
  <c r="B46" i="16"/>
  <c r="L46" i="16"/>
  <c r="B47" i="16"/>
  <c r="L47" i="16"/>
  <c r="B48" i="16"/>
  <c r="L48" i="16"/>
  <c r="B49" i="16"/>
  <c r="L49" i="16"/>
  <c r="B50" i="16"/>
  <c r="L50" i="16"/>
  <c r="B61" i="16"/>
  <c r="L61" i="16"/>
  <c r="G61" i="16"/>
  <c r="N61" i="16"/>
  <c r="O61" i="16" s="1"/>
  <c r="Q61" i="16" s="1"/>
  <c r="R61" i="16"/>
  <c r="S61" i="16"/>
  <c r="T61" i="16"/>
  <c r="U61" i="16"/>
  <c r="V61" i="16"/>
  <c r="W61" i="16"/>
  <c r="B62" i="16"/>
  <c r="L62" i="16"/>
  <c r="F62" i="16"/>
  <c r="N62" i="16"/>
  <c r="O62" i="16" s="1"/>
  <c r="Q62" i="16" s="1"/>
  <c r="R62" i="16"/>
  <c r="S62" i="16"/>
  <c r="T62" i="16"/>
  <c r="U62" i="16"/>
  <c r="V62" i="16"/>
  <c r="W62" i="16"/>
  <c r="B63" i="16"/>
  <c r="L63" i="16"/>
  <c r="F63" i="16"/>
  <c r="N63" i="16"/>
  <c r="O63" i="16" s="1"/>
  <c r="Q63" i="16" s="1"/>
  <c r="R63" i="16"/>
  <c r="S63" i="16"/>
  <c r="T63" i="16"/>
  <c r="U63" i="16"/>
  <c r="V63" i="16"/>
  <c r="W63" i="16"/>
  <c r="B64" i="16"/>
  <c r="L64" i="16"/>
  <c r="F64" i="16"/>
  <c r="N64" i="16"/>
  <c r="O64" i="16" s="1"/>
  <c r="Q64" i="16" s="1"/>
  <c r="R64" i="16"/>
  <c r="S64" i="16"/>
  <c r="T64" i="16"/>
  <c r="U64" i="16"/>
  <c r="V64" i="16"/>
  <c r="W64" i="16"/>
  <c r="B65" i="16"/>
  <c r="L65" i="16"/>
  <c r="F65" i="16"/>
  <c r="N65" i="16"/>
  <c r="O65" i="16" s="1"/>
  <c r="Q65" i="16" s="1"/>
  <c r="R65" i="16"/>
  <c r="S65" i="16"/>
  <c r="T65" i="16"/>
  <c r="U65" i="16"/>
  <c r="V65" i="16"/>
  <c r="W65" i="16"/>
  <c r="B66" i="16"/>
  <c r="L66" i="16"/>
  <c r="N66" i="16"/>
  <c r="O66" i="16" s="1"/>
  <c r="Q66" i="16" s="1"/>
  <c r="R66" i="16"/>
  <c r="S66" i="16"/>
  <c r="T66" i="16"/>
  <c r="U66" i="16"/>
  <c r="V66" i="16"/>
  <c r="W66" i="16"/>
  <c r="B67" i="16"/>
  <c r="L67" i="16"/>
  <c r="N67" i="16"/>
  <c r="O67" i="16" s="1"/>
  <c r="Q67" i="16" s="1"/>
  <c r="R67" i="16"/>
  <c r="S67" i="16"/>
  <c r="T67" i="16"/>
  <c r="U67" i="16"/>
  <c r="V67" i="16"/>
  <c r="W67" i="16"/>
  <c r="B68" i="16"/>
  <c r="L68" i="16"/>
  <c r="F68" i="16"/>
  <c r="N68" i="16"/>
  <c r="O68" i="16" s="1"/>
  <c r="Q68" i="16" s="1"/>
  <c r="R68" i="16"/>
  <c r="S68" i="16"/>
  <c r="T68" i="16"/>
  <c r="U68" i="16"/>
  <c r="V68" i="16"/>
  <c r="W68" i="16"/>
  <c r="B69" i="16"/>
  <c r="L69" i="16"/>
  <c r="F69" i="16"/>
  <c r="N69" i="16"/>
  <c r="O69" i="16" s="1"/>
  <c r="Q69" i="16" s="1"/>
  <c r="R69" i="16"/>
  <c r="S69" i="16"/>
  <c r="T69" i="16"/>
  <c r="U69" i="16"/>
  <c r="V69" i="16"/>
  <c r="W69" i="16"/>
  <c r="B70" i="16"/>
  <c r="L70" i="16"/>
  <c r="F70" i="16"/>
  <c r="N70" i="16"/>
  <c r="O70" i="16" s="1"/>
  <c r="Q70" i="16" s="1"/>
  <c r="R70" i="16"/>
  <c r="S70" i="16"/>
  <c r="T70" i="16"/>
  <c r="U70" i="16"/>
  <c r="V70" i="16"/>
  <c r="W70" i="16"/>
  <c r="B71" i="16"/>
  <c r="L71" i="16"/>
  <c r="F71" i="16"/>
  <c r="N71" i="16"/>
  <c r="O71" i="16" s="1"/>
  <c r="Q71" i="16" s="1"/>
  <c r="R71" i="16"/>
  <c r="S71" i="16"/>
  <c r="T71" i="16"/>
  <c r="U71" i="16"/>
  <c r="V71" i="16"/>
  <c r="W71" i="16"/>
  <c r="B72" i="16"/>
  <c r="L72" i="16"/>
  <c r="F72" i="16"/>
  <c r="N72" i="16"/>
  <c r="O72" i="16" s="1"/>
  <c r="Q72" i="16" s="1"/>
  <c r="R72" i="16"/>
  <c r="S72" i="16"/>
  <c r="T72" i="16"/>
  <c r="U72" i="16"/>
  <c r="V72" i="16"/>
  <c r="W72" i="16"/>
  <c r="B73" i="16"/>
  <c r="L73" i="16"/>
  <c r="G73" i="16"/>
  <c r="N73" i="16"/>
  <c r="O73" i="16" s="1"/>
  <c r="Q73" i="16" s="1"/>
  <c r="R73" i="16"/>
  <c r="S73" i="16"/>
  <c r="T73" i="16"/>
  <c r="U73" i="16"/>
  <c r="V73" i="16"/>
  <c r="W73" i="16"/>
  <c r="B74" i="16"/>
  <c r="L74" i="16"/>
  <c r="N74" i="16"/>
  <c r="O74" i="16" s="1"/>
  <c r="Q74" i="16" s="1"/>
  <c r="R74" i="16"/>
  <c r="S74" i="16"/>
  <c r="T74" i="16"/>
  <c r="U74" i="16"/>
  <c r="V74" i="16"/>
  <c r="W74" i="16"/>
  <c r="B75" i="16"/>
  <c r="L75" i="16"/>
  <c r="N75" i="16"/>
  <c r="O75" i="16" s="1"/>
  <c r="Q75" i="16" s="1"/>
  <c r="R75" i="16"/>
  <c r="S75" i="16"/>
  <c r="T75" i="16"/>
  <c r="U75" i="16"/>
  <c r="V75" i="16"/>
  <c r="W75" i="16"/>
  <c r="B76" i="16"/>
  <c r="L76" i="16"/>
  <c r="F76" i="16"/>
  <c r="N76" i="16"/>
  <c r="O76" i="16" s="1"/>
  <c r="Q76" i="16" s="1"/>
  <c r="R76" i="16"/>
  <c r="S76" i="16"/>
  <c r="T76" i="16"/>
  <c r="U76" i="16"/>
  <c r="V76" i="16"/>
  <c r="W76" i="16"/>
  <c r="B77" i="16"/>
  <c r="L77" i="16"/>
  <c r="F77" i="16"/>
  <c r="N77" i="16"/>
  <c r="O77" i="16" s="1"/>
  <c r="Q77" i="16" s="1"/>
  <c r="R77" i="16"/>
  <c r="S77" i="16"/>
  <c r="T77" i="16"/>
  <c r="U77" i="16"/>
  <c r="V77" i="16"/>
  <c r="W77" i="16"/>
  <c r="B78" i="16"/>
  <c r="L78" i="16"/>
  <c r="F78" i="16"/>
  <c r="N78" i="16"/>
  <c r="O78" i="16" s="1"/>
  <c r="Q78" i="16" s="1"/>
  <c r="R78" i="16"/>
  <c r="S78" i="16"/>
  <c r="T78" i="16"/>
  <c r="U78" i="16"/>
  <c r="V78" i="16"/>
  <c r="W78" i="16"/>
  <c r="B79" i="16"/>
  <c r="L79" i="16"/>
  <c r="G79" i="16"/>
  <c r="N79" i="16"/>
  <c r="O79" i="16" s="1"/>
  <c r="Q79" i="16" s="1"/>
  <c r="R79" i="16"/>
  <c r="S79" i="16"/>
  <c r="T79" i="16"/>
  <c r="U79" i="16"/>
  <c r="V79" i="16"/>
  <c r="W79" i="16"/>
  <c r="B80" i="16"/>
  <c r="L80" i="16"/>
  <c r="F80" i="16"/>
  <c r="N80" i="16"/>
  <c r="O80" i="16" s="1"/>
  <c r="Q80" i="16" s="1"/>
  <c r="R80" i="16"/>
  <c r="S80" i="16"/>
  <c r="T80" i="16"/>
  <c r="U80" i="16"/>
  <c r="V80" i="16"/>
  <c r="W80" i="16"/>
  <c r="B81" i="16"/>
  <c r="L81" i="16"/>
  <c r="F81" i="16"/>
  <c r="N81" i="16"/>
  <c r="O81" i="16" s="1"/>
  <c r="Q81" i="16" s="1"/>
  <c r="R81" i="16"/>
  <c r="S81" i="16"/>
  <c r="T81" i="16"/>
  <c r="U81" i="16"/>
  <c r="V81" i="16"/>
  <c r="W81" i="16"/>
  <c r="B82" i="16"/>
  <c r="L82" i="16"/>
  <c r="N82" i="16"/>
  <c r="O82" i="16" s="1"/>
  <c r="Q82" i="16" s="1"/>
  <c r="R82" i="16"/>
  <c r="S82" i="16"/>
  <c r="T82" i="16"/>
  <c r="U82" i="16"/>
  <c r="V82" i="16"/>
  <c r="W82" i="16"/>
  <c r="B83" i="16"/>
  <c r="L83" i="16"/>
  <c r="N83" i="16"/>
  <c r="O83" i="16" s="1"/>
  <c r="Q83" i="16" s="1"/>
  <c r="R83" i="16"/>
  <c r="S83" i="16"/>
  <c r="T83" i="16"/>
  <c r="U83" i="16"/>
  <c r="V83" i="16"/>
  <c r="W83" i="16"/>
  <c r="B84" i="16"/>
  <c r="L84" i="16"/>
  <c r="F84" i="16"/>
  <c r="N84" i="16"/>
  <c r="O84" i="16" s="1"/>
  <c r="Q84" i="16" s="1"/>
  <c r="R84" i="16"/>
  <c r="S84" i="16"/>
  <c r="T84" i="16"/>
  <c r="U84" i="16"/>
  <c r="V84" i="16"/>
  <c r="W84" i="16"/>
  <c r="B85" i="16"/>
  <c r="L85" i="16"/>
  <c r="G85" i="16"/>
  <c r="N85" i="16"/>
  <c r="O85" i="16" s="1"/>
  <c r="Q85" i="16" s="1"/>
  <c r="R85" i="16"/>
  <c r="S85" i="16"/>
  <c r="T85" i="16"/>
  <c r="U85" i="16"/>
  <c r="V85" i="16"/>
  <c r="W85" i="16"/>
  <c r="B86" i="16"/>
  <c r="L86" i="16"/>
  <c r="F86" i="16"/>
  <c r="N86" i="16"/>
  <c r="O86" i="16" s="1"/>
  <c r="Q86" i="16" s="1"/>
  <c r="R86" i="16"/>
  <c r="S86" i="16"/>
  <c r="T86" i="16"/>
  <c r="U86" i="16"/>
  <c r="V86" i="16"/>
  <c r="W86" i="16"/>
  <c r="B87" i="16"/>
  <c r="L87" i="16"/>
  <c r="F87" i="16"/>
  <c r="N87" i="16"/>
  <c r="O87" i="16" s="1"/>
  <c r="Q87" i="16" s="1"/>
  <c r="R87" i="16"/>
  <c r="S87" i="16"/>
  <c r="T87" i="16"/>
  <c r="U87" i="16"/>
  <c r="V87" i="16"/>
  <c r="W87" i="16"/>
  <c r="B88" i="16"/>
  <c r="L88" i="16"/>
  <c r="F88" i="16"/>
  <c r="N88" i="16"/>
  <c r="O88" i="16" s="1"/>
  <c r="Q88" i="16" s="1"/>
  <c r="R88" i="16"/>
  <c r="S88" i="16"/>
  <c r="T88" i="16"/>
  <c r="U88" i="16"/>
  <c r="V88" i="16"/>
  <c r="W88" i="16"/>
  <c r="B89" i="16"/>
  <c r="L89" i="16"/>
  <c r="F89" i="16"/>
  <c r="N89" i="16"/>
  <c r="O89" i="16" s="1"/>
  <c r="Q89" i="16" s="1"/>
  <c r="R89" i="16"/>
  <c r="S89" i="16"/>
  <c r="T89" i="16"/>
  <c r="U89" i="16"/>
  <c r="V89" i="16"/>
  <c r="W89" i="16"/>
  <c r="B90" i="16"/>
  <c r="L90" i="16"/>
  <c r="N90" i="16"/>
  <c r="O90" i="16" s="1"/>
  <c r="Q90" i="16" s="1"/>
  <c r="R90" i="16"/>
  <c r="S90" i="16"/>
  <c r="T90" i="16"/>
  <c r="U90" i="16"/>
  <c r="V90" i="16"/>
  <c r="W90" i="16"/>
  <c r="B91" i="16"/>
  <c r="L91" i="16"/>
  <c r="N91" i="16"/>
  <c r="O91" i="16" s="1"/>
  <c r="Q91" i="16" s="1"/>
  <c r="R91" i="16"/>
  <c r="S91" i="16"/>
  <c r="T91" i="16"/>
  <c r="U91" i="16"/>
  <c r="V91" i="16"/>
  <c r="W91" i="16"/>
  <c r="B92" i="16"/>
  <c r="L92" i="16"/>
  <c r="F92" i="16"/>
  <c r="N92" i="16"/>
  <c r="O92" i="16" s="1"/>
  <c r="Q92" i="16" s="1"/>
  <c r="R92" i="16"/>
  <c r="S92" i="16"/>
  <c r="T92" i="16"/>
  <c r="U92" i="16"/>
  <c r="V92" i="16"/>
  <c r="W92" i="16"/>
  <c r="B93" i="16"/>
  <c r="L93" i="16"/>
  <c r="F93" i="16"/>
  <c r="N93" i="16"/>
  <c r="O93" i="16" s="1"/>
  <c r="Q93" i="16" s="1"/>
  <c r="R93" i="16"/>
  <c r="S93" i="16"/>
  <c r="T93" i="16"/>
  <c r="U93" i="16"/>
  <c r="V93" i="16"/>
  <c r="W93" i="16"/>
  <c r="B94" i="16"/>
  <c r="L94" i="16"/>
  <c r="F94" i="16"/>
  <c r="N94" i="16"/>
  <c r="O94" i="16" s="1"/>
  <c r="Q94" i="16" s="1"/>
  <c r="R94" i="16"/>
  <c r="S94" i="16"/>
  <c r="T94" i="16"/>
  <c r="U94" i="16"/>
  <c r="V94" i="16"/>
  <c r="W94" i="16"/>
  <c r="B95" i="16"/>
  <c r="L95" i="16"/>
  <c r="F95" i="16"/>
  <c r="N95" i="16"/>
  <c r="O95" i="16" s="1"/>
  <c r="Q95" i="16" s="1"/>
  <c r="R95" i="16"/>
  <c r="S95" i="16"/>
  <c r="T95" i="16"/>
  <c r="U95" i="16"/>
  <c r="V95" i="16"/>
  <c r="W95" i="16"/>
  <c r="B96" i="16"/>
  <c r="L96" i="16"/>
  <c r="F96" i="16"/>
  <c r="N96" i="16"/>
  <c r="O96" i="16" s="1"/>
  <c r="Q96" i="16" s="1"/>
  <c r="R96" i="16"/>
  <c r="S96" i="16"/>
  <c r="T96" i="16"/>
  <c r="U96" i="16"/>
  <c r="V96" i="16"/>
  <c r="W96" i="16"/>
  <c r="B97" i="16"/>
  <c r="L97" i="16"/>
  <c r="G97" i="16"/>
  <c r="N97" i="16"/>
  <c r="O97" i="16" s="1"/>
  <c r="Q97" i="16" s="1"/>
  <c r="R97" i="16"/>
  <c r="S97" i="16"/>
  <c r="T97" i="16"/>
  <c r="U97" i="16"/>
  <c r="V97" i="16"/>
  <c r="W97" i="16"/>
  <c r="B98" i="16"/>
  <c r="L98" i="16"/>
  <c r="N98" i="16"/>
  <c r="O98" i="16" s="1"/>
  <c r="Q98" i="16" s="1"/>
  <c r="R98" i="16"/>
  <c r="S98" i="16"/>
  <c r="T98" i="16"/>
  <c r="U98" i="16"/>
  <c r="V98" i="16"/>
  <c r="W98" i="16"/>
  <c r="B99" i="16"/>
  <c r="L99" i="16"/>
  <c r="N99" i="16"/>
  <c r="O99" i="16" s="1"/>
  <c r="Q99" i="16" s="1"/>
  <c r="R99" i="16"/>
  <c r="S99" i="16"/>
  <c r="T99" i="16"/>
  <c r="U99" i="16"/>
  <c r="V99" i="16"/>
  <c r="W99" i="16"/>
  <c r="B100" i="16"/>
  <c r="L100" i="16"/>
  <c r="F100" i="16"/>
  <c r="N100" i="16"/>
  <c r="O100" i="16" s="1"/>
  <c r="Q100" i="16" s="1"/>
  <c r="R100" i="16"/>
  <c r="S100" i="16"/>
  <c r="T100" i="16"/>
  <c r="U100" i="16"/>
  <c r="V100" i="16"/>
  <c r="W100" i="16"/>
  <c r="B101" i="16"/>
  <c r="L101" i="16"/>
  <c r="F101" i="16"/>
  <c r="N101" i="16"/>
  <c r="O101" i="16" s="1"/>
  <c r="Q101" i="16" s="1"/>
  <c r="R101" i="16"/>
  <c r="S101" i="16"/>
  <c r="T101" i="16"/>
  <c r="U101" i="16"/>
  <c r="V101" i="16"/>
  <c r="W101" i="16"/>
  <c r="B102" i="16"/>
  <c r="L102" i="16"/>
  <c r="F102" i="16"/>
  <c r="N102" i="16"/>
  <c r="O102" i="16" s="1"/>
  <c r="Q102" i="16" s="1"/>
  <c r="R102" i="16"/>
  <c r="S102" i="16"/>
  <c r="T102" i="16"/>
  <c r="U102" i="16"/>
  <c r="V102" i="16"/>
  <c r="W102" i="16"/>
  <c r="B103" i="16"/>
  <c r="L103" i="16"/>
  <c r="F103" i="16"/>
  <c r="N103" i="16"/>
  <c r="O103" i="16" s="1"/>
  <c r="Q103" i="16" s="1"/>
  <c r="R103" i="16"/>
  <c r="S103" i="16"/>
  <c r="T103" i="16"/>
  <c r="U103" i="16"/>
  <c r="V103" i="16"/>
  <c r="W103" i="16"/>
  <c r="B104" i="16"/>
  <c r="L104" i="16"/>
  <c r="F104" i="16"/>
  <c r="N104" i="16"/>
  <c r="O104" i="16" s="1"/>
  <c r="Q104" i="16" s="1"/>
  <c r="R104" i="16"/>
  <c r="S104" i="16"/>
  <c r="T104" i="16"/>
  <c r="U104" i="16"/>
  <c r="V104" i="16"/>
  <c r="W104" i="16"/>
  <c r="B105" i="16"/>
  <c r="L105" i="16"/>
  <c r="F105" i="16"/>
  <c r="N105" i="16"/>
  <c r="O105" i="16" s="1"/>
  <c r="Q105" i="16" s="1"/>
  <c r="R105" i="16"/>
  <c r="S105" i="16"/>
  <c r="T105" i="16"/>
  <c r="U105" i="16"/>
  <c r="V105" i="16"/>
  <c r="W105" i="16"/>
  <c r="B106" i="16"/>
  <c r="L106" i="16"/>
  <c r="N106" i="16"/>
  <c r="O106" i="16" s="1"/>
  <c r="Q106" i="16" s="1"/>
  <c r="R106" i="16"/>
  <c r="S106" i="16"/>
  <c r="T106" i="16"/>
  <c r="U106" i="16"/>
  <c r="V106" i="16"/>
  <c r="W106" i="16"/>
  <c r="B107" i="16"/>
  <c r="L107" i="16"/>
  <c r="N107" i="16"/>
  <c r="O107" i="16" s="1"/>
  <c r="Q107" i="16" s="1"/>
  <c r="R107" i="16"/>
  <c r="S107" i="16"/>
  <c r="T107" i="16"/>
  <c r="U107" i="16"/>
  <c r="V107" i="16"/>
  <c r="W107" i="16"/>
  <c r="B108" i="16"/>
  <c r="L108" i="16"/>
  <c r="F108" i="16"/>
  <c r="N108" i="16"/>
  <c r="O108" i="16" s="1"/>
  <c r="Q108" i="16" s="1"/>
  <c r="R108" i="16"/>
  <c r="S108" i="16"/>
  <c r="T108" i="16"/>
  <c r="U108" i="16"/>
  <c r="V108" i="16"/>
  <c r="W108" i="16"/>
  <c r="B109" i="16"/>
  <c r="L109" i="16"/>
  <c r="F109" i="16"/>
  <c r="N109" i="16"/>
  <c r="O109" i="16" s="1"/>
  <c r="Q109" i="16" s="1"/>
  <c r="R109" i="16"/>
  <c r="S109" i="16"/>
  <c r="T109" i="16"/>
  <c r="U109" i="16"/>
  <c r="V109" i="16"/>
  <c r="W109" i="16"/>
  <c r="B110" i="16"/>
  <c r="L110" i="16"/>
  <c r="F110" i="16"/>
  <c r="N110" i="16"/>
  <c r="O110" i="16" s="1"/>
  <c r="Q110" i="16" s="1"/>
  <c r="R110" i="16"/>
  <c r="S110" i="16"/>
  <c r="T110" i="16"/>
  <c r="U110" i="16"/>
  <c r="V110" i="16"/>
  <c r="W110" i="16"/>
  <c r="B111" i="16"/>
  <c r="L111" i="16"/>
  <c r="F111" i="16"/>
  <c r="N111" i="16"/>
  <c r="O111" i="16" s="1"/>
  <c r="Q111" i="16" s="1"/>
  <c r="R111" i="16"/>
  <c r="S111" i="16"/>
  <c r="T111" i="16"/>
  <c r="U111" i="16"/>
  <c r="V111" i="16"/>
  <c r="W111" i="16"/>
  <c r="B112" i="16"/>
  <c r="L112" i="16"/>
  <c r="F112" i="16"/>
  <c r="N112" i="16"/>
  <c r="O112" i="16" s="1"/>
  <c r="Q112" i="16" s="1"/>
  <c r="R112" i="16"/>
  <c r="S112" i="16"/>
  <c r="T112" i="16"/>
  <c r="U112" i="16"/>
  <c r="V112" i="16"/>
  <c r="W112" i="16"/>
  <c r="B113" i="16"/>
  <c r="L113" i="16"/>
  <c r="F113" i="16"/>
  <c r="N113" i="16"/>
  <c r="O113" i="16" s="1"/>
  <c r="Q113" i="16" s="1"/>
  <c r="R113" i="16"/>
  <c r="S113" i="16"/>
  <c r="T113" i="16"/>
  <c r="U113" i="16"/>
  <c r="V113" i="16"/>
  <c r="W113" i="16"/>
  <c r="B114" i="16"/>
  <c r="L114" i="16"/>
  <c r="N114" i="16"/>
  <c r="O114" i="16" s="1"/>
  <c r="Q114" i="16" s="1"/>
  <c r="R114" i="16"/>
  <c r="S114" i="16"/>
  <c r="T114" i="16"/>
  <c r="U114" i="16"/>
  <c r="V114" i="16"/>
  <c r="W114" i="16"/>
  <c r="B115" i="16"/>
  <c r="L115" i="16"/>
  <c r="N115" i="16"/>
  <c r="O115" i="16" s="1"/>
  <c r="Q115" i="16" s="1"/>
  <c r="R115" i="16"/>
  <c r="S115" i="16"/>
  <c r="T115" i="16"/>
  <c r="U115" i="16"/>
  <c r="V115" i="16"/>
  <c r="W115" i="16"/>
  <c r="B116" i="16"/>
  <c r="L116" i="16"/>
  <c r="F116" i="16"/>
  <c r="N116" i="16"/>
  <c r="O116" i="16" s="1"/>
  <c r="Q116" i="16" s="1"/>
  <c r="R116" i="16"/>
  <c r="S116" i="16"/>
  <c r="T116" i="16"/>
  <c r="U116" i="16"/>
  <c r="V116" i="16"/>
  <c r="W116" i="16"/>
  <c r="B117" i="16"/>
  <c r="L117" i="16"/>
  <c r="F117" i="16"/>
  <c r="N117" i="16"/>
  <c r="O117" i="16" s="1"/>
  <c r="Q117" i="16" s="1"/>
  <c r="R117" i="16"/>
  <c r="S117" i="16"/>
  <c r="T117" i="16"/>
  <c r="U117" i="16"/>
  <c r="V117" i="16"/>
  <c r="W117" i="16"/>
  <c r="B118" i="16"/>
  <c r="L118" i="16"/>
  <c r="F118" i="16"/>
  <c r="N118" i="16"/>
  <c r="O118" i="16" s="1"/>
  <c r="Q118" i="16" s="1"/>
  <c r="R118" i="16"/>
  <c r="S118" i="16"/>
  <c r="T118" i="16"/>
  <c r="U118" i="16"/>
  <c r="V118" i="16"/>
  <c r="W118" i="16"/>
  <c r="B119" i="16"/>
  <c r="L119" i="16"/>
  <c r="F119" i="16"/>
  <c r="N119" i="16"/>
  <c r="O119" i="16" s="1"/>
  <c r="Q119" i="16" s="1"/>
  <c r="R119" i="16"/>
  <c r="S119" i="16"/>
  <c r="T119" i="16"/>
  <c r="U119" i="16"/>
  <c r="V119" i="16"/>
  <c r="W119" i="16"/>
  <c r="B120" i="16"/>
  <c r="L120" i="16"/>
  <c r="F120" i="16"/>
  <c r="N120" i="16"/>
  <c r="O120" i="16" s="1"/>
  <c r="Q120" i="16" s="1"/>
  <c r="R120" i="16"/>
  <c r="S120" i="16"/>
  <c r="T120" i="16"/>
  <c r="U120" i="16"/>
  <c r="V120" i="16"/>
  <c r="W120" i="16"/>
  <c r="B121" i="16"/>
  <c r="L121" i="16"/>
  <c r="F121" i="16"/>
  <c r="N121" i="16"/>
  <c r="O121" i="16" s="1"/>
  <c r="Q121" i="16" s="1"/>
  <c r="R121" i="16"/>
  <c r="S121" i="16"/>
  <c r="T121" i="16"/>
  <c r="U121" i="16"/>
  <c r="V121" i="16"/>
  <c r="W121" i="16"/>
  <c r="B122" i="16"/>
  <c r="L122" i="16"/>
  <c r="N122" i="16"/>
  <c r="O122" i="16" s="1"/>
  <c r="Q122" i="16" s="1"/>
  <c r="R122" i="16"/>
  <c r="S122" i="16"/>
  <c r="T122" i="16"/>
  <c r="U122" i="16"/>
  <c r="V122" i="16"/>
  <c r="W122" i="16"/>
  <c r="B123" i="16"/>
  <c r="L123" i="16"/>
  <c r="N123" i="16"/>
  <c r="O123" i="16" s="1"/>
  <c r="Q123" i="16" s="1"/>
  <c r="R123" i="16"/>
  <c r="S123" i="16"/>
  <c r="T123" i="16"/>
  <c r="U123" i="16"/>
  <c r="V123" i="16"/>
  <c r="W123" i="16"/>
  <c r="B124" i="16"/>
  <c r="L124" i="16"/>
  <c r="F124" i="16"/>
  <c r="N124" i="16"/>
  <c r="O124" i="16" s="1"/>
  <c r="Q124" i="16" s="1"/>
  <c r="R124" i="16"/>
  <c r="S124" i="16"/>
  <c r="T124" i="16"/>
  <c r="U124" i="16"/>
  <c r="V124" i="16"/>
  <c r="W124" i="16"/>
  <c r="B125" i="16"/>
  <c r="L125" i="16"/>
  <c r="F125" i="16"/>
  <c r="N125" i="16"/>
  <c r="O125" i="16" s="1"/>
  <c r="Q125" i="16" s="1"/>
  <c r="R125" i="16"/>
  <c r="S125" i="16"/>
  <c r="T125" i="16"/>
  <c r="U125" i="16"/>
  <c r="V125" i="16"/>
  <c r="W125" i="16"/>
  <c r="B126" i="16"/>
  <c r="L126" i="16"/>
  <c r="F126" i="16"/>
  <c r="N126" i="16"/>
  <c r="O126" i="16" s="1"/>
  <c r="Q126" i="16" s="1"/>
  <c r="R126" i="16"/>
  <c r="S126" i="16"/>
  <c r="T126" i="16"/>
  <c r="U126" i="16"/>
  <c r="V126" i="16"/>
  <c r="W126" i="16"/>
  <c r="B127" i="16"/>
  <c r="L127" i="16"/>
  <c r="F127" i="16"/>
  <c r="N127" i="16"/>
  <c r="O127" i="16" s="1"/>
  <c r="Q127" i="16" s="1"/>
  <c r="R127" i="16"/>
  <c r="S127" i="16"/>
  <c r="T127" i="16"/>
  <c r="U127" i="16"/>
  <c r="V127" i="16"/>
  <c r="W127" i="16"/>
  <c r="B128" i="16"/>
  <c r="L128" i="16"/>
  <c r="F128" i="16"/>
  <c r="N128" i="16"/>
  <c r="O128" i="16" s="1"/>
  <c r="Q128" i="16" s="1"/>
  <c r="R128" i="16"/>
  <c r="S128" i="16"/>
  <c r="T128" i="16"/>
  <c r="U128" i="16"/>
  <c r="V128" i="16"/>
  <c r="W128" i="16"/>
  <c r="B129" i="16"/>
  <c r="L129" i="16"/>
  <c r="F129" i="16"/>
  <c r="N129" i="16"/>
  <c r="O129" i="16" s="1"/>
  <c r="Q129" i="16" s="1"/>
  <c r="R129" i="16"/>
  <c r="S129" i="16"/>
  <c r="T129" i="16"/>
  <c r="U129" i="16"/>
  <c r="V129" i="16"/>
  <c r="W129" i="16"/>
  <c r="B130" i="16"/>
  <c r="L130" i="16"/>
  <c r="N130" i="16"/>
  <c r="O130" i="16" s="1"/>
  <c r="Q130" i="16" s="1"/>
  <c r="R130" i="16"/>
  <c r="S130" i="16"/>
  <c r="T130" i="16"/>
  <c r="U130" i="16"/>
  <c r="V130" i="16"/>
  <c r="W130" i="16"/>
  <c r="B131" i="16"/>
  <c r="L131" i="16"/>
  <c r="N131" i="16"/>
  <c r="O131" i="16" s="1"/>
  <c r="Q131" i="16" s="1"/>
  <c r="R131" i="16"/>
  <c r="S131" i="16"/>
  <c r="T131" i="16"/>
  <c r="U131" i="16"/>
  <c r="V131" i="16"/>
  <c r="W131" i="16"/>
  <c r="B132" i="16"/>
  <c r="L132" i="16"/>
  <c r="F132" i="16"/>
  <c r="N132" i="16"/>
  <c r="O132" i="16" s="1"/>
  <c r="Q132" i="16" s="1"/>
  <c r="R132" i="16"/>
  <c r="S132" i="16"/>
  <c r="T132" i="16"/>
  <c r="U132" i="16"/>
  <c r="V132" i="16"/>
  <c r="W132" i="16"/>
  <c r="B133" i="16"/>
  <c r="L133" i="16"/>
  <c r="F133" i="16"/>
  <c r="N133" i="16"/>
  <c r="O133" i="16" s="1"/>
  <c r="Q133" i="16" s="1"/>
  <c r="R133" i="16"/>
  <c r="S133" i="16"/>
  <c r="T133" i="16"/>
  <c r="U133" i="16"/>
  <c r="V133" i="16"/>
  <c r="W133" i="16"/>
  <c r="B134" i="16"/>
  <c r="L134" i="16"/>
  <c r="F134" i="16"/>
  <c r="N134" i="16"/>
  <c r="O134" i="16" s="1"/>
  <c r="Q134" i="16" s="1"/>
  <c r="R134" i="16"/>
  <c r="S134" i="16"/>
  <c r="T134" i="16"/>
  <c r="U134" i="16"/>
  <c r="V134" i="16"/>
  <c r="W134" i="16"/>
  <c r="B135" i="16"/>
  <c r="L135" i="16"/>
  <c r="F135" i="16"/>
  <c r="N135" i="16"/>
  <c r="O135" i="16" s="1"/>
  <c r="Q135" i="16" s="1"/>
  <c r="R135" i="16"/>
  <c r="S135" i="16"/>
  <c r="T135" i="16"/>
  <c r="U135" i="16"/>
  <c r="V135" i="16"/>
  <c r="W135" i="16"/>
  <c r="B136" i="16"/>
  <c r="L136" i="16"/>
  <c r="F136" i="16"/>
  <c r="N136" i="16"/>
  <c r="O136" i="16" s="1"/>
  <c r="Q136" i="16" s="1"/>
  <c r="R136" i="16"/>
  <c r="S136" i="16"/>
  <c r="T136" i="16"/>
  <c r="U136" i="16"/>
  <c r="V136" i="16"/>
  <c r="W136" i="16"/>
  <c r="B137" i="16"/>
  <c r="L137" i="16"/>
  <c r="F137" i="16"/>
  <c r="N137" i="16"/>
  <c r="O137" i="16" s="1"/>
  <c r="Q137" i="16" s="1"/>
  <c r="R137" i="16"/>
  <c r="S137" i="16"/>
  <c r="T137" i="16"/>
  <c r="U137" i="16"/>
  <c r="V137" i="16"/>
  <c r="W137" i="16"/>
  <c r="B138" i="16"/>
  <c r="L138" i="16"/>
  <c r="N138" i="16"/>
  <c r="O138" i="16" s="1"/>
  <c r="Q138" i="16" s="1"/>
  <c r="R138" i="16"/>
  <c r="S138" i="16"/>
  <c r="T138" i="16"/>
  <c r="U138" i="16"/>
  <c r="V138" i="16"/>
  <c r="W138" i="16"/>
  <c r="B139" i="16"/>
  <c r="L139" i="16"/>
  <c r="N139" i="16"/>
  <c r="O139" i="16" s="1"/>
  <c r="Q139" i="16" s="1"/>
  <c r="R139" i="16"/>
  <c r="S139" i="16"/>
  <c r="T139" i="16"/>
  <c r="U139" i="16"/>
  <c r="V139" i="16"/>
  <c r="W139" i="16"/>
  <c r="B140" i="16"/>
  <c r="L140" i="16"/>
  <c r="F140" i="16"/>
  <c r="N140" i="16"/>
  <c r="O140" i="16" s="1"/>
  <c r="Q140" i="16" s="1"/>
  <c r="R140" i="16"/>
  <c r="S140" i="16"/>
  <c r="T140" i="16"/>
  <c r="U140" i="16"/>
  <c r="V140" i="16"/>
  <c r="W140" i="16"/>
  <c r="B141" i="16"/>
  <c r="L141" i="16"/>
  <c r="F141" i="16"/>
  <c r="N141" i="16"/>
  <c r="O141" i="16" s="1"/>
  <c r="Q141" i="16" s="1"/>
  <c r="R141" i="16"/>
  <c r="S141" i="16"/>
  <c r="T141" i="16"/>
  <c r="U141" i="16"/>
  <c r="V141" i="16"/>
  <c r="W141" i="16"/>
  <c r="B142" i="16"/>
  <c r="L142" i="16"/>
  <c r="F142" i="16"/>
  <c r="N142" i="16"/>
  <c r="O142" i="16" s="1"/>
  <c r="Q142" i="16" s="1"/>
  <c r="R142" i="16"/>
  <c r="S142" i="16"/>
  <c r="T142" i="16"/>
  <c r="U142" i="16"/>
  <c r="V142" i="16"/>
  <c r="W142" i="16"/>
  <c r="B143" i="16"/>
  <c r="L143" i="16"/>
  <c r="F143" i="16"/>
  <c r="N143" i="16"/>
  <c r="O143" i="16" s="1"/>
  <c r="Q143" i="16" s="1"/>
  <c r="R143" i="16"/>
  <c r="S143" i="16"/>
  <c r="T143" i="16"/>
  <c r="U143" i="16"/>
  <c r="V143" i="16"/>
  <c r="W143" i="16"/>
  <c r="B144" i="16"/>
  <c r="L144" i="16"/>
  <c r="F144" i="16"/>
  <c r="N144" i="16"/>
  <c r="O144" i="16" s="1"/>
  <c r="Q144" i="16" s="1"/>
  <c r="R144" i="16"/>
  <c r="S144" i="16"/>
  <c r="T144" i="16"/>
  <c r="U144" i="16"/>
  <c r="V144" i="16"/>
  <c r="W144" i="16"/>
  <c r="B145" i="16"/>
  <c r="L145" i="16"/>
  <c r="G145" i="16"/>
  <c r="N145" i="16"/>
  <c r="O145" i="16" s="1"/>
  <c r="Q145" i="16" s="1"/>
  <c r="R145" i="16"/>
  <c r="S145" i="16"/>
  <c r="T145" i="16"/>
  <c r="U145" i="16"/>
  <c r="V145" i="16"/>
  <c r="W145" i="16"/>
  <c r="B146" i="16"/>
  <c r="L146" i="16"/>
  <c r="N146" i="16"/>
  <c r="O146" i="16" s="1"/>
  <c r="Q146" i="16" s="1"/>
  <c r="R146" i="16"/>
  <c r="S146" i="16"/>
  <c r="T146" i="16"/>
  <c r="U146" i="16"/>
  <c r="V146" i="16"/>
  <c r="W146" i="16"/>
  <c r="B147" i="16"/>
  <c r="L147" i="16"/>
  <c r="N147" i="16"/>
  <c r="O147" i="16" s="1"/>
  <c r="Q147" i="16" s="1"/>
  <c r="R147" i="16"/>
  <c r="S147" i="16"/>
  <c r="T147" i="16"/>
  <c r="U147" i="16"/>
  <c r="V147" i="16"/>
  <c r="W147" i="16"/>
  <c r="B148" i="16"/>
  <c r="L148" i="16"/>
  <c r="F148" i="16"/>
  <c r="N148" i="16"/>
  <c r="O148" i="16" s="1"/>
  <c r="Q148" i="16" s="1"/>
  <c r="R148" i="16"/>
  <c r="S148" i="16"/>
  <c r="T148" i="16"/>
  <c r="U148" i="16"/>
  <c r="V148" i="16"/>
  <c r="W148" i="16"/>
  <c r="B149" i="16"/>
  <c r="L149" i="16"/>
  <c r="F149" i="16"/>
  <c r="N149" i="16"/>
  <c r="O149" i="16" s="1"/>
  <c r="Q149" i="16" s="1"/>
  <c r="R149" i="16"/>
  <c r="S149" i="16"/>
  <c r="T149" i="16"/>
  <c r="U149" i="16"/>
  <c r="V149" i="16"/>
  <c r="W149" i="16"/>
  <c r="B150" i="16"/>
  <c r="L150" i="16"/>
  <c r="F150" i="16"/>
  <c r="N150" i="16"/>
  <c r="O150" i="16" s="1"/>
  <c r="Q150" i="16" s="1"/>
  <c r="R150" i="16"/>
  <c r="S150" i="16"/>
  <c r="T150" i="16"/>
  <c r="U150" i="16"/>
  <c r="V150" i="16"/>
  <c r="W150" i="16"/>
  <c r="B151" i="16"/>
  <c r="L151" i="16"/>
  <c r="F151" i="16"/>
  <c r="N151" i="16"/>
  <c r="O151" i="16" s="1"/>
  <c r="Q151" i="16" s="1"/>
  <c r="R151" i="16"/>
  <c r="S151" i="16"/>
  <c r="T151" i="16"/>
  <c r="U151" i="16"/>
  <c r="V151" i="16"/>
  <c r="W151" i="16"/>
  <c r="B152" i="16"/>
  <c r="L152" i="16"/>
  <c r="F152" i="16"/>
  <c r="N152" i="16"/>
  <c r="O152" i="16" s="1"/>
  <c r="Q152" i="16" s="1"/>
  <c r="R152" i="16"/>
  <c r="S152" i="16"/>
  <c r="T152" i="16"/>
  <c r="U152" i="16"/>
  <c r="V152" i="16"/>
  <c r="W152" i="16"/>
  <c r="B153" i="16"/>
  <c r="L153" i="16"/>
  <c r="F153" i="16"/>
  <c r="N153" i="16"/>
  <c r="O153" i="16" s="1"/>
  <c r="Q153" i="16" s="1"/>
  <c r="R153" i="16"/>
  <c r="S153" i="16"/>
  <c r="T153" i="16"/>
  <c r="U153" i="16"/>
  <c r="V153" i="16"/>
  <c r="W153" i="16"/>
  <c r="B154" i="16"/>
  <c r="L154" i="16"/>
  <c r="N154" i="16"/>
  <c r="O154" i="16" s="1"/>
  <c r="Q154" i="16" s="1"/>
  <c r="R154" i="16"/>
  <c r="S154" i="16"/>
  <c r="T154" i="16"/>
  <c r="U154" i="16"/>
  <c r="V154" i="16"/>
  <c r="W154" i="16"/>
  <c r="B155" i="16"/>
  <c r="L155" i="16"/>
  <c r="N155" i="16"/>
  <c r="O155" i="16" s="1"/>
  <c r="Q155" i="16" s="1"/>
  <c r="R155" i="16"/>
  <c r="S155" i="16"/>
  <c r="T155" i="16"/>
  <c r="U155" i="16"/>
  <c r="V155" i="16"/>
  <c r="W155" i="16"/>
  <c r="B156" i="16"/>
  <c r="L156" i="16"/>
  <c r="F156" i="16"/>
  <c r="N156" i="16"/>
  <c r="O156" i="16" s="1"/>
  <c r="Q156" i="16" s="1"/>
  <c r="R156" i="16"/>
  <c r="S156" i="16"/>
  <c r="T156" i="16"/>
  <c r="U156" i="16"/>
  <c r="V156" i="16"/>
  <c r="W156" i="16"/>
  <c r="B157" i="16"/>
  <c r="L157" i="16"/>
  <c r="F157" i="16"/>
  <c r="N157" i="16"/>
  <c r="O157" i="16" s="1"/>
  <c r="Q157" i="16" s="1"/>
  <c r="R157" i="16"/>
  <c r="S157" i="16"/>
  <c r="T157" i="16"/>
  <c r="U157" i="16"/>
  <c r="V157" i="16"/>
  <c r="W157" i="16"/>
  <c r="B158" i="16"/>
  <c r="L158" i="16"/>
  <c r="F158" i="16"/>
  <c r="N158" i="16"/>
  <c r="O158" i="16" s="1"/>
  <c r="Q158" i="16" s="1"/>
  <c r="R158" i="16"/>
  <c r="S158" i="16"/>
  <c r="T158" i="16"/>
  <c r="U158" i="16"/>
  <c r="V158" i="16"/>
  <c r="W158" i="16"/>
  <c r="B159" i="16"/>
  <c r="L159" i="16"/>
  <c r="F159" i="16"/>
  <c r="N159" i="16"/>
  <c r="O159" i="16" s="1"/>
  <c r="Q159" i="16" s="1"/>
  <c r="R159" i="16"/>
  <c r="S159" i="16"/>
  <c r="T159" i="16"/>
  <c r="U159" i="16"/>
  <c r="V159" i="16"/>
  <c r="W159" i="16"/>
  <c r="B160" i="16"/>
  <c r="L160" i="16"/>
  <c r="F160" i="16"/>
  <c r="N160" i="16"/>
  <c r="O160" i="16" s="1"/>
  <c r="Q160" i="16" s="1"/>
  <c r="R160" i="16"/>
  <c r="S160" i="16"/>
  <c r="T160" i="16"/>
  <c r="U160" i="16"/>
  <c r="V160" i="16"/>
  <c r="W160" i="16"/>
  <c r="B161" i="16"/>
  <c r="L161" i="16"/>
  <c r="F161" i="16"/>
  <c r="N161" i="16"/>
  <c r="O161" i="16" s="1"/>
  <c r="Q161" i="16" s="1"/>
  <c r="R161" i="16"/>
  <c r="S161" i="16"/>
  <c r="T161" i="16"/>
  <c r="U161" i="16"/>
  <c r="V161" i="16"/>
  <c r="W161" i="16"/>
  <c r="B162" i="16"/>
  <c r="L162" i="16"/>
  <c r="N162" i="16"/>
  <c r="O162" i="16" s="1"/>
  <c r="Q162" i="16" s="1"/>
  <c r="R162" i="16"/>
  <c r="S162" i="16"/>
  <c r="T162" i="16"/>
  <c r="U162" i="16"/>
  <c r="V162" i="16"/>
  <c r="W162" i="16"/>
  <c r="B163" i="16"/>
  <c r="L163" i="16"/>
  <c r="N163" i="16"/>
  <c r="O163" i="16" s="1"/>
  <c r="Q163" i="16" s="1"/>
  <c r="R163" i="16"/>
  <c r="S163" i="16"/>
  <c r="T163" i="16"/>
  <c r="U163" i="16"/>
  <c r="V163" i="16"/>
  <c r="W163" i="16"/>
  <c r="B164" i="16"/>
  <c r="L164" i="16"/>
  <c r="F164" i="16"/>
  <c r="N164" i="16"/>
  <c r="O164" i="16" s="1"/>
  <c r="Q164" i="16" s="1"/>
  <c r="R164" i="16"/>
  <c r="S164" i="16"/>
  <c r="T164" i="16"/>
  <c r="U164" i="16"/>
  <c r="V164" i="16"/>
  <c r="W164" i="16"/>
  <c r="B165" i="16"/>
  <c r="L165" i="16"/>
  <c r="F165" i="16"/>
  <c r="N165" i="16"/>
  <c r="O165" i="16" s="1"/>
  <c r="Q165" i="16" s="1"/>
  <c r="R165" i="16"/>
  <c r="S165" i="16"/>
  <c r="T165" i="16"/>
  <c r="U165" i="16"/>
  <c r="V165" i="16"/>
  <c r="W165" i="16"/>
  <c r="B166" i="16"/>
  <c r="L166" i="16"/>
  <c r="F166" i="16"/>
  <c r="N166" i="16"/>
  <c r="O166" i="16" s="1"/>
  <c r="Q166" i="16" s="1"/>
  <c r="R166" i="16"/>
  <c r="S166" i="16"/>
  <c r="T166" i="16"/>
  <c r="U166" i="16"/>
  <c r="V166" i="16"/>
  <c r="W166" i="16"/>
  <c r="B167" i="16"/>
  <c r="L167" i="16"/>
  <c r="F167" i="16"/>
  <c r="N167" i="16"/>
  <c r="O167" i="16" s="1"/>
  <c r="Q167" i="16" s="1"/>
  <c r="R167" i="16"/>
  <c r="S167" i="16"/>
  <c r="T167" i="16"/>
  <c r="U167" i="16"/>
  <c r="V167" i="16"/>
  <c r="W167" i="16"/>
  <c r="B168" i="16"/>
  <c r="L168" i="16"/>
  <c r="F168" i="16"/>
  <c r="N168" i="16"/>
  <c r="O168" i="16" s="1"/>
  <c r="Q168" i="16" s="1"/>
  <c r="R168" i="16"/>
  <c r="S168" i="16"/>
  <c r="T168" i="16"/>
  <c r="U168" i="16"/>
  <c r="V168" i="16"/>
  <c r="W168" i="16"/>
  <c r="B169" i="16"/>
  <c r="L169" i="16"/>
  <c r="F169" i="16"/>
  <c r="N169" i="16"/>
  <c r="O169" i="16" s="1"/>
  <c r="Q169" i="16" s="1"/>
  <c r="R169" i="16"/>
  <c r="S169" i="16"/>
  <c r="T169" i="16"/>
  <c r="U169" i="16"/>
  <c r="V169" i="16"/>
  <c r="W169" i="16"/>
  <c r="B170" i="16"/>
  <c r="L170" i="16"/>
  <c r="N170" i="16"/>
  <c r="O170" i="16" s="1"/>
  <c r="Q170" i="16" s="1"/>
  <c r="R170" i="16"/>
  <c r="S170" i="16"/>
  <c r="T170" i="16"/>
  <c r="U170" i="16"/>
  <c r="V170" i="16"/>
  <c r="W170" i="16"/>
  <c r="B171" i="16"/>
  <c r="L171" i="16"/>
  <c r="N171" i="16"/>
  <c r="O171" i="16" s="1"/>
  <c r="Q171" i="16" s="1"/>
  <c r="R171" i="16"/>
  <c r="S171" i="16"/>
  <c r="T171" i="16"/>
  <c r="U171" i="16"/>
  <c r="V171" i="16"/>
  <c r="W171" i="16"/>
  <c r="B172" i="16"/>
  <c r="L172" i="16"/>
  <c r="F172" i="16"/>
  <c r="N172" i="16"/>
  <c r="O172" i="16" s="1"/>
  <c r="Q172" i="16" s="1"/>
  <c r="R172" i="16"/>
  <c r="S172" i="16"/>
  <c r="T172" i="16"/>
  <c r="U172" i="16"/>
  <c r="V172" i="16"/>
  <c r="W172" i="16"/>
  <c r="B173" i="16"/>
  <c r="L173" i="16"/>
  <c r="F173" i="16"/>
  <c r="N173" i="16"/>
  <c r="O173" i="16" s="1"/>
  <c r="Q173" i="16" s="1"/>
  <c r="R173" i="16"/>
  <c r="S173" i="16"/>
  <c r="T173" i="16"/>
  <c r="U173" i="16"/>
  <c r="V173" i="16"/>
  <c r="W173" i="16"/>
  <c r="B174" i="16"/>
  <c r="L174" i="16"/>
  <c r="F174" i="16"/>
  <c r="N174" i="16"/>
  <c r="O174" i="16" s="1"/>
  <c r="Q174" i="16" s="1"/>
  <c r="R174" i="16"/>
  <c r="S174" i="16"/>
  <c r="T174" i="16"/>
  <c r="U174" i="16"/>
  <c r="V174" i="16"/>
  <c r="W174" i="16"/>
  <c r="B175" i="16"/>
  <c r="L175" i="16"/>
  <c r="F175" i="16"/>
  <c r="N175" i="16"/>
  <c r="O175" i="16" s="1"/>
  <c r="Q175" i="16" s="1"/>
  <c r="R175" i="16"/>
  <c r="S175" i="16"/>
  <c r="T175" i="16"/>
  <c r="U175" i="16"/>
  <c r="V175" i="16"/>
  <c r="W175" i="16"/>
  <c r="B176" i="16"/>
  <c r="L176" i="16"/>
  <c r="F176" i="16"/>
  <c r="N176" i="16"/>
  <c r="O176" i="16" s="1"/>
  <c r="Q176" i="16" s="1"/>
  <c r="R176" i="16"/>
  <c r="S176" i="16"/>
  <c r="T176" i="16"/>
  <c r="U176" i="16"/>
  <c r="V176" i="16"/>
  <c r="W176" i="16"/>
  <c r="B177" i="16"/>
  <c r="L177" i="16"/>
  <c r="F177" i="16"/>
  <c r="N177" i="16"/>
  <c r="O177" i="16" s="1"/>
  <c r="Q177" i="16" s="1"/>
  <c r="R177" i="16"/>
  <c r="S177" i="16"/>
  <c r="T177" i="16"/>
  <c r="U177" i="16"/>
  <c r="V177" i="16"/>
  <c r="W177" i="16"/>
  <c r="B178" i="16"/>
  <c r="L178" i="16"/>
  <c r="N178" i="16"/>
  <c r="O178" i="16" s="1"/>
  <c r="Q178" i="16" s="1"/>
  <c r="R178" i="16"/>
  <c r="S178" i="16"/>
  <c r="T178" i="16"/>
  <c r="U178" i="16"/>
  <c r="V178" i="16"/>
  <c r="W178" i="16"/>
  <c r="B179" i="16"/>
  <c r="L179" i="16"/>
  <c r="N179" i="16"/>
  <c r="O179" i="16" s="1"/>
  <c r="Q179" i="16" s="1"/>
  <c r="R179" i="16"/>
  <c r="S179" i="16"/>
  <c r="T179" i="16"/>
  <c r="U179" i="16"/>
  <c r="V179" i="16"/>
  <c r="W179" i="16"/>
  <c r="B180" i="16"/>
  <c r="L180" i="16"/>
  <c r="F180" i="16"/>
  <c r="N180" i="16"/>
  <c r="O180" i="16" s="1"/>
  <c r="Q180" i="16" s="1"/>
  <c r="R180" i="16"/>
  <c r="S180" i="16"/>
  <c r="T180" i="16"/>
  <c r="U180" i="16"/>
  <c r="V180" i="16"/>
  <c r="W180" i="16"/>
  <c r="B181" i="16"/>
  <c r="L181" i="16"/>
  <c r="F181" i="16"/>
  <c r="N181" i="16"/>
  <c r="O181" i="16" s="1"/>
  <c r="Q181" i="16" s="1"/>
  <c r="R181" i="16"/>
  <c r="S181" i="16"/>
  <c r="T181" i="16"/>
  <c r="U181" i="16"/>
  <c r="V181" i="16"/>
  <c r="W181" i="16"/>
  <c r="B182" i="16"/>
  <c r="L182" i="16"/>
  <c r="F182" i="16"/>
  <c r="N182" i="16"/>
  <c r="O182" i="16" s="1"/>
  <c r="Q182" i="16" s="1"/>
  <c r="R182" i="16"/>
  <c r="S182" i="16"/>
  <c r="T182" i="16"/>
  <c r="U182" i="16"/>
  <c r="V182" i="16"/>
  <c r="W182" i="16"/>
  <c r="B183" i="16"/>
  <c r="L183" i="16"/>
  <c r="F183" i="16"/>
  <c r="N183" i="16"/>
  <c r="O183" i="16" s="1"/>
  <c r="Q183" i="16" s="1"/>
  <c r="R183" i="16"/>
  <c r="S183" i="16"/>
  <c r="T183" i="16"/>
  <c r="U183" i="16"/>
  <c r="V183" i="16"/>
  <c r="W183" i="16"/>
  <c r="B184" i="16"/>
  <c r="L184" i="16"/>
  <c r="F184" i="16"/>
  <c r="N184" i="16"/>
  <c r="O184" i="16" s="1"/>
  <c r="Q184" i="16" s="1"/>
  <c r="R184" i="16"/>
  <c r="S184" i="16"/>
  <c r="T184" i="16"/>
  <c r="U184" i="16"/>
  <c r="V184" i="16"/>
  <c r="W184" i="16"/>
  <c r="B185" i="16"/>
  <c r="L185" i="16"/>
  <c r="F185" i="16"/>
  <c r="N185" i="16"/>
  <c r="O185" i="16" s="1"/>
  <c r="Q185" i="16" s="1"/>
  <c r="R185" i="16"/>
  <c r="S185" i="16"/>
  <c r="T185" i="16"/>
  <c r="U185" i="16"/>
  <c r="V185" i="16"/>
  <c r="W185" i="16"/>
  <c r="B186" i="16"/>
  <c r="L186" i="16"/>
  <c r="N186" i="16"/>
  <c r="O186" i="16" s="1"/>
  <c r="Q186" i="16" s="1"/>
  <c r="R186" i="16"/>
  <c r="S186" i="16"/>
  <c r="T186" i="16"/>
  <c r="U186" i="16"/>
  <c r="V186" i="16"/>
  <c r="W186" i="16"/>
  <c r="B187" i="16"/>
  <c r="L187" i="16"/>
  <c r="N187" i="16"/>
  <c r="O187" i="16" s="1"/>
  <c r="Q187" i="16" s="1"/>
  <c r="R187" i="16"/>
  <c r="S187" i="16"/>
  <c r="T187" i="16"/>
  <c r="U187" i="16"/>
  <c r="V187" i="16"/>
  <c r="W187" i="16"/>
  <c r="B188" i="16"/>
  <c r="L188" i="16"/>
  <c r="F188" i="16"/>
  <c r="N188" i="16"/>
  <c r="O188" i="16" s="1"/>
  <c r="Q188" i="16" s="1"/>
  <c r="R188" i="16"/>
  <c r="S188" i="16"/>
  <c r="T188" i="16"/>
  <c r="U188" i="16"/>
  <c r="V188" i="16"/>
  <c r="W188" i="16"/>
  <c r="B189" i="16"/>
  <c r="L189" i="16"/>
  <c r="F189" i="16"/>
  <c r="N189" i="16"/>
  <c r="O189" i="16" s="1"/>
  <c r="Q189" i="16" s="1"/>
  <c r="R189" i="16"/>
  <c r="S189" i="16"/>
  <c r="T189" i="16"/>
  <c r="U189" i="16"/>
  <c r="V189" i="16"/>
  <c r="W189" i="16"/>
  <c r="B190" i="16"/>
  <c r="L190" i="16"/>
  <c r="F190" i="16"/>
  <c r="N190" i="16"/>
  <c r="O190" i="16" s="1"/>
  <c r="Q190" i="16" s="1"/>
  <c r="R190" i="16"/>
  <c r="S190" i="16"/>
  <c r="T190" i="16"/>
  <c r="U190" i="16"/>
  <c r="V190" i="16"/>
  <c r="W190" i="16"/>
  <c r="B191" i="16"/>
  <c r="L191" i="16"/>
  <c r="F191" i="16"/>
  <c r="N191" i="16"/>
  <c r="O191" i="16" s="1"/>
  <c r="Q191" i="16" s="1"/>
  <c r="R191" i="16"/>
  <c r="S191" i="16"/>
  <c r="T191" i="16"/>
  <c r="U191" i="16"/>
  <c r="V191" i="16"/>
  <c r="W191" i="16"/>
  <c r="B192" i="16"/>
  <c r="L192" i="16"/>
  <c r="F192" i="16"/>
  <c r="N192" i="16"/>
  <c r="O192" i="16" s="1"/>
  <c r="Q192" i="16" s="1"/>
  <c r="R192" i="16"/>
  <c r="S192" i="16"/>
  <c r="T192" i="16"/>
  <c r="U192" i="16"/>
  <c r="V192" i="16"/>
  <c r="W192" i="16"/>
  <c r="B193" i="16"/>
  <c r="L193" i="16"/>
  <c r="F193" i="16"/>
  <c r="N193" i="16"/>
  <c r="O193" i="16" s="1"/>
  <c r="Q193" i="16" s="1"/>
  <c r="R193" i="16"/>
  <c r="S193" i="16"/>
  <c r="T193" i="16"/>
  <c r="U193" i="16"/>
  <c r="V193" i="16"/>
  <c r="W193" i="16"/>
  <c r="B194" i="16"/>
  <c r="L194" i="16"/>
  <c r="N194" i="16"/>
  <c r="O194" i="16" s="1"/>
  <c r="Q194" i="16" s="1"/>
  <c r="R194" i="16"/>
  <c r="S194" i="16"/>
  <c r="T194" i="16"/>
  <c r="U194" i="16"/>
  <c r="V194" i="16"/>
  <c r="W194" i="16"/>
  <c r="B195" i="16"/>
  <c r="L195" i="16"/>
  <c r="N195" i="16"/>
  <c r="O195" i="16" s="1"/>
  <c r="Q195" i="16" s="1"/>
  <c r="R195" i="16"/>
  <c r="S195" i="16"/>
  <c r="T195" i="16"/>
  <c r="U195" i="16"/>
  <c r="V195" i="16"/>
  <c r="W195" i="16"/>
  <c r="B196" i="16"/>
  <c r="L196" i="16"/>
  <c r="F196" i="16"/>
  <c r="N196" i="16"/>
  <c r="O196" i="16" s="1"/>
  <c r="Q196" i="16" s="1"/>
  <c r="R196" i="16"/>
  <c r="S196" i="16"/>
  <c r="T196" i="16"/>
  <c r="U196" i="16"/>
  <c r="V196" i="16"/>
  <c r="W196" i="16"/>
  <c r="B197" i="16"/>
  <c r="L197" i="16"/>
  <c r="F197" i="16"/>
  <c r="N197" i="16"/>
  <c r="O197" i="16" s="1"/>
  <c r="Q197" i="16" s="1"/>
  <c r="R197" i="16"/>
  <c r="S197" i="16"/>
  <c r="T197" i="16"/>
  <c r="U197" i="16"/>
  <c r="V197" i="16"/>
  <c r="W197" i="16"/>
  <c r="B198" i="16"/>
  <c r="L198" i="16"/>
  <c r="F198" i="16"/>
  <c r="N198" i="16"/>
  <c r="O198" i="16" s="1"/>
  <c r="Q198" i="16" s="1"/>
  <c r="R198" i="16"/>
  <c r="S198" i="16"/>
  <c r="T198" i="16"/>
  <c r="U198" i="16"/>
  <c r="V198" i="16"/>
  <c r="W198" i="16"/>
  <c r="B199" i="16"/>
  <c r="L199" i="16"/>
  <c r="G199" i="16"/>
  <c r="N199" i="16"/>
  <c r="O199" i="16" s="1"/>
  <c r="Q199" i="16" s="1"/>
  <c r="R199" i="16"/>
  <c r="S199" i="16"/>
  <c r="T199" i="16"/>
  <c r="U199" i="16"/>
  <c r="V199" i="16"/>
  <c r="W199" i="16"/>
  <c r="B200" i="16"/>
  <c r="L200" i="16"/>
  <c r="F200" i="16"/>
  <c r="N200" i="16"/>
  <c r="O200" i="16" s="1"/>
  <c r="Q200" i="16" s="1"/>
  <c r="R200" i="16"/>
  <c r="S200" i="16"/>
  <c r="T200" i="16"/>
  <c r="U200" i="16"/>
  <c r="V200" i="16"/>
  <c r="W200" i="16"/>
  <c r="B201" i="16"/>
  <c r="L201" i="16"/>
  <c r="F201" i="16"/>
  <c r="N201" i="16"/>
  <c r="O201" i="16" s="1"/>
  <c r="Q201" i="16" s="1"/>
  <c r="R201" i="16"/>
  <c r="S201" i="16"/>
  <c r="T201" i="16"/>
  <c r="U201" i="16"/>
  <c r="V201" i="16"/>
  <c r="W201" i="16"/>
  <c r="B202" i="16"/>
  <c r="L202" i="16"/>
  <c r="N202" i="16"/>
  <c r="O202" i="16" s="1"/>
  <c r="Q202" i="16" s="1"/>
  <c r="R202" i="16"/>
  <c r="S202" i="16"/>
  <c r="T202" i="16"/>
  <c r="U202" i="16"/>
  <c r="V202" i="16"/>
  <c r="W202" i="16"/>
  <c r="B203" i="16"/>
  <c r="L203" i="16"/>
  <c r="N203" i="16"/>
  <c r="O203" i="16" s="1"/>
  <c r="Q203" i="16" s="1"/>
  <c r="R203" i="16"/>
  <c r="S203" i="16"/>
  <c r="T203" i="16"/>
  <c r="U203" i="16"/>
  <c r="V203" i="16"/>
  <c r="W203" i="16"/>
  <c r="B204" i="16"/>
  <c r="L204" i="16"/>
  <c r="F204" i="16"/>
  <c r="N204" i="16"/>
  <c r="O204" i="16" s="1"/>
  <c r="Q204" i="16" s="1"/>
  <c r="R204" i="16"/>
  <c r="S204" i="16"/>
  <c r="T204" i="16"/>
  <c r="U204" i="16"/>
  <c r="V204" i="16"/>
  <c r="W204" i="16"/>
  <c r="B205" i="16"/>
  <c r="L205" i="16"/>
  <c r="F205" i="16"/>
  <c r="N205" i="16"/>
  <c r="O205" i="16" s="1"/>
  <c r="Q205" i="16" s="1"/>
  <c r="R205" i="16"/>
  <c r="S205" i="16"/>
  <c r="T205" i="16"/>
  <c r="U205" i="16"/>
  <c r="V205" i="16"/>
  <c r="W205" i="16"/>
  <c r="B206" i="16"/>
  <c r="L206" i="16"/>
  <c r="F206" i="16"/>
  <c r="N206" i="16"/>
  <c r="O206" i="16" s="1"/>
  <c r="Q206" i="16" s="1"/>
  <c r="R206" i="16"/>
  <c r="S206" i="16"/>
  <c r="T206" i="16"/>
  <c r="U206" i="16"/>
  <c r="V206" i="16"/>
  <c r="W206" i="16"/>
  <c r="B207" i="16"/>
  <c r="L207" i="16"/>
  <c r="F207" i="16"/>
  <c r="N207" i="16"/>
  <c r="O207" i="16" s="1"/>
  <c r="Q207" i="16" s="1"/>
  <c r="R207" i="16"/>
  <c r="S207" i="16"/>
  <c r="T207" i="16"/>
  <c r="U207" i="16"/>
  <c r="V207" i="16"/>
  <c r="W207" i="16"/>
  <c r="B208" i="16"/>
  <c r="L208" i="16"/>
  <c r="F208" i="16"/>
  <c r="N208" i="16"/>
  <c r="O208" i="16" s="1"/>
  <c r="Q208" i="16" s="1"/>
  <c r="R208" i="16"/>
  <c r="S208" i="16"/>
  <c r="T208" i="16"/>
  <c r="U208" i="16"/>
  <c r="V208" i="16"/>
  <c r="W208" i="16"/>
  <c r="B209" i="16"/>
  <c r="L209" i="16"/>
  <c r="F209" i="16"/>
  <c r="N209" i="16"/>
  <c r="O209" i="16" s="1"/>
  <c r="Q209" i="16" s="1"/>
  <c r="R209" i="16"/>
  <c r="S209" i="16"/>
  <c r="T209" i="16"/>
  <c r="U209" i="16"/>
  <c r="V209" i="16"/>
  <c r="W209" i="16"/>
  <c r="B210" i="16"/>
  <c r="L210" i="16"/>
  <c r="N210" i="16"/>
  <c r="O210" i="16" s="1"/>
  <c r="Q210" i="16" s="1"/>
  <c r="R210" i="16"/>
  <c r="S210" i="16"/>
  <c r="T210" i="16"/>
  <c r="U210" i="16"/>
  <c r="V210" i="16"/>
  <c r="W210" i="16"/>
  <c r="B211" i="16"/>
  <c r="L211" i="16"/>
  <c r="N211" i="16"/>
  <c r="O211" i="16" s="1"/>
  <c r="Q211" i="16" s="1"/>
  <c r="R211" i="16"/>
  <c r="S211" i="16"/>
  <c r="T211" i="16"/>
  <c r="U211" i="16"/>
  <c r="V211" i="16"/>
  <c r="W211" i="16"/>
  <c r="B212" i="16"/>
  <c r="L212" i="16"/>
  <c r="F212" i="16"/>
  <c r="N212" i="16"/>
  <c r="O212" i="16" s="1"/>
  <c r="Q212" i="16" s="1"/>
  <c r="R212" i="16"/>
  <c r="S212" i="16"/>
  <c r="T212" i="16"/>
  <c r="U212" i="16"/>
  <c r="V212" i="16"/>
  <c r="W212" i="16"/>
  <c r="B213" i="16"/>
  <c r="L213" i="16"/>
  <c r="F213" i="16"/>
  <c r="N213" i="16"/>
  <c r="O213" i="16" s="1"/>
  <c r="Q213" i="16" s="1"/>
  <c r="R213" i="16"/>
  <c r="S213" i="16"/>
  <c r="T213" i="16"/>
  <c r="U213" i="16"/>
  <c r="V213" i="16"/>
  <c r="W213" i="16"/>
  <c r="B214" i="16"/>
  <c r="L214" i="16"/>
  <c r="F214" i="16"/>
  <c r="N214" i="16"/>
  <c r="O214" i="16" s="1"/>
  <c r="Q214" i="16" s="1"/>
  <c r="R214" i="16"/>
  <c r="S214" i="16"/>
  <c r="T214" i="16"/>
  <c r="U214" i="16"/>
  <c r="V214" i="16"/>
  <c r="W214" i="16"/>
  <c r="B215" i="16"/>
  <c r="L215" i="16"/>
  <c r="F215" i="16"/>
  <c r="N215" i="16"/>
  <c r="O215" i="16" s="1"/>
  <c r="Q215" i="16" s="1"/>
  <c r="R215" i="16"/>
  <c r="S215" i="16"/>
  <c r="T215" i="16"/>
  <c r="U215" i="16"/>
  <c r="V215" i="16"/>
  <c r="W215" i="16"/>
  <c r="B216" i="16"/>
  <c r="L216" i="16"/>
  <c r="F216" i="16"/>
  <c r="N216" i="16"/>
  <c r="O216" i="16" s="1"/>
  <c r="Q216" i="16" s="1"/>
  <c r="R216" i="16"/>
  <c r="S216" i="16"/>
  <c r="T216" i="16"/>
  <c r="U216" i="16"/>
  <c r="V216" i="16"/>
  <c r="W216" i="16"/>
  <c r="B217" i="16"/>
  <c r="L217" i="16"/>
  <c r="F217" i="16"/>
  <c r="N217" i="16"/>
  <c r="O217" i="16" s="1"/>
  <c r="Q217" i="16" s="1"/>
  <c r="R217" i="16"/>
  <c r="S217" i="16"/>
  <c r="T217" i="16"/>
  <c r="U217" i="16"/>
  <c r="V217" i="16"/>
  <c r="W217" i="16"/>
  <c r="B218" i="16"/>
  <c r="L218" i="16"/>
  <c r="N218" i="16"/>
  <c r="O218" i="16" s="1"/>
  <c r="Q218" i="16" s="1"/>
  <c r="R218" i="16"/>
  <c r="S218" i="16"/>
  <c r="T218" i="16"/>
  <c r="U218" i="16"/>
  <c r="V218" i="16"/>
  <c r="W218" i="16"/>
  <c r="B219" i="16"/>
  <c r="L219" i="16"/>
  <c r="N219" i="16"/>
  <c r="O219" i="16" s="1"/>
  <c r="Q219" i="16" s="1"/>
  <c r="R219" i="16"/>
  <c r="S219" i="16"/>
  <c r="T219" i="16"/>
  <c r="U219" i="16"/>
  <c r="V219" i="16"/>
  <c r="W219" i="16"/>
  <c r="B220" i="16"/>
  <c r="L220" i="16"/>
  <c r="F220" i="16"/>
  <c r="N220" i="16"/>
  <c r="O220" i="16" s="1"/>
  <c r="Q220" i="16" s="1"/>
  <c r="R220" i="16"/>
  <c r="S220" i="16"/>
  <c r="T220" i="16"/>
  <c r="U220" i="16"/>
  <c r="V220" i="16"/>
  <c r="W220" i="16"/>
  <c r="B221" i="16"/>
  <c r="L221" i="16"/>
  <c r="F221" i="16"/>
  <c r="N221" i="16"/>
  <c r="O221" i="16" s="1"/>
  <c r="Q221" i="16" s="1"/>
  <c r="R221" i="16"/>
  <c r="S221" i="16"/>
  <c r="T221" i="16"/>
  <c r="U221" i="16"/>
  <c r="V221" i="16"/>
  <c r="W221" i="16"/>
  <c r="B222" i="16"/>
  <c r="L222" i="16"/>
  <c r="F222" i="16"/>
  <c r="N222" i="16"/>
  <c r="O222" i="16" s="1"/>
  <c r="Q222" i="16" s="1"/>
  <c r="R222" i="16"/>
  <c r="S222" i="16"/>
  <c r="T222" i="16"/>
  <c r="U222" i="16"/>
  <c r="V222" i="16"/>
  <c r="W222" i="16"/>
  <c r="B223" i="16"/>
  <c r="L223" i="16"/>
  <c r="F223" i="16"/>
  <c r="N223" i="16"/>
  <c r="O223" i="16" s="1"/>
  <c r="Q223" i="16" s="1"/>
  <c r="R223" i="16"/>
  <c r="S223" i="16"/>
  <c r="T223" i="16"/>
  <c r="U223" i="16"/>
  <c r="V223" i="16"/>
  <c r="W223" i="16"/>
  <c r="B224" i="16"/>
  <c r="L224" i="16"/>
  <c r="F224" i="16"/>
  <c r="N224" i="16"/>
  <c r="O224" i="16" s="1"/>
  <c r="Q224" i="16" s="1"/>
  <c r="R224" i="16"/>
  <c r="S224" i="16"/>
  <c r="T224" i="16"/>
  <c r="U224" i="16"/>
  <c r="V224" i="16"/>
  <c r="W224" i="16"/>
  <c r="B225" i="16"/>
  <c r="L225" i="16"/>
  <c r="F225" i="16"/>
  <c r="N225" i="16"/>
  <c r="O225" i="16" s="1"/>
  <c r="Q225" i="16" s="1"/>
  <c r="R225" i="16"/>
  <c r="S225" i="16"/>
  <c r="T225" i="16"/>
  <c r="U225" i="16"/>
  <c r="V225" i="16"/>
  <c r="W225" i="16"/>
  <c r="B226" i="16"/>
  <c r="L226" i="16"/>
  <c r="N226" i="16"/>
  <c r="O226" i="16" s="1"/>
  <c r="Q226" i="16" s="1"/>
  <c r="R226" i="16"/>
  <c r="S226" i="16"/>
  <c r="T226" i="16"/>
  <c r="U226" i="16"/>
  <c r="V226" i="16"/>
  <c r="W226" i="16"/>
  <c r="B227" i="16"/>
  <c r="L227" i="16"/>
  <c r="N227" i="16"/>
  <c r="O227" i="16" s="1"/>
  <c r="Q227" i="16" s="1"/>
  <c r="R227" i="16"/>
  <c r="S227" i="16"/>
  <c r="T227" i="16"/>
  <c r="U227" i="16"/>
  <c r="V227" i="16"/>
  <c r="W227" i="16"/>
  <c r="B228" i="16"/>
  <c r="L228" i="16"/>
  <c r="F228" i="16"/>
  <c r="N228" i="16"/>
  <c r="O228" i="16" s="1"/>
  <c r="Q228" i="16" s="1"/>
  <c r="R228" i="16"/>
  <c r="S228" i="16"/>
  <c r="T228" i="16"/>
  <c r="U228" i="16"/>
  <c r="V228" i="16"/>
  <c r="W228" i="16"/>
  <c r="F91" i="16" l="1"/>
  <c r="G205" i="16"/>
  <c r="G206" i="16"/>
  <c r="G152" i="16"/>
  <c r="F139" i="16"/>
  <c r="G187" i="16"/>
  <c r="G92" i="16"/>
  <c r="F163" i="16"/>
  <c r="G121" i="16"/>
  <c r="G122" i="16"/>
  <c r="G211" i="16"/>
  <c r="G86" i="16"/>
  <c r="G151" i="16"/>
  <c r="G98" i="16"/>
  <c r="F97" i="16"/>
  <c r="F199" i="16"/>
  <c r="G170" i="16"/>
  <c r="G169" i="16"/>
  <c r="G212" i="16"/>
  <c r="G133" i="16"/>
  <c r="G134" i="16"/>
  <c r="F115" i="16"/>
  <c r="G135" i="16"/>
  <c r="G175" i="16"/>
  <c r="F85" i="16"/>
  <c r="G176" i="16"/>
  <c r="F145" i="16"/>
  <c r="G110" i="16"/>
  <c r="G109" i="16"/>
  <c r="G188" i="16"/>
  <c r="G147" i="16"/>
  <c r="G146" i="16"/>
  <c r="G116" i="16"/>
  <c r="G93" i="16"/>
  <c r="G182" i="16"/>
  <c r="G181" i="16"/>
  <c r="G74" i="16"/>
  <c r="F73" i="16"/>
  <c r="G72" i="16"/>
  <c r="G218" i="16"/>
  <c r="G217" i="16"/>
  <c r="G80" i="16"/>
  <c r="F79" i="16"/>
  <c r="G78" i="16"/>
  <c r="G194" i="16"/>
  <c r="G193" i="16"/>
  <c r="G158" i="16"/>
  <c r="G157" i="16"/>
  <c r="G224" i="16"/>
  <c r="G223" i="16"/>
  <c r="G129" i="16"/>
  <c r="G128" i="16"/>
  <c r="G127" i="16"/>
  <c r="G104" i="16"/>
  <c r="G103" i="16"/>
  <c r="G200" i="16"/>
  <c r="G164" i="16"/>
  <c r="G62" i="16"/>
  <c r="F61" i="16"/>
  <c r="G141" i="16"/>
  <c r="G140" i="16"/>
  <c r="G68" i="16"/>
  <c r="F67" i="16"/>
  <c r="G66" i="16"/>
  <c r="F46" i="16"/>
  <c r="G50" i="16"/>
  <c r="G47" i="16"/>
  <c r="G228" i="16"/>
  <c r="G222" i="16"/>
  <c r="G216" i="16"/>
  <c r="G204" i="16"/>
  <c r="G192" i="16"/>
  <c r="G186" i="16"/>
  <c r="G174" i="16"/>
  <c r="G168" i="16"/>
  <c r="G162" i="16"/>
  <c r="G150" i="16"/>
  <c r="G144" i="16"/>
  <c r="G138" i="16"/>
  <c r="G132" i="16"/>
  <c r="G120" i="16"/>
  <c r="G114" i="16"/>
  <c r="G108" i="16"/>
  <c r="G102" i="16"/>
  <c r="G96" i="16"/>
  <c r="G90" i="16"/>
  <c r="G45" i="16"/>
  <c r="G210" i="16"/>
  <c r="G198" i="16"/>
  <c r="G180" i="16"/>
  <c r="G156" i="16"/>
  <c r="G126" i="16"/>
  <c r="G84" i="16"/>
  <c r="G227" i="16"/>
  <c r="G203" i="16"/>
  <c r="G179" i="16"/>
  <c r="G161" i="16"/>
  <c r="G155" i="16"/>
  <c r="G143" i="16"/>
  <c r="G131" i="16"/>
  <c r="G113" i="16"/>
  <c r="G89" i="16"/>
  <c r="G83" i="16"/>
  <c r="G65" i="16"/>
  <c r="G49" i="16"/>
  <c r="G44" i="16"/>
  <c r="G221" i="16"/>
  <c r="G215" i="16"/>
  <c r="G209" i="16"/>
  <c r="G197" i="16"/>
  <c r="G191" i="16"/>
  <c r="G185" i="16"/>
  <c r="G173" i="16"/>
  <c r="G167" i="16"/>
  <c r="G149" i="16"/>
  <c r="G137" i="16"/>
  <c r="G125" i="16"/>
  <c r="G119" i="16"/>
  <c r="G107" i="16"/>
  <c r="G101" i="16"/>
  <c r="G95" i="16"/>
  <c r="G77" i="16"/>
  <c r="G71" i="16"/>
  <c r="G202" i="16"/>
  <c r="G190" i="16"/>
  <c r="G166" i="16"/>
  <c r="G154" i="16"/>
  <c r="G148" i="16"/>
  <c r="G136" i="16"/>
  <c r="G130" i="16"/>
  <c r="G118" i="16"/>
  <c r="G106" i="16"/>
  <c r="G100" i="16"/>
  <c r="G88" i="16"/>
  <c r="G70" i="16"/>
  <c r="G64" i="16"/>
  <c r="G48" i="16"/>
  <c r="G43" i="16"/>
  <c r="G226" i="16"/>
  <c r="G220" i="16"/>
  <c r="G214" i="16"/>
  <c r="G208" i="16"/>
  <c r="G196" i="16"/>
  <c r="G184" i="16"/>
  <c r="G178" i="16"/>
  <c r="G172" i="16"/>
  <c r="G160" i="16"/>
  <c r="G142" i="16"/>
  <c r="G124" i="16"/>
  <c r="G112" i="16"/>
  <c r="G94" i="16"/>
  <c r="G82" i="16"/>
  <c r="G76" i="16"/>
  <c r="G225" i="16"/>
  <c r="G219" i="16"/>
  <c r="G213" i="16"/>
  <c r="G201" i="16"/>
  <c r="G195" i="16"/>
  <c r="G189" i="16"/>
  <c r="G177" i="16"/>
  <c r="G171" i="16"/>
  <c r="G165" i="16"/>
  <c r="G159" i="16"/>
  <c r="G153" i="16"/>
  <c r="G123" i="16"/>
  <c r="G99" i="16"/>
  <c r="G81" i="16"/>
  <c r="G75" i="16"/>
  <c r="G69" i="16"/>
  <c r="G63" i="16"/>
  <c r="G42" i="16"/>
  <c r="G207" i="16"/>
  <c r="G183" i="16"/>
  <c r="G117" i="16"/>
  <c r="G111" i="16"/>
  <c r="G105" i="16"/>
  <c r="G87" i="16"/>
  <c r="G41" i="16"/>
  <c r="G3" i="16" l="1"/>
  <c r="N3" i="16"/>
  <c r="O3" i="16" s="1"/>
  <c r="Q3" i="16" s="1"/>
  <c r="R3" i="16"/>
  <c r="S3" i="16"/>
  <c r="T3" i="16"/>
  <c r="U3" i="16"/>
  <c r="V3" i="16"/>
  <c r="W3" i="16"/>
  <c r="F4" i="16"/>
  <c r="N4" i="16"/>
  <c r="O4" i="16" s="1"/>
  <c r="Q4" i="16" s="1"/>
  <c r="R4" i="16"/>
  <c r="S4" i="16"/>
  <c r="T4" i="16"/>
  <c r="U4" i="16"/>
  <c r="V4" i="16"/>
  <c r="W4" i="16"/>
  <c r="F12" i="16"/>
  <c r="F13" i="16"/>
  <c r="F15" i="16"/>
  <c r="F51" i="16"/>
  <c r="N51" i="16"/>
  <c r="O51" i="16" s="1"/>
  <c r="Q51" i="16" s="1"/>
  <c r="R51" i="16"/>
  <c r="S51" i="16"/>
  <c r="T51" i="16"/>
  <c r="U51" i="16"/>
  <c r="V51" i="16"/>
  <c r="W51" i="16"/>
  <c r="F16" i="16"/>
  <c r="F17" i="16"/>
  <c r="F18" i="16"/>
  <c r="F19" i="16"/>
  <c r="F20" i="16"/>
  <c r="F21" i="16"/>
  <c r="F22" i="16"/>
  <c r="G23" i="16"/>
  <c r="F52" i="16"/>
  <c r="N52" i="16"/>
  <c r="O52" i="16" s="1"/>
  <c r="Q52" i="16" s="1"/>
  <c r="R52" i="16"/>
  <c r="S52" i="16"/>
  <c r="T52" i="16"/>
  <c r="U52" i="16"/>
  <c r="V52" i="16"/>
  <c r="W52" i="16"/>
  <c r="F24" i="16"/>
  <c r="F25" i="16"/>
  <c r="F26" i="16"/>
  <c r="F27" i="16"/>
  <c r="F28" i="16"/>
  <c r="F53" i="16"/>
  <c r="N53" i="16"/>
  <c r="O53" i="16" s="1"/>
  <c r="Q53" i="16" s="1"/>
  <c r="R53" i="16"/>
  <c r="S53" i="16"/>
  <c r="T53" i="16"/>
  <c r="U53" i="16"/>
  <c r="V53" i="16"/>
  <c r="W53" i="16"/>
  <c r="F29" i="16"/>
  <c r="F30" i="16"/>
  <c r="F54" i="16"/>
  <c r="N54" i="16"/>
  <c r="O54" i="16" s="1"/>
  <c r="Q54" i="16" s="1"/>
  <c r="R54" i="16"/>
  <c r="S54" i="16"/>
  <c r="T54" i="16"/>
  <c r="U54" i="16"/>
  <c r="V54" i="16"/>
  <c r="W54" i="16"/>
  <c r="F55" i="16"/>
  <c r="N55" i="16"/>
  <c r="O55" i="16" s="1"/>
  <c r="Q55" i="16" s="1"/>
  <c r="R55" i="16"/>
  <c r="S55" i="16"/>
  <c r="T55" i="16"/>
  <c r="U55" i="16"/>
  <c r="V55" i="16"/>
  <c r="W55" i="16"/>
  <c r="F56" i="16"/>
  <c r="N56" i="16"/>
  <c r="O56" i="16" s="1"/>
  <c r="Q56" i="16" s="1"/>
  <c r="R56" i="16"/>
  <c r="S56" i="16"/>
  <c r="T56" i="16"/>
  <c r="U56" i="16"/>
  <c r="V56" i="16"/>
  <c r="W56" i="16"/>
  <c r="F31" i="16"/>
  <c r="G32" i="16"/>
  <c r="G33" i="16"/>
  <c r="F34" i="16"/>
  <c r="F35" i="16"/>
  <c r="F36" i="16"/>
  <c r="F37" i="16"/>
  <c r="F57" i="16"/>
  <c r="N57" i="16"/>
  <c r="O57" i="16" s="1"/>
  <c r="Q57" i="16" s="1"/>
  <c r="R57" i="16"/>
  <c r="S57" i="16"/>
  <c r="T57" i="16"/>
  <c r="U57" i="16"/>
  <c r="V57" i="16"/>
  <c r="W57" i="16"/>
  <c r="G38" i="16"/>
  <c r="F58" i="16"/>
  <c r="N58" i="16"/>
  <c r="O58" i="16" s="1"/>
  <c r="Q58" i="16" s="1"/>
  <c r="R58" i="16"/>
  <c r="S58" i="16"/>
  <c r="T58" i="16"/>
  <c r="U58" i="16"/>
  <c r="V58" i="16"/>
  <c r="W58" i="16"/>
  <c r="F39" i="16"/>
  <c r="F59" i="16"/>
  <c r="N59" i="16"/>
  <c r="O59" i="16" s="1"/>
  <c r="Q59" i="16" s="1"/>
  <c r="R59" i="16"/>
  <c r="S59" i="16"/>
  <c r="T59" i="16"/>
  <c r="U59" i="16"/>
  <c r="V59" i="16"/>
  <c r="W59" i="16"/>
  <c r="G40" i="16"/>
  <c r="G60" i="16"/>
  <c r="N60" i="16"/>
  <c r="O60" i="16" s="1"/>
  <c r="Q60" i="16" s="1"/>
  <c r="R60" i="16"/>
  <c r="S60" i="16"/>
  <c r="T60" i="16"/>
  <c r="U60" i="16"/>
  <c r="V60" i="16"/>
  <c r="W60" i="16"/>
  <c r="G14" i="16"/>
  <c r="L12" i="16"/>
  <c r="L13" i="16"/>
  <c r="L15" i="16"/>
  <c r="L51" i="16"/>
  <c r="L16" i="16"/>
  <c r="L17" i="16"/>
  <c r="L18" i="16"/>
  <c r="L19" i="16"/>
  <c r="L20" i="16"/>
  <c r="L21" i="16"/>
  <c r="L22" i="16"/>
  <c r="L23" i="16"/>
  <c r="L52" i="16"/>
  <c r="L24" i="16"/>
  <c r="L25" i="16"/>
  <c r="L26" i="16"/>
  <c r="L27" i="16"/>
  <c r="L28" i="16"/>
  <c r="L53" i="16"/>
  <c r="L29" i="16"/>
  <c r="L30" i="16"/>
  <c r="L54" i="16"/>
  <c r="L55" i="16"/>
  <c r="L56" i="16"/>
  <c r="L31" i="16"/>
  <c r="L32" i="16"/>
  <c r="L33" i="16"/>
  <c r="L34" i="16"/>
  <c r="L35" i="16"/>
  <c r="L36" i="16"/>
  <c r="L37" i="16"/>
  <c r="L57" i="16"/>
  <c r="L38" i="16"/>
  <c r="L58" i="16"/>
  <c r="L39" i="16"/>
  <c r="L59" i="16"/>
  <c r="L40" i="16"/>
  <c r="L60" i="16"/>
  <c r="L14" i="16"/>
  <c r="B3" i="16"/>
  <c r="B4" i="16"/>
  <c r="B12" i="16"/>
  <c r="B13" i="16"/>
  <c r="B15" i="16"/>
  <c r="B51" i="16"/>
  <c r="B16" i="16"/>
  <c r="B17" i="16"/>
  <c r="B18" i="16"/>
  <c r="B19" i="16"/>
  <c r="B20" i="16"/>
  <c r="B21" i="16"/>
  <c r="B22" i="16"/>
  <c r="B23" i="16"/>
  <c r="B52" i="16"/>
  <c r="B24" i="16"/>
  <c r="B25" i="16"/>
  <c r="B26" i="16"/>
  <c r="B27" i="16"/>
  <c r="B28" i="16"/>
  <c r="B53" i="16"/>
  <c r="B29" i="16"/>
  <c r="B30" i="16"/>
  <c r="B54" i="16"/>
  <c r="B55" i="16"/>
  <c r="B56" i="16"/>
  <c r="B31" i="16"/>
  <c r="B32" i="16"/>
  <c r="B33" i="16"/>
  <c r="B34" i="16"/>
  <c r="B35" i="16"/>
  <c r="B36" i="16"/>
  <c r="B37" i="16"/>
  <c r="B57" i="16"/>
  <c r="B38" i="16"/>
  <c r="B58" i="16"/>
  <c r="B39" i="16"/>
  <c r="B59" i="16"/>
  <c r="B40" i="16"/>
  <c r="B60" i="16"/>
  <c r="B14" i="16"/>
  <c r="F3" i="16" l="1"/>
  <c r="G52" i="16"/>
  <c r="G24" i="16"/>
  <c r="G18" i="16"/>
  <c r="G4" i="16"/>
  <c r="G15" i="16"/>
  <c r="F14" i="16"/>
  <c r="F38" i="16"/>
  <c r="G26" i="16"/>
  <c r="G20" i="16"/>
  <c r="G12" i="16"/>
  <c r="G51" i="16"/>
  <c r="G30" i="16"/>
  <c r="G25" i="16"/>
  <c r="G39" i="16"/>
  <c r="F33" i="16"/>
  <c r="G31" i="16"/>
  <c r="F23" i="16"/>
  <c r="G56" i="16"/>
  <c r="G17" i="16"/>
  <c r="G53" i="16"/>
  <c r="G16" i="16"/>
  <c r="G36" i="16"/>
  <c r="G35" i="16"/>
  <c r="G28" i="16"/>
  <c r="G34" i="16"/>
  <c r="G27" i="16"/>
  <c r="G19" i="16"/>
  <c r="G59" i="16"/>
  <c r="G58" i="16"/>
  <c r="G55" i="16"/>
  <c r="G54" i="16"/>
  <c r="G57" i="16"/>
  <c r="G22" i="16"/>
  <c r="G13" i="16"/>
  <c r="G37" i="16"/>
  <c r="G29" i="16"/>
  <c r="G21" i="16"/>
  <c r="F60" i="16"/>
  <c r="F32" i="16"/>
  <c r="F40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Zapata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Gustavo Zapata:</t>
        </r>
        <r>
          <rPr>
            <sz val="9"/>
            <color indexed="81"/>
            <rFont val="Tahoma"/>
            <family val="2"/>
          </rPr>
          <t xml:space="preserve">
FORMULA
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Gustavo Zapata
Se calcula automatico, arrastrar hasta el final de los datos.</t>
        </r>
      </text>
    </comment>
    <comment ref="H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Gustavo Zapata
Se calcula automatico, arrastrar hasta el final de los datos.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tc={66D1BC53-2552-447D-BA7A-327DEE74A9A5}</author>
  </authors>
  <commentList>
    <comment ref="C2" authorId="0" shapeId="0" xr:uid="{00000000-0006-0000-01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Entre 00:00 y no pasar de 23:00 a menos que diferida sea menor igual de 1 hora</t>
      </text>
    </comment>
  </commentList>
</comments>
</file>

<file path=xl/sharedStrings.xml><?xml version="1.0" encoding="utf-8"?>
<sst xmlns="http://schemas.openxmlformats.org/spreadsheetml/2006/main" count="3280" uniqueCount="735">
  <si>
    <t>NOMBRE  SARTA</t>
  </si>
  <si>
    <t>FECHA INICIAL mm/dd/yyyy hh:mm:ss</t>
  </si>
  <si>
    <t>FECHA FINAL mm/dd/yyyy hh:mm:ss</t>
  </si>
  <si>
    <t>ABIERTO? True/False</t>
  </si>
  <si>
    <t>DURACION (SEGUNDOS)</t>
  </si>
  <si>
    <t>CODIGO INTERNO (NO BORRAR)</t>
  </si>
  <si>
    <t>CAUSA DE DIFERIDA</t>
  </si>
  <si>
    <t>CODIGO GENERAL (NO BORRAR)</t>
  </si>
  <si>
    <t>CAUSA GENERAL</t>
  </si>
  <si>
    <t>COMENTARIO</t>
  </si>
  <si>
    <t>GESTIONABLE</t>
  </si>
  <si>
    <t>FECHA</t>
  </si>
  <si>
    <t>POZO</t>
  </si>
  <si>
    <t>HORAS INICIO</t>
  </si>
  <si>
    <t>HORAS</t>
  </si>
  <si>
    <t>PERDIDA CALCULADA</t>
  </si>
  <si>
    <t>FECHA ULTIMA PRUEBA</t>
  </si>
  <si>
    <t>RESPONSABLE</t>
  </si>
  <si>
    <t>False</t>
  </si>
  <si>
    <t>WO Estim. Térmica</t>
  </si>
  <si>
    <t>YACIMIENTOS</t>
  </si>
  <si>
    <t>True</t>
  </si>
  <si>
    <t>Pozo no fluye</t>
  </si>
  <si>
    <t>ESPERANDO W.S.</t>
  </si>
  <si>
    <t>EN W.S.</t>
  </si>
  <si>
    <t>Varilla o barra falla</t>
  </si>
  <si>
    <t>VSD falla</t>
  </si>
  <si>
    <t>MANTENIMIENTO</t>
  </si>
  <si>
    <t>CAUSA</t>
  </si>
  <si>
    <t>CAUSE_TYPE</t>
  </si>
  <si>
    <t>ALS</t>
  </si>
  <si>
    <t>Evento natural</t>
  </si>
  <si>
    <t>20200100010002</t>
  </si>
  <si>
    <t>ATENTADO</t>
  </si>
  <si>
    <t>Gestión ambiental</t>
  </si>
  <si>
    <t>20200300020102</t>
  </si>
  <si>
    <t>BLOQUEO COMUNIDAD</t>
  </si>
  <si>
    <t>Comercialización falla</t>
  </si>
  <si>
    <t>20200000000102</t>
  </si>
  <si>
    <t>Comercialización plan</t>
  </si>
  <si>
    <t>2020000100102</t>
  </si>
  <si>
    <t>CAMBIO SLA</t>
  </si>
  <si>
    <t>Refinación falla</t>
  </si>
  <si>
    <t>20200500000102</t>
  </si>
  <si>
    <t>CAPACIDAD VERTIMIENTO</t>
  </si>
  <si>
    <t>Refinación plan</t>
  </si>
  <si>
    <t>20200501000102</t>
  </si>
  <si>
    <t>COMBUSTIBLE CONTAMINADO</t>
  </si>
  <si>
    <t>Transporte falla</t>
  </si>
  <si>
    <t>20200700000102</t>
  </si>
  <si>
    <t>CONTROL</t>
  </si>
  <si>
    <t>Transporte plan</t>
  </si>
  <si>
    <t>20200701000102</t>
  </si>
  <si>
    <t>CUMPLIMIENTO ORDEN JUDICIAL</t>
  </si>
  <si>
    <t>Red energía falla</t>
  </si>
  <si>
    <t>202002000101302</t>
  </si>
  <si>
    <t>DHS</t>
  </si>
  <si>
    <t>Energía autogenerada falla</t>
  </si>
  <si>
    <t>20200200010402</t>
  </si>
  <si>
    <t>EMERGENCIA SANITARIA</t>
  </si>
  <si>
    <t>Energía generadores falla</t>
  </si>
  <si>
    <t>20200200010502</t>
  </si>
  <si>
    <t>EN W.O.</t>
  </si>
  <si>
    <t>Energía SIN falla</t>
  </si>
  <si>
    <t>20200200010602</t>
  </si>
  <si>
    <t>Energía tercero falla</t>
  </si>
  <si>
    <t>20200200010702</t>
  </si>
  <si>
    <t>ESPERANDO W.O.</t>
  </si>
  <si>
    <t>Insuficiente combustible</t>
  </si>
  <si>
    <t>20200200010902</t>
  </si>
  <si>
    <t>Cap. red energía</t>
  </si>
  <si>
    <t>20200201020502</t>
  </si>
  <si>
    <t>FACILIDADES</t>
  </si>
  <si>
    <t>Cap. suministro Energía</t>
  </si>
  <si>
    <t>20200201020602</t>
  </si>
  <si>
    <t>FALLA SLA</t>
  </si>
  <si>
    <t>Disponibilidad combustible</t>
  </si>
  <si>
    <t>20200201050002</t>
  </si>
  <si>
    <t>FILTRO COMB. SATURADO</t>
  </si>
  <si>
    <t>Energía autogenerada mtto</t>
  </si>
  <si>
    <t>20200201050102</t>
  </si>
  <si>
    <t>HURTO CABLE</t>
  </si>
  <si>
    <t>Energía generadores mtto</t>
  </si>
  <si>
    <t>20200201050202</t>
  </si>
  <si>
    <t>HURTO COMBUSTIBLE</t>
  </si>
  <si>
    <t>Energía SIN mtto</t>
  </si>
  <si>
    <t>20200201050301</t>
  </si>
  <si>
    <t>INGENIERIA</t>
  </si>
  <si>
    <t>Energía tercero mtto</t>
  </si>
  <si>
    <t>20200201050402</t>
  </si>
  <si>
    <t>LINEA DE FLUJO</t>
  </si>
  <si>
    <t>Red energía mtto</t>
  </si>
  <si>
    <t>20200201050502</t>
  </si>
  <si>
    <t>Acom elec falla</t>
  </si>
  <si>
    <t>20200400030002</t>
  </si>
  <si>
    <t>MANTENIMIENTO SLA</t>
  </si>
  <si>
    <t>202004000301202</t>
  </si>
  <si>
    <t>OPERACIONES</t>
  </si>
  <si>
    <t>Motor falla</t>
  </si>
  <si>
    <t>20200400030502</t>
  </si>
  <si>
    <t>OPERACIONES INYECCION</t>
  </si>
  <si>
    <t>Transformador falla</t>
  </si>
  <si>
    <t>20200400030702</t>
  </si>
  <si>
    <t>OTROS</t>
  </si>
  <si>
    <t>Emergencia sanitaria</t>
  </si>
  <si>
    <t>20200100000102</t>
  </si>
  <si>
    <t>PRECIO DEL CRUDO</t>
  </si>
  <si>
    <t>Taponamiento facilidades</t>
  </si>
  <si>
    <t>20200200000102</t>
  </si>
  <si>
    <t>PRODUCCION</t>
  </si>
  <si>
    <t>Cap. almacenamiento/despacho</t>
  </si>
  <si>
    <t>20200201020002</t>
  </si>
  <si>
    <t>PROYECTOS</t>
  </si>
  <si>
    <t>Cap. distribución</t>
  </si>
  <si>
    <t>20200201020102</t>
  </si>
  <si>
    <t>SABOTAJE</t>
  </si>
  <si>
    <t>Cap. gas lift</t>
  </si>
  <si>
    <t>20200201020202</t>
  </si>
  <si>
    <t>SLA</t>
  </si>
  <si>
    <t>Cap. inyección</t>
  </si>
  <si>
    <t>20200201020302</t>
  </si>
  <si>
    <t>SLICK LINE</t>
  </si>
  <si>
    <t>Cap. recolección</t>
  </si>
  <si>
    <t>20200201020402</t>
  </si>
  <si>
    <t>Cap. tratamiento</t>
  </si>
  <si>
    <t>20200201020702</t>
  </si>
  <si>
    <t>Cap. venta gas</t>
  </si>
  <si>
    <t>20200201020802</t>
  </si>
  <si>
    <t xml:space="preserve">Cap. vertimiento/disposición </t>
  </si>
  <si>
    <t>20200201020902</t>
  </si>
  <si>
    <t>Infraestructura no entregada</t>
  </si>
  <si>
    <t>20200201040002</t>
  </si>
  <si>
    <t>Mejora/nueva infraestructura</t>
  </si>
  <si>
    <t>20200201040102</t>
  </si>
  <si>
    <t>Base/sub-base falla</t>
  </si>
  <si>
    <t>20200200010002</t>
  </si>
  <si>
    <t>Locación falla</t>
  </si>
  <si>
    <t>202002000101102</t>
  </si>
  <si>
    <t>vías falla</t>
  </si>
  <si>
    <t>202002000101702</t>
  </si>
  <si>
    <t>Taponamiento en pozo</t>
  </si>
  <si>
    <t>20200400000102</t>
  </si>
  <si>
    <t>Capacidad extracción</t>
  </si>
  <si>
    <t>20200400010102</t>
  </si>
  <si>
    <t>WO cambio SLA</t>
  </si>
  <si>
    <t>20200401010002</t>
  </si>
  <si>
    <t>WO Pesca</t>
  </si>
  <si>
    <t>20200401010102</t>
  </si>
  <si>
    <t>WO rediseño SLA</t>
  </si>
  <si>
    <t>20200401010202</t>
  </si>
  <si>
    <t>WO Reparación revestimiento</t>
  </si>
  <si>
    <t>20200401010302</t>
  </si>
  <si>
    <t>Alta inyección</t>
  </si>
  <si>
    <t>20200800000102</t>
  </si>
  <si>
    <t>Baja inyección</t>
  </si>
  <si>
    <t>20200800000202</t>
  </si>
  <si>
    <t>Inyector no requerido</t>
  </si>
  <si>
    <t>20200800000302</t>
  </si>
  <si>
    <t>Alta relación gas liquido</t>
  </si>
  <si>
    <t>20200800010102</t>
  </si>
  <si>
    <t>Alto corte de agua</t>
  </si>
  <si>
    <t>20200800010202</t>
  </si>
  <si>
    <t>Daño o agotamiento</t>
  </si>
  <si>
    <t>20200800010302</t>
  </si>
  <si>
    <t>P&amp;C cierre inyector</t>
  </si>
  <si>
    <t>20200801010102</t>
  </si>
  <si>
    <t>P&amp;C cierre productor</t>
  </si>
  <si>
    <t>20200801010202</t>
  </si>
  <si>
    <t>202008010201002</t>
  </si>
  <si>
    <t>WO Aislamiento</t>
  </si>
  <si>
    <t>20200801020102</t>
  </si>
  <si>
    <t>WO Cañoneo</t>
  </si>
  <si>
    <t>20200801020202</t>
  </si>
  <si>
    <t>WO cierre inyector</t>
  </si>
  <si>
    <t>20200801020302</t>
  </si>
  <si>
    <t>WO cierre productor</t>
  </si>
  <si>
    <t>20200801020402</t>
  </si>
  <si>
    <t>WO Conformance</t>
  </si>
  <si>
    <t>20200801020502</t>
  </si>
  <si>
    <t>WO Control agua</t>
  </si>
  <si>
    <t>20200801020602</t>
  </si>
  <si>
    <t>WO Control arena</t>
  </si>
  <si>
    <t>20200801020702</t>
  </si>
  <si>
    <t>WO Estim. Mecánica</t>
  </si>
  <si>
    <t>20200801020802</t>
  </si>
  <si>
    <t>WO Estim. Química</t>
  </si>
  <si>
    <t>20200801020902</t>
  </si>
  <si>
    <t>Base/sub-base mtto</t>
  </si>
  <si>
    <t>20200201030002</t>
  </si>
  <si>
    <t>Vertimiento/disposición mtto</t>
  </si>
  <si>
    <t>202002010301002</t>
  </si>
  <si>
    <t>Choque mtto</t>
  </si>
  <si>
    <t>20200201030102</t>
  </si>
  <si>
    <t>Vías mtto</t>
  </si>
  <si>
    <t>202002010301102</t>
  </si>
  <si>
    <t>Despacho mtto</t>
  </si>
  <si>
    <t>20200201030202</t>
  </si>
  <si>
    <t>Distribución fluidos mtto</t>
  </si>
  <si>
    <t>20200201030302</t>
  </si>
  <si>
    <t>Gas Lift mtto</t>
  </si>
  <si>
    <t>20200201030402</t>
  </si>
  <si>
    <t>Inyección mtto</t>
  </si>
  <si>
    <t>20200201030502</t>
  </si>
  <si>
    <t>Locación mtto</t>
  </si>
  <si>
    <t>20200201030602</t>
  </si>
  <si>
    <t>Recolección mtto</t>
  </si>
  <si>
    <t>20200201030702</t>
  </si>
  <si>
    <t>Tratamiento mtto</t>
  </si>
  <si>
    <t>20200201030802</t>
  </si>
  <si>
    <t>Venta gas mtto</t>
  </si>
  <si>
    <t>20200201030902</t>
  </si>
  <si>
    <t>Acom elec mtto</t>
  </si>
  <si>
    <t>20200401000102</t>
  </si>
  <si>
    <t>Cabezal mtto</t>
  </si>
  <si>
    <t>20200401000202</t>
  </si>
  <si>
    <t>20200401000302</t>
  </si>
  <si>
    <t>Servicio a pozo</t>
  </si>
  <si>
    <t>20200401000402</t>
  </si>
  <si>
    <t>Sist. control/Inst mtto</t>
  </si>
  <si>
    <t>20200401000502</t>
  </si>
  <si>
    <t>Transformador mtto</t>
  </si>
  <si>
    <t>20200401000602</t>
  </si>
  <si>
    <t>Unidad bombeo mtto</t>
  </si>
  <si>
    <t>20200401000702</t>
  </si>
  <si>
    <t>VSD mtto</t>
  </si>
  <si>
    <t>20200401000802</t>
  </si>
  <si>
    <t>Inyección falla</t>
  </si>
  <si>
    <t>202002000101002</t>
  </si>
  <si>
    <t>Choque Falla</t>
  </si>
  <si>
    <t>20200200010102</t>
  </si>
  <si>
    <t>Recolección Falla</t>
  </si>
  <si>
    <t>202002000101202</t>
  </si>
  <si>
    <t>Tratamiento falla</t>
  </si>
  <si>
    <t>202002000101402</t>
  </si>
  <si>
    <t>Venta gas falla</t>
  </si>
  <si>
    <t>202002000101502</t>
  </si>
  <si>
    <t>Vertimiento/disposición falla</t>
  </si>
  <si>
    <t>202002000101602</t>
  </si>
  <si>
    <t>Despacho falla</t>
  </si>
  <si>
    <t>20200200010202</t>
  </si>
  <si>
    <t>Distribución fluido falla</t>
  </si>
  <si>
    <t>20200200010302</t>
  </si>
  <si>
    <t>Gas Lift falla</t>
  </si>
  <si>
    <t>20200200010802</t>
  </si>
  <si>
    <t>202004000301002</t>
  </si>
  <si>
    <t>Bomba falla</t>
  </si>
  <si>
    <t>20200400030102</t>
  </si>
  <si>
    <t>VRF falla</t>
  </si>
  <si>
    <t>202004000301102</t>
  </si>
  <si>
    <t>Cabezal falla</t>
  </si>
  <si>
    <t>20200400030202</t>
  </si>
  <si>
    <t>Empaque falla</t>
  </si>
  <si>
    <t>20200400030302</t>
  </si>
  <si>
    <t>Mandril falla</t>
  </si>
  <si>
    <t>20200400030402</t>
  </si>
  <si>
    <t>Sist. control/Instrumentación falla</t>
  </si>
  <si>
    <t>20200400030602</t>
  </si>
  <si>
    <t>Tubería falla</t>
  </si>
  <si>
    <t>20200400030802</t>
  </si>
  <si>
    <t>Unidad bombeo falla</t>
  </si>
  <si>
    <t>20200400030902</t>
  </si>
  <si>
    <t>20200400040002</t>
  </si>
  <si>
    <t>Paros/Bloqueos ajenos ECP</t>
  </si>
  <si>
    <t>20200100020102</t>
  </si>
  <si>
    <t>Asuntos contractuales</t>
  </si>
  <si>
    <t>20200300000102</t>
  </si>
  <si>
    <t xml:space="preserve">Asuntos laborales </t>
  </si>
  <si>
    <t>20200300010102</t>
  </si>
  <si>
    <t>Gestion inmobiliaria</t>
  </si>
  <si>
    <t>20200300030102</t>
  </si>
  <si>
    <t>Inversión social</t>
  </si>
  <si>
    <t>20200300040102</t>
  </si>
  <si>
    <t>Relacionamiento con comunidad</t>
  </si>
  <si>
    <t>20200300050102</t>
  </si>
  <si>
    <t>Atentados</t>
  </si>
  <si>
    <t>20200600000102</t>
  </si>
  <si>
    <t>hurtos</t>
  </si>
  <si>
    <t>20200600000202</t>
  </si>
  <si>
    <t>Vandalismo</t>
  </si>
  <si>
    <t>20200600000302</t>
  </si>
  <si>
    <t>No rentable</t>
  </si>
  <si>
    <t>20200400020102</t>
  </si>
  <si>
    <t>Adquisición de información</t>
  </si>
  <si>
    <t>20200801000102</t>
  </si>
  <si>
    <t>Pozo</t>
  </si>
  <si>
    <t>Sarta</t>
  </si>
  <si>
    <t>Tipo</t>
  </si>
  <si>
    <t>Sist. Levantamiento</t>
  </si>
  <si>
    <t>Producto</t>
  </si>
  <si>
    <t>Estado</t>
  </si>
  <si>
    <t>Activo</t>
  </si>
  <si>
    <t>Estacion/Planta</t>
  </si>
  <si>
    <t>Campo</t>
  </si>
  <si>
    <t>Gerencia</t>
  </si>
  <si>
    <t>Vicepresidencia</t>
  </si>
  <si>
    <t>Fecha UltimaPrueba</t>
  </si>
  <si>
    <t>Usuario</t>
  </si>
  <si>
    <t>Producción/Inyección</t>
  </si>
  <si>
    <t>BM (Bombeo Mecanico)</t>
  </si>
  <si>
    <t>Fluido (Todos los Productos)</t>
  </si>
  <si>
    <t>CATENARE</t>
  </si>
  <si>
    <t>VRC</t>
  </si>
  <si>
    <t>BCP (Bombeo por Cavidades Progresivas)</t>
  </si>
  <si>
    <t>BATERIA</t>
  </si>
  <si>
    <t>SARTA</t>
  </si>
  <si>
    <t>PRUEBA EN EL MES</t>
  </si>
  <si>
    <t>AREA</t>
  </si>
  <si>
    <t>LIQ_VOL</t>
  </si>
  <si>
    <t>BSW</t>
  </si>
  <si>
    <t>GAS_VOL_RATE</t>
  </si>
  <si>
    <t>OIL_VOL_RATE</t>
  </si>
  <si>
    <t>WAT_VOL_RATE</t>
  </si>
  <si>
    <t>OIL_DENSITY</t>
  </si>
  <si>
    <t>VELOCIDAD BOMBA</t>
  </si>
  <si>
    <t>PIP</t>
  </si>
  <si>
    <t>TEM_PMOTOR</t>
  </si>
  <si>
    <t>VIB_MOTOR</t>
  </si>
  <si>
    <t>TEMP_INTAKE</t>
  </si>
  <si>
    <t>VOLTAJE_OUT_VSD</t>
  </si>
  <si>
    <t>VOLTAJE_OUT_SUT</t>
  </si>
  <si>
    <t>VOLTAJE_IN_VSD</t>
  </si>
  <si>
    <t>TIPO</t>
  </si>
  <si>
    <t>PREAPROBADA</t>
  </si>
  <si>
    <t>PREVALIDACION AUTOMATICA</t>
  </si>
  <si>
    <t>COMENTARIO PREVALIDACION</t>
  </si>
  <si>
    <t>COMENTARIO PRUEBA</t>
  </si>
  <si>
    <t>NO</t>
  </si>
  <si>
    <t>PERDIDA CALCULADA GAS</t>
  </si>
  <si>
    <t>PERDIDA CALCULADA AGUA</t>
  </si>
  <si>
    <t>Productor</t>
  </si>
  <si>
    <t>Abandonado</t>
  </si>
  <si>
    <t>ECOPETROL\C7995100</t>
  </si>
  <si>
    <t>SI</t>
  </si>
  <si>
    <t>Inactivo</t>
  </si>
  <si>
    <t>ECOPETROL\E0102151</t>
  </si>
  <si>
    <t>ESTADO</t>
  </si>
  <si>
    <t>FECHA DIFERIDA</t>
  </si>
  <si>
    <t>DIAS EN DIFERIDA</t>
  </si>
  <si>
    <t>MODULO 2 GIRASOL</t>
  </si>
  <si>
    <t>GIRASOL-PH5-H4:1</t>
  </si>
  <si>
    <t>GIRASOL-PH5-H5:1</t>
  </si>
  <si>
    <t>GIRASOL-PH5-H6:1</t>
  </si>
  <si>
    <t>GIRASOL-PH5-H7:1</t>
  </si>
  <si>
    <t>GIRASOL-PH5-H8:1</t>
  </si>
  <si>
    <t>GIRASOL-PH7-H1:1</t>
  </si>
  <si>
    <t>GIRASOL-PH7-H10:1</t>
  </si>
  <si>
    <t>GIRASOL-PH7-H11:1</t>
  </si>
  <si>
    <t>GIRASOL-PH7-H12:1</t>
  </si>
  <si>
    <t>GIRASOL-PH7-H13:1</t>
  </si>
  <si>
    <t>GIRASOL-PH7-H2:1</t>
  </si>
  <si>
    <t>GIRASOL-PH7-H3:1</t>
  </si>
  <si>
    <t>GIRASOL-PH7-H4:1</t>
  </si>
  <si>
    <t>GIRASOL-PH7-H5:1</t>
  </si>
  <si>
    <t>GIRASOL-PH7-H6:1</t>
  </si>
  <si>
    <t>GIRASOL-PH7-H7:1</t>
  </si>
  <si>
    <t>GIRASOL-PH7-H8:1</t>
  </si>
  <si>
    <t>GIRASOL-PH7-H9:1</t>
  </si>
  <si>
    <t>GIRASOL-PHAG-D1:1</t>
  </si>
  <si>
    <t>GIRASOL-PHAG-H1:1</t>
  </si>
  <si>
    <t>GIRASOL-PHAG-H2:1</t>
  </si>
  <si>
    <t>GIRASOL-PHAG-H3:1</t>
  </si>
  <si>
    <t>GIRASOL-PHAG-H4:1</t>
  </si>
  <si>
    <t>GIRASOL-PHAG-H5:1</t>
  </si>
  <si>
    <t>GIRASOL-PHAG-H6:1</t>
  </si>
  <si>
    <t>GIRASOL-PHAG-H7:1</t>
  </si>
  <si>
    <t>GIRASOL-PHAG-H8:1</t>
  </si>
  <si>
    <t>GIRASOL-PHAH-D1:1</t>
  </si>
  <si>
    <t>GIRASOL-PHAH-D2:1</t>
  </si>
  <si>
    <t>GIRASOL-PHAH-D3:1</t>
  </si>
  <si>
    <t>GIRASOL-PHAH-D4:1</t>
  </si>
  <si>
    <t>GIRASOL-PHAH-D5:1</t>
  </si>
  <si>
    <t>GIRASOL-PHAH-D6:1</t>
  </si>
  <si>
    <t>GIRASOL-PHAH-H1:1</t>
  </si>
  <si>
    <t>GIRASOL-PHAH-H11:1</t>
  </si>
  <si>
    <t>GIRASOL-PHAH-H12:1</t>
  </si>
  <si>
    <t>GIRASOL-PHAH-H13:1</t>
  </si>
  <si>
    <t>GIRASOL-PHAH-H14:1</t>
  </si>
  <si>
    <t>GIRASOL-PHAH-H2:1</t>
  </si>
  <si>
    <t>GIRASOL-PHAH-H3:1</t>
  </si>
  <si>
    <t>GIRASOL-PHAH-H4:1</t>
  </si>
  <si>
    <t>GIRASOL-PHAH-H5:1</t>
  </si>
  <si>
    <t>GIRASOL-PHAH-H6:1</t>
  </si>
  <si>
    <t>GIRASOL-PHAH-H7:1</t>
  </si>
  <si>
    <t>GIRASOL-PHAH-H8:1</t>
  </si>
  <si>
    <t>GIRASOL-PHAH-H9:1</t>
  </si>
  <si>
    <t>GIRASOL-PHAL-D3:1</t>
  </si>
  <si>
    <t>GIRASOL-PHAL-D4:1</t>
  </si>
  <si>
    <t>GIRASOL-PHAL-H1:1</t>
  </si>
  <si>
    <t>GIRASOL-PHAL-H12:1</t>
  </si>
  <si>
    <t>GIRASOL-PHAL-H13:1</t>
  </si>
  <si>
    <t>GIRASOL-PHAL-H14:1</t>
  </si>
  <si>
    <t>GIRASOL-PHAL-H15:1</t>
  </si>
  <si>
    <t>GIRASOL-PHAL-H16:1</t>
  </si>
  <si>
    <t>GIRASOL-PHAL-H2:1</t>
  </si>
  <si>
    <t>GIRASOL-PHAL-H3:1</t>
  </si>
  <si>
    <t>GIRASOL-PHAL-H6:1</t>
  </si>
  <si>
    <t>GIRASOL-PHAL-H7:1</t>
  </si>
  <si>
    <t>GIRASOL-PHAL-H8:1</t>
  </si>
  <si>
    <t>GIRASOL-PHAL-H9:1</t>
  </si>
  <si>
    <t>#####</t>
  </si>
  <si>
    <t>GIRASOL</t>
  </si>
  <si>
    <t>GIRASOL-PH5-H4</t>
  </si>
  <si>
    <t>GIRASOL-PH5-H5</t>
  </si>
  <si>
    <t>GIRASOL-PH5-H6</t>
  </si>
  <si>
    <t>GIRASOL-PH5-H7</t>
  </si>
  <si>
    <t>GIRASOL-PH5-H8</t>
  </si>
  <si>
    <t>GIRASOL-PH5-H9</t>
  </si>
  <si>
    <t>GIRASOL-PH5-H9:1</t>
  </si>
  <si>
    <t>GIRASOL-PH7-H1</t>
  </si>
  <si>
    <t>GIRASOL-PH7-H10</t>
  </si>
  <si>
    <t>GIRASOL-PH7-H11</t>
  </si>
  <si>
    <t>GIRASOL-PH7-H12</t>
  </si>
  <si>
    <t>GIRASOL-PH7-H13</t>
  </si>
  <si>
    <t>GIRASOL-PH7-H2</t>
  </si>
  <si>
    <t>GIRASOL-PH7-H3</t>
  </si>
  <si>
    <t>GIRASOL-PH7-H4</t>
  </si>
  <si>
    <t>GIRASOL-PH7-H5</t>
  </si>
  <si>
    <t>GIRASOL-PH7-H6</t>
  </si>
  <si>
    <t>GIRASOL-PH7-H7</t>
  </si>
  <si>
    <t>GIRASOL-PH7-H8</t>
  </si>
  <si>
    <t>GIRASOL-PH7-H9</t>
  </si>
  <si>
    <t>GIRASOL-PHAG-D1</t>
  </si>
  <si>
    <t>GIRASOL-PHAG-H1</t>
  </si>
  <si>
    <t>GIRASOL-PHAG-H2</t>
  </si>
  <si>
    <t>GIRASOL-PHAG-H3</t>
  </si>
  <si>
    <t>GIRASOL-PHAG-H4</t>
  </si>
  <si>
    <t>GIRASOL-PHAG-H5</t>
  </si>
  <si>
    <t>GIRASOL-PHAG-H6</t>
  </si>
  <si>
    <t>GIRASOL-PHAG-H7</t>
  </si>
  <si>
    <t>GIRASOL-PHAG-H8</t>
  </si>
  <si>
    <t>GIRASOL-PHAH-D1</t>
  </si>
  <si>
    <t>GIRASOL-PHAH-D2</t>
  </si>
  <si>
    <t>GIRASOL-PHAH-D3</t>
  </si>
  <si>
    <t>GIRASOL-PHAH-D4</t>
  </si>
  <si>
    <t>GIRASOL-PHAH-D5</t>
  </si>
  <si>
    <t>GIRASOL-PHAH-D6</t>
  </si>
  <si>
    <t>GIRASOL-PHAH-H1</t>
  </si>
  <si>
    <t>GIRASOL-PHAH-H10</t>
  </si>
  <si>
    <t>GIRASOL-PHAH-H10:1</t>
  </si>
  <si>
    <t>GIRASOL-PHAH-H11</t>
  </si>
  <si>
    <t>GIRASOL-PHAH-H12</t>
  </si>
  <si>
    <t>GIRASOL-PHAH-H13</t>
  </si>
  <si>
    <t>GIRASOL-PHAH-H14</t>
  </si>
  <si>
    <t>GIRASOL-PHAH-H2</t>
  </si>
  <si>
    <t>GIRASOL-PHAH-H3</t>
  </si>
  <si>
    <t>GIRASOL-PHAH-H4</t>
  </si>
  <si>
    <t>GIRASOL-PHAH-H5</t>
  </si>
  <si>
    <t>GIRASOL-PHAH-H6</t>
  </si>
  <si>
    <t>GIRASOL-PHAH-H7</t>
  </si>
  <si>
    <t>GIRASOL-PHAH-H8</t>
  </si>
  <si>
    <t>GIRASOL-PHAH-H9</t>
  </si>
  <si>
    <t>GIRASOL-PHAL-D1</t>
  </si>
  <si>
    <t>GIRASOL-PHAL-D1:1</t>
  </si>
  <si>
    <t>GIRASOL-PHAL-D2</t>
  </si>
  <si>
    <t>GIRASOL-PHAL-D2:1</t>
  </si>
  <si>
    <t>GIRASOL-PHAL-D3</t>
  </si>
  <si>
    <t>GIRASOL-PHAL-D4</t>
  </si>
  <si>
    <t>GIRASOL-PHAL-H1</t>
  </si>
  <si>
    <t>GIRASOL-PHAL-H10</t>
  </si>
  <si>
    <t>GIRASOL-PHAL-H10:1</t>
  </si>
  <si>
    <t>GIRASOL-PHAL-H11</t>
  </si>
  <si>
    <t>GIRASOL-PHAL-H11:1</t>
  </si>
  <si>
    <t>GIRASOL-PHAL-H12</t>
  </si>
  <si>
    <t>GIRASOL-PHAL-H13</t>
  </si>
  <si>
    <t>GIRASOL-PHAL-H14</t>
  </si>
  <si>
    <t>GIRASOL-PHAL-H15</t>
  </si>
  <si>
    <t>GIRASOL-PHAL-H16</t>
  </si>
  <si>
    <t>GIRASOL-PHAL-H2</t>
  </si>
  <si>
    <t>GIRASOL-PHAL-H3</t>
  </si>
  <si>
    <t>GIRASOL-PHAL-H4</t>
  </si>
  <si>
    <t>GIRASOL-PHAL-H4:1</t>
  </si>
  <si>
    <t>GIRASOL-PHAL-H5</t>
  </si>
  <si>
    <t>GIRASOL-PHAL-H5:1</t>
  </si>
  <si>
    <t>GIRASOL-PHAL-H6</t>
  </si>
  <si>
    <t>GIRASOL-PHAL-H7</t>
  </si>
  <si>
    <t>GIRASOL-PHAL-H8</t>
  </si>
  <si>
    <t>GIRASOL-PHAL-H9</t>
  </si>
  <si>
    <t>JAZMIN-N1</t>
  </si>
  <si>
    <t>JAZMIN-N1:1</t>
  </si>
  <si>
    <t>TRONCO-1</t>
  </si>
  <si>
    <t>TRONCO-1:1</t>
  </si>
  <si>
    <t>UNDERRIVER</t>
  </si>
  <si>
    <t>ECOPETROL\E0302581</t>
  </si>
  <si>
    <t>TRONCO-2</t>
  </si>
  <si>
    <t>TRONCO-2:1</t>
  </si>
  <si>
    <t>TRONCO-3</t>
  </si>
  <si>
    <t>TRONCO-3:1</t>
  </si>
  <si>
    <t>TRONCO-4</t>
  </si>
  <si>
    <t>TRONCO-4:1</t>
  </si>
  <si>
    <t>TRONCO-5</t>
  </si>
  <si>
    <t>TRONCO-5:1</t>
  </si>
  <si>
    <t>UNDERRIVER NORTE B-22</t>
  </si>
  <si>
    <t>UNDERRIVER NORTE B-22:1</t>
  </si>
  <si>
    <t>UNDERRIVER_NORTE-1</t>
  </si>
  <si>
    <t>UNDERRIVER_NORTE-1:1</t>
  </si>
  <si>
    <t>UNDERRIVER_NORTE-10</t>
  </si>
  <si>
    <t>UNDERRIVER_NORTE-10:1</t>
  </si>
  <si>
    <t>UNDERRIVER_NORTE-11</t>
  </si>
  <si>
    <t>UNDERRIVER_NORTE-11:1</t>
  </si>
  <si>
    <t>UNDERRIVER_NORTE-12</t>
  </si>
  <si>
    <t>UNDERRIVER_NORTE-12:1</t>
  </si>
  <si>
    <t>UNDERRIVER_NORTE-13</t>
  </si>
  <si>
    <t>UNDERRIVER_NORTE-13:1</t>
  </si>
  <si>
    <t>UNDERRIVER_NORTE-14</t>
  </si>
  <si>
    <t>UNDERRIVER_NORTE-14:1</t>
  </si>
  <si>
    <t>UNDERRIVER_NORTE-15</t>
  </si>
  <si>
    <t>UNDERRIVER_NORTE-15:1</t>
  </si>
  <si>
    <t>UNDERRIVER_NORTE-16</t>
  </si>
  <si>
    <t>UNDERRIVER_NORTE-16:1</t>
  </si>
  <si>
    <t>UNDERRIVER_NORTE-17</t>
  </si>
  <si>
    <t>UNDERRIVER_NORTE-17:1</t>
  </si>
  <si>
    <t>UNDERRIVER_NORTE-18</t>
  </si>
  <si>
    <t>UNDERRIVER_NORTE-18:1</t>
  </si>
  <si>
    <t>UNDERRIVER_NORTE-19</t>
  </si>
  <si>
    <t>UNDERRIVER_NORTE-19:1</t>
  </si>
  <si>
    <t>UNDERRIVER_NORTE-2</t>
  </si>
  <si>
    <t>UNDERRIVER_NORTE-2:1</t>
  </si>
  <si>
    <t>UNDERRIVER_NORTE-20</t>
  </si>
  <si>
    <t>UNDERRIVER_NORTE-20:1</t>
  </si>
  <si>
    <t>UNDERRIVER_NORTE-21</t>
  </si>
  <si>
    <t>UNDERRIVER_NORTE-21:1</t>
  </si>
  <si>
    <t>UNDERRIVER_NORTE-3</t>
  </si>
  <si>
    <t>UNDERRIVER_NORTE-3:1</t>
  </si>
  <si>
    <t>UNDERRIVER_NORTE-4</t>
  </si>
  <si>
    <t>UNDERRIVER_NORTE-4:1</t>
  </si>
  <si>
    <t>UNDERRIVER_NORTE-5</t>
  </si>
  <si>
    <t>UNDERRIVER_NORTE-5:1</t>
  </si>
  <si>
    <t>UNDERRIVER_NORTE-6</t>
  </si>
  <si>
    <t>UNDERRIVER_NORTE-6:1</t>
  </si>
  <si>
    <t>UNDERRIVER_NORTE-7</t>
  </si>
  <si>
    <t>UNDERRIVER_NORTE-7:1</t>
  </si>
  <si>
    <t>UNDERRIVER_NORTE-8</t>
  </si>
  <si>
    <t>UNDERRIVER_NORTE-8:1</t>
  </si>
  <si>
    <t>UNDERRIVER_NORTE-9</t>
  </si>
  <si>
    <t>UNDERRIVER_NORTE-9:1</t>
  </si>
  <si>
    <t>UNDERRIVER_NORTE-A-23</t>
  </si>
  <si>
    <t>UNDERRIVER_NORTE-A-23:1</t>
  </si>
  <si>
    <t>UNDERRIVER_NORTE-A-25</t>
  </si>
  <si>
    <t>UNDERRIVER_NORTE-A-25:1</t>
  </si>
  <si>
    <t>UNDERRIVER_NORTE-A-26</t>
  </si>
  <si>
    <t>UNDERRIVER_NORTE-A-26:1</t>
  </si>
  <si>
    <t>UNDERRIVER_NORTE-A-27</t>
  </si>
  <si>
    <t>UNDERRIVER_NORTE-A-27:1</t>
  </si>
  <si>
    <t>UNDERRIVER_NORTE-A-28</t>
  </si>
  <si>
    <t>UNDERRIVER_NORTE-A-28:1</t>
  </si>
  <si>
    <t>UNDERRIVER_NORTE-A-29</t>
  </si>
  <si>
    <t>UNDERRIVER_NORTE-A-29:1</t>
  </si>
  <si>
    <t>UNDERRIVER_NORTE-A-H1</t>
  </si>
  <si>
    <t>UNDERRIVER_NORTE-A-H1:1</t>
  </si>
  <si>
    <t>UNDERRIVER_NORTE-A-H2</t>
  </si>
  <si>
    <t>UNDERRIVER_NORTE-A-H2:1</t>
  </si>
  <si>
    <t>UNDERRIVER_NORTE-A-H3</t>
  </si>
  <si>
    <t>UNDERRIVER_NORTE-A-H3:1</t>
  </si>
  <si>
    <t>UNDERRIVER_NORTE-A-H4</t>
  </si>
  <si>
    <t>UNDERRIVER_NORTE-A-H4:1</t>
  </si>
  <si>
    <t>UNDERRIVER_NORTE-A-H5</t>
  </si>
  <si>
    <t>UNDERRIVER_NORTE-A-H5:1</t>
  </si>
  <si>
    <t>UNDERRIVER_NORTE-A-H6</t>
  </si>
  <si>
    <t>UNDERRIVER_NORTE-A-H6:1</t>
  </si>
  <si>
    <t>UNDERRIVER_NORTE-A-H7</t>
  </si>
  <si>
    <t>UNDERRIVER_NORTE-A-H7:1</t>
  </si>
  <si>
    <t>UNDERRIVER_NORTE-A-H8</t>
  </si>
  <si>
    <t>UNDERRIVER_NORTE-A-H8:1</t>
  </si>
  <si>
    <t>UNDERRIVER_NORTE-AQ-24</t>
  </si>
  <si>
    <t>UNDERRIVER_NORTE-AQ-24:1</t>
  </si>
  <si>
    <t>UNDERRIVER_NORTE-AQ-H1</t>
  </si>
  <si>
    <t>UNDERRIVER_NORTE-AQ-H1:1</t>
  </si>
  <si>
    <t>UNDERRIVER_NORTE-AQ-H2</t>
  </si>
  <si>
    <t>UNDERRIVER_NORTE-AQ-H2:1</t>
  </si>
  <si>
    <t>UNDERRIVER_NORTE-AQ-H3</t>
  </si>
  <si>
    <t>UNDERRIVER_NORTE-AQ-H3:1</t>
  </si>
  <si>
    <t>UNDERRIVER_NORTE-B-22</t>
  </si>
  <si>
    <t>UNDERRIVER_NORTE-B-22:1</t>
  </si>
  <si>
    <t>UNDERRIVER_NORTE-B-H1</t>
  </si>
  <si>
    <t>UNDERRIVER_NORTE-B-H1:1</t>
  </si>
  <si>
    <t>UNDERRIVER_NORTE-B-H2</t>
  </si>
  <si>
    <t>UNDERRIVER_NORTE-B-H2:1</t>
  </si>
  <si>
    <t>UNDERRIVER_NORTE-B-H3</t>
  </si>
  <si>
    <t>UNDERRIVER_NORTE-B-H3:1</t>
  </si>
  <si>
    <t>UNDERRIVER_NORTE-B-H4</t>
  </si>
  <si>
    <t>UNDERRIVER_NORTE-B-H4:1</t>
  </si>
  <si>
    <t>UNDERRIVER_NORTE-B-H5</t>
  </si>
  <si>
    <t>UNDERRIVER_NORTE-B-H5:1</t>
  </si>
  <si>
    <t>UNDERRIVER_NORTE-B-H6</t>
  </si>
  <si>
    <t>UNDERRIVER_NORTE-B-H6:1</t>
  </si>
  <si>
    <t>UNDERRIVER_NORTE-B-H7</t>
  </si>
  <si>
    <t>UNDERRIVER_NORTE-B-H7:1</t>
  </si>
  <si>
    <t>UNDERRIVER_NORTE-CO-H1</t>
  </si>
  <si>
    <t>UNDERRIVER_NORTE-CO-H1:1</t>
  </si>
  <si>
    <t>UNDERRIVER_NORTE-CP-H1</t>
  </si>
  <si>
    <t>UNDERRIVER_NORTE-CP-H1:1</t>
  </si>
  <si>
    <t>UNDERRIVER_NORTE-CP-H2</t>
  </si>
  <si>
    <t>UNDERRIVER_NORTE-CP-H2:1</t>
  </si>
  <si>
    <t>UNDERRIVER_NORTE-CP-H3</t>
  </si>
  <si>
    <t>UNDERRIVER_NORTE-CP-H3:1</t>
  </si>
  <si>
    <t>UNDERRIVER_NORTE-X-H1</t>
  </si>
  <si>
    <t>UNDERRIVER_NORTE-X-H1:1</t>
  </si>
  <si>
    <t>UNDERRIVER_NORTE-X-H2</t>
  </si>
  <si>
    <t>UNDERRIVER_NORTE-X-H2:1</t>
  </si>
  <si>
    <t>UNDERRIVER_NORTE-X-H3</t>
  </si>
  <si>
    <t>UNDERRIVER_NORTE-X-H3:1</t>
  </si>
  <si>
    <t>UNDERRIVER_NORTE-X-H4</t>
  </si>
  <si>
    <t>UNDERRIVER_NORTE-X-H4:1</t>
  </si>
  <si>
    <t>UNDERRIVER_NORTE-X-H5</t>
  </si>
  <si>
    <t>UNDERRIVER_NORTE-X-H5:1</t>
  </si>
  <si>
    <t>UNDERRIVER_NORTE-X-H6</t>
  </si>
  <si>
    <t>UNDERRIVER_NORTE-X-H6:1</t>
  </si>
  <si>
    <t>UNDERRIVER_SUR-11</t>
  </si>
  <si>
    <t>UNDERRIVER_SUR-11:1</t>
  </si>
  <si>
    <t>UNDERRIVER_SUR-12</t>
  </si>
  <si>
    <t>UNDERRIVER_SUR-12:1</t>
  </si>
  <si>
    <t>UNDERRIVER_SUR-13</t>
  </si>
  <si>
    <t>UNDERRIVER_SUR-13:1</t>
  </si>
  <si>
    <t>UNDERRIVER_SUR-14</t>
  </si>
  <si>
    <t>UNDERRIVER_SUR-14:1</t>
  </si>
  <si>
    <t>UNDERRIVER_SUR-15</t>
  </si>
  <si>
    <t>UNDERRIVER_SUR-15:1</t>
  </si>
  <si>
    <t>UNDERRIVER_SUR-16</t>
  </si>
  <si>
    <t>UNDERRIVER_SUR-16:1</t>
  </si>
  <si>
    <t>UNDERRIVER_SUR-17</t>
  </si>
  <si>
    <t>UNDERRIVER_SUR-17:1</t>
  </si>
  <si>
    <t>UNDERRIVER_SUR-2</t>
  </si>
  <si>
    <t>UNDERRIVER_SUR-2:1</t>
  </si>
  <si>
    <t>UNDERRIVER_SUR-3</t>
  </si>
  <si>
    <t>UNDERRIVER_SUR-3:1</t>
  </si>
  <si>
    <t>UNDERRIVER_SUR-4</t>
  </si>
  <si>
    <t>UNDERRIVER_SUR-4:1</t>
  </si>
  <si>
    <t>UNDERRIVER_SUR-5</t>
  </si>
  <si>
    <t>UNDERRIVER_SUR-5:1</t>
  </si>
  <si>
    <t>UNDERRIVER_SUR-6</t>
  </si>
  <si>
    <t>UNDERRIVER_SUR-6:1</t>
  </si>
  <si>
    <t>UNDERRIVER_SUR-7</t>
  </si>
  <si>
    <t>UNDERRIVER_SUR-7:1</t>
  </si>
  <si>
    <t>UNDERRIVER_SUR-8</t>
  </si>
  <si>
    <t>UNDERRIVER_SUR-8:1</t>
  </si>
  <si>
    <t>UNDERRIVER_SUR-9</t>
  </si>
  <si>
    <t>UNDERRIVER_SUR-9:1</t>
  </si>
  <si>
    <t>UNDERRIVER_SUR-A-H1</t>
  </si>
  <si>
    <t>UNDERRIVER_SUR-A-H1:1</t>
  </si>
  <si>
    <t>UNDERRIVER_SUR-A-H2</t>
  </si>
  <si>
    <t>UNDERRIVER_SUR-A-H2:1</t>
  </si>
  <si>
    <t>UNDERRIVER_SUR-A-H4</t>
  </si>
  <si>
    <t>UNDERRIVER_SUR-A-H4:1</t>
  </si>
  <si>
    <t>UNDERRIVER_SUR-A-H5</t>
  </si>
  <si>
    <t>UNDERRIVER_SUR-A-H5:1</t>
  </si>
  <si>
    <t>UNDERRIVER_SUR-A-H6</t>
  </si>
  <si>
    <t>UNDERRIVER_SUR-A-H6:1</t>
  </si>
  <si>
    <t>UNDERRIVER_SUR-A-H7</t>
  </si>
  <si>
    <t>UNDERRIVER_SUR-A-H7:1</t>
  </si>
  <si>
    <t>UNDERRIVER_SUR-A-H8</t>
  </si>
  <si>
    <t>UNDERRIVER_SUR-A-H8:1</t>
  </si>
  <si>
    <t>UNDERRIVER_SUR-D-H1</t>
  </si>
  <si>
    <t>UNDERRIVER_SUR-D-H1:1</t>
  </si>
  <si>
    <t>UNDERRIVER_SUR-D-H2</t>
  </si>
  <si>
    <t>UNDERRIVER_SUR-D-H2:1</t>
  </si>
  <si>
    <t>UNDERRIVER_SUR-D-H3</t>
  </si>
  <si>
    <t>UNDERRIVER_SUR-D-H3:1</t>
  </si>
  <si>
    <t>UNDERRIVER_SUR-D-H4</t>
  </si>
  <si>
    <t>UNDERRIVER_SUR-D-H4:1</t>
  </si>
  <si>
    <t>UNDERRIVER_SUR-E-H1</t>
  </si>
  <si>
    <t>UNDERRIVER_SUR-E-H1:1</t>
  </si>
  <si>
    <t>UNDERRIVER_SUR-E-H2</t>
  </si>
  <si>
    <t>UNDERRIVER_SUR-E-H2:1</t>
  </si>
  <si>
    <t>UNDERRIVER_SUR-E-H3</t>
  </si>
  <si>
    <t>UNDERRIVER_SUR-E-H3:1</t>
  </si>
  <si>
    <t>UNDERRIVER_SUR-E-H4</t>
  </si>
  <si>
    <t>UNDERRIVER_SUR-E-H4:1</t>
  </si>
  <si>
    <t>UNDERRIVER_SUR-F-H1</t>
  </si>
  <si>
    <t>UNDERRIVER_SUR-F-H1:1</t>
  </si>
  <si>
    <t>Aprobada por Edier Campos</t>
  </si>
  <si>
    <t>EC</t>
  </si>
  <si>
    <t xml:space="preserve">  Con PCP</t>
  </si>
  <si>
    <t>Prueba a tanque</t>
  </si>
  <si>
    <t>Sin datos de sonolog por alta CHT</t>
  </si>
  <si>
    <t>prueba a tanque</t>
  </si>
  <si>
    <t>Prueba a tanque en locacion</t>
  </si>
  <si>
    <t>DIFERIDA CAMPO UNDERRIVER NORTE</t>
  </si>
  <si>
    <t>Inyección de vapor</t>
  </si>
  <si>
    <t>CLUSTER</t>
  </si>
  <si>
    <t>A</t>
  </si>
  <si>
    <t>AQ</t>
  </si>
  <si>
    <t>AV</t>
  </si>
  <si>
    <t>AWY</t>
  </si>
  <si>
    <t>B</t>
  </si>
  <si>
    <t>C</t>
  </si>
  <si>
    <t>CO</t>
  </si>
  <si>
    <t>CP</t>
  </si>
  <si>
    <t>D</t>
  </si>
  <si>
    <t>E</t>
  </si>
  <si>
    <t>T4</t>
  </si>
  <si>
    <t>X</t>
  </si>
  <si>
    <t>NUMERO DE POZO</t>
  </si>
  <si>
    <t>MODULO NARE</t>
  </si>
  <si>
    <t>NARE-10:1</t>
  </si>
  <si>
    <t>NARE-12:1</t>
  </si>
  <si>
    <t>NARE-122:1</t>
  </si>
  <si>
    <t>NARE-123:1</t>
  </si>
  <si>
    <t xml:space="preserve">  </t>
  </si>
  <si>
    <t>NARE-133:1</t>
  </si>
  <si>
    <t>NARE-136:1</t>
  </si>
  <si>
    <t>NARE-139:1</t>
  </si>
  <si>
    <t>NARE-140:1</t>
  </si>
  <si>
    <t>NARE-141:1</t>
  </si>
  <si>
    <t>NARE-142:1</t>
  </si>
  <si>
    <t>NARE-144:1</t>
  </si>
  <si>
    <t>NARE-145:1</t>
  </si>
  <si>
    <t>NARE-148:1</t>
  </si>
  <si>
    <t>NARE-150:1</t>
  </si>
  <si>
    <t>NARE-16:1</t>
  </si>
  <si>
    <t>NARE-21:1</t>
  </si>
  <si>
    <t>NARE-22:1</t>
  </si>
  <si>
    <t>NARE-28:1</t>
  </si>
  <si>
    <t>NARE-30:1</t>
  </si>
  <si>
    <t>NARE-33:1</t>
  </si>
  <si>
    <t>NARE-36:1</t>
  </si>
  <si>
    <t>NARE-41:1</t>
  </si>
  <si>
    <t>NARE-42:1</t>
  </si>
  <si>
    <t>Aprobada por EC</t>
  </si>
  <si>
    <t>NARE-47:1</t>
  </si>
  <si>
    <t>NARE-48:1</t>
  </si>
  <si>
    <t>NARE-49:1</t>
  </si>
  <si>
    <t>NARE-50:1</t>
  </si>
  <si>
    <t>NARE-52:1</t>
  </si>
  <si>
    <t>NARE-56:1</t>
  </si>
  <si>
    <t>NARE-8:1</t>
  </si>
  <si>
    <t>Pozo temporizado</t>
  </si>
  <si>
    <t>NARE-9:1</t>
  </si>
  <si>
    <t xml:space="preserve">
</t>
  </si>
  <si>
    <t>En ruta IDECO, tubería rota.</t>
  </si>
  <si>
    <t>En ruta IDECO, cambio niplesilla + pre.</t>
  </si>
  <si>
    <t>Esperando post inyección</t>
  </si>
  <si>
    <t>En ruta de WS por bomba pegada, en ruta con el equipo IDECO.</t>
  </si>
  <si>
    <t>Pozo no bombea, por crudo viscoso</t>
  </si>
  <si>
    <t>Cambio de empaques</t>
  </si>
  <si>
    <t>Corte de energia VASCONIA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</si>
</sst>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"/>
    <numFmt numFmtId="167" formatCode="dd/mm/yyyy\ hh:mm:ss"/>
    <numFmt numFmtId="168" formatCode="dd\/mm\/yyyy\ h:mm:ss\ AM/PM"/>
    <numFmt numFmtId="169" formatCode="_ * #,##0.00_)\ _P_t_s_ ;_ * \(#,##0.00\)\ _P_t_s_ ;_ * &quot;-&quot;??_)\ _P_t_s_ ;_ @_ "/>
    <numFmt numFmtId="170" formatCode="_ [$€-2]\ * #,##0.00_ ;_ [$€-2]\ * \-#,##0.00_ ;_ [$€-2]\ * &quot;-&quot;??_ "/>
    <numFmt numFmtId="171" formatCode="&quot;£&quot;#,##0;[Red]\-&quot;£&quot;#,##0"/>
    <numFmt numFmtId="172" formatCode="#,##0.0_);\(#,##0.0\)"/>
    <numFmt numFmtId="173" formatCode="[&lt;0.01]&quot;&quot;;0.0;0.0"/>
    <numFmt numFmtId="174" formatCode="_([$€]* #,##0.00_);_([$€]* \(#,##0.00\);_([$€]* &quot;-&quot;??_);_(@_)"/>
    <numFmt numFmtId="175" formatCode="#,##0.0000;[Red]#,##0.0000"/>
    <numFmt numFmtId="176" formatCode="[=0]&quot;&quot;;0;0"/>
    <numFmt numFmtId="177" formatCode="0_ ;[Red]\-0\ "/>
    <numFmt numFmtId="178" formatCode="#,###,###,##0_);\(#,###,###,##0\)_)"/>
    <numFmt numFmtId="179" formatCode="##0.0"/>
    <numFmt numFmtId="180" formatCode="_(* #,##0.0_);_(* \(#,##0.0\);_(* &quot;0.0&quot;_);_(@_)"/>
    <numFmt numFmtId="181" formatCode="_(&quot;C$&quot;* #,##0_);_(&quot;C$&quot;* \(#,##0\);_(&quot;C$&quot;* &quot;-&quot;_);_(@_)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sz val="12"/>
      <name val="Tms Rmn"/>
    </font>
    <font>
      <sz val="10"/>
      <color indexed="64"/>
      <name val="Arial"/>
      <family val="2"/>
    </font>
    <font>
      <sz val="11"/>
      <color indexed="6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7"/>
      <color indexed="72"/>
      <name val="Segoe UI"/>
      <family val="2"/>
    </font>
    <font>
      <sz val="8"/>
      <color indexed="64"/>
      <name val="Segoe UI"/>
      <family val="2"/>
    </font>
    <font>
      <b/>
      <sz val="9"/>
      <name val="Verdana"/>
      <family val="2"/>
    </font>
    <font>
      <sz val="8"/>
      <color indexed="72"/>
      <name val="Microsoft Sans Serif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color indexed="12"/>
      <name val="Arial"/>
      <family val="2"/>
    </font>
    <font>
      <sz val="10"/>
      <color indexed="24"/>
      <name val="Arial"/>
      <family val="2"/>
    </font>
    <font>
      <sz val="8"/>
      <color indexed="10"/>
      <name val="Arial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b/>
      <sz val="12"/>
      <name val="Arial"/>
      <family val="2"/>
    </font>
    <font>
      <sz val="12"/>
      <name val="Helv"/>
    </font>
    <font>
      <b/>
      <sz val="18"/>
      <color indexed="62"/>
      <name val="Cambria"/>
      <family val="2"/>
    </font>
    <font>
      <sz val="12"/>
      <color indexed="24"/>
      <name val="Modern"/>
      <family val="3"/>
      <charset val="255"/>
    </font>
    <font>
      <b/>
      <sz val="18"/>
      <color indexed="24"/>
      <name val="Modern"/>
      <family val="3"/>
      <charset val="255"/>
    </font>
    <font>
      <b/>
      <sz val="12"/>
      <color indexed="24"/>
      <name val="Modern"/>
      <family val="3"/>
      <charset val="255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Segoe UI"/>
      <family val="2"/>
    </font>
    <font>
      <sz val="8"/>
      <color theme="1"/>
      <name val="Segoe UI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42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8FB89"/>
        <bgColor indexed="64"/>
      </patternFill>
    </fill>
    <fill>
      <patternFill patternType="solid">
        <fgColor rgb="FFD3D3D3"/>
      </patternFill>
    </fill>
    <fill>
      <patternFill patternType="solid">
        <fgColor rgb="FF00B0F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32"/>
      </right>
      <top style="medium">
        <color indexed="64"/>
      </top>
      <bottom/>
      <diagonal/>
    </border>
    <border>
      <left style="medium">
        <color indexed="3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1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2" applyNumberFormat="0" applyFont="0" applyAlignment="0" applyProtection="0"/>
    <xf numFmtId="0" fontId="1" fillId="0" borderId="2" applyNumberFormat="0" applyFont="0" applyAlignment="0" applyProtection="0"/>
    <xf numFmtId="14" fontId="3" fillId="0" borderId="0">
      <alignment horizontal="center" wrapText="1"/>
      <protection locked="0"/>
    </xf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Border="0" applyAlignment="0">
      <alignment horizontal="center"/>
    </xf>
    <xf numFmtId="14" fontId="1" fillId="0" borderId="0" applyNumberFormat="0" applyFill="0" applyBorder="0" applyAlignment="0" applyProtection="0">
      <alignment horizontal="left"/>
    </xf>
    <xf numFmtId="0" fontId="2" fillId="2" borderId="3" applyNumberFormat="0" applyAlignment="0" applyProtection="0"/>
    <xf numFmtId="0" fontId="2" fillId="2" borderId="3" applyNumberFormat="0" applyAlignment="0" applyProtection="0"/>
    <xf numFmtId="0" fontId="1" fillId="1" borderId="1" applyNumberFormat="0" applyFont="0" applyAlignment="0">
      <alignment horizontal="center"/>
    </xf>
    <xf numFmtId="0" fontId="1" fillId="0" borderId="4"/>
    <xf numFmtId="0" fontId="4" fillId="0" borderId="0"/>
    <xf numFmtId="0" fontId="7" fillId="0" borderId="0"/>
    <xf numFmtId="0" fontId="7" fillId="0" borderId="0"/>
    <xf numFmtId="0" fontId="7" fillId="0" borderId="0"/>
    <xf numFmtId="169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7" fillId="0" borderId="0"/>
    <xf numFmtId="0" fontId="7" fillId="0" borderId="0"/>
    <xf numFmtId="165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0" fontId="7" fillId="0" borderId="0"/>
    <xf numFmtId="0" fontId="15" fillId="0" borderId="0" applyNumberFormat="0" applyFill="0" applyBorder="0" applyAlignment="0">
      <protection locked="0"/>
    </xf>
    <xf numFmtId="9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3" fontId="16" fillId="0" borderId="0" applyFont="0" applyFill="0" applyBorder="0" applyAlignment="0" applyProtection="0"/>
    <xf numFmtId="173" fontId="7" fillId="0" borderId="0">
      <alignment horizontal="center"/>
    </xf>
    <xf numFmtId="0" fontId="17" fillId="0" borderId="0">
      <alignment horizontal="left"/>
    </xf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9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9" fillId="12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9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9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8" borderId="0" applyNumberFormat="0" applyBorder="0" applyAlignment="0" applyProtection="0"/>
    <xf numFmtId="0" fontId="19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5" borderId="0" applyNumberFormat="0" applyBorder="0" applyAlignment="0" applyProtection="0"/>
    <xf numFmtId="0" fontId="19" fillId="15" borderId="0" applyNumberFormat="0" applyBorder="0" applyAlignment="0" applyProtection="0"/>
    <xf numFmtId="174" fontId="7" fillId="0" borderId="0" applyFont="0" applyFill="0" applyBorder="0" applyAlignment="0" applyProtection="0"/>
    <xf numFmtId="3" fontId="7" fillId="0" borderId="6">
      <alignment horizontal="center"/>
    </xf>
    <xf numFmtId="0" fontId="14" fillId="0" borderId="0"/>
    <xf numFmtId="0" fontId="14" fillId="0" borderId="0"/>
    <xf numFmtId="0" fontId="20" fillId="0" borderId="0"/>
    <xf numFmtId="175" fontId="21" fillId="0" borderId="7" applyBorder="0"/>
    <xf numFmtId="176" fontId="7" fillId="0" borderId="0" applyBorder="0">
      <alignment horizontal="center"/>
    </xf>
    <xf numFmtId="0" fontId="7" fillId="0" borderId="3"/>
    <xf numFmtId="0" fontId="7" fillId="16" borderId="0">
      <alignment horizontal="center"/>
    </xf>
    <xf numFmtId="0" fontId="12" fillId="0" borderId="0"/>
    <xf numFmtId="0" fontId="7" fillId="0" borderId="0"/>
    <xf numFmtId="0" fontId="1" fillId="0" borderId="0"/>
    <xf numFmtId="0" fontId="14" fillId="0" borderId="0" applyNumberFormat="0" applyFont="0" applyFill="0" applyBorder="0" applyAlignment="0" applyProtection="0"/>
    <xf numFmtId="177" fontId="7" fillId="0" borderId="0">
      <alignment horizontal="center"/>
    </xf>
    <xf numFmtId="165" fontId="7" fillId="0" borderId="0" applyFont="0" applyFill="0" applyBorder="0" applyAlignment="0" applyProtection="0"/>
    <xf numFmtId="0" fontId="7" fillId="0" borderId="0" applyNumberFormat="0"/>
    <xf numFmtId="0" fontId="22" fillId="0" borderId="0" applyNumberFormat="0" applyFill="0" applyBorder="0" applyAlignment="0" applyProtection="0"/>
    <xf numFmtId="178" fontId="15" fillId="0" borderId="8">
      <protection locked="0"/>
    </xf>
    <xf numFmtId="49" fontId="15" fillId="0" borderId="5">
      <alignment vertical="top"/>
      <protection locked="0"/>
    </xf>
    <xf numFmtId="49" fontId="15" fillId="0" borderId="8">
      <protection locked="0"/>
    </xf>
    <xf numFmtId="179" fontId="15" fillId="0" borderId="8">
      <protection locked="0"/>
    </xf>
    <xf numFmtId="178" fontId="15" fillId="0" borderId="5">
      <protection locked="0"/>
    </xf>
    <xf numFmtId="180" fontId="15" fillId="0" borderId="5">
      <protection locked="0"/>
    </xf>
    <xf numFmtId="179" fontId="15" fillId="0" borderId="8">
      <protection locked="0"/>
    </xf>
    <xf numFmtId="49" fontId="15" fillId="0" borderId="8" applyFill="0" applyAlignment="0">
      <alignment horizontal="left"/>
      <protection locked="0"/>
    </xf>
    <xf numFmtId="49" fontId="15" fillId="0" borderId="5">
      <alignment horizontal="center"/>
      <protection locked="0"/>
    </xf>
    <xf numFmtId="0" fontId="23" fillId="0" borderId="0" applyProtection="0"/>
    <xf numFmtId="181" fontId="7" fillId="0" borderId="0" applyProtection="0"/>
    <xf numFmtId="0" fontId="24" fillId="0" borderId="0" applyProtection="0"/>
    <xf numFmtId="0" fontId="25" fillId="0" borderId="0" applyProtection="0"/>
    <xf numFmtId="0" fontId="23" fillId="0" borderId="9" applyProtection="0"/>
    <xf numFmtId="0" fontId="23" fillId="0" borderId="0"/>
    <xf numFmtId="10" fontId="23" fillId="0" borderId="0" applyProtection="0"/>
    <xf numFmtId="0" fontId="23" fillId="0" borderId="0"/>
    <xf numFmtId="2" fontId="23" fillId="0" borderId="0" applyProtection="0"/>
    <xf numFmtId="4" fontId="23" fillId="0" borderId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26" fillId="19" borderId="0" applyNumberFormat="0" applyBorder="0" applyAlignment="0" applyProtection="0"/>
    <xf numFmtId="0" fontId="27" fillId="31" borderId="10" applyNumberFormat="0" applyAlignment="0" applyProtection="0"/>
    <xf numFmtId="0" fontId="28" fillId="32" borderId="11" applyNumberFormat="0" applyAlignment="0" applyProtection="0"/>
    <xf numFmtId="0" fontId="29" fillId="0" borderId="1" applyNumberFormat="0" applyFill="0" applyAlignment="0" applyProtection="0"/>
    <xf numFmtId="0" fontId="30" fillId="0" borderId="0" applyNumberFormat="0" applyFill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6" borderId="0" applyNumberFormat="0" applyBorder="0" applyAlignment="0" applyProtection="0"/>
    <xf numFmtId="0" fontId="31" fillId="22" borderId="10" applyNumberFormat="0" applyAlignment="0" applyProtection="0"/>
    <xf numFmtId="0" fontId="32" fillId="18" borderId="0" applyNumberFormat="0" applyBorder="0" applyAlignment="0" applyProtection="0"/>
    <xf numFmtId="165" fontId="1" fillId="0" borderId="0" applyFont="0" applyFill="0" applyBorder="0" applyAlignment="0" applyProtection="0"/>
    <xf numFmtId="0" fontId="33" fillId="37" borderId="0" applyNumberFormat="0" applyBorder="0" applyAlignment="0" applyProtection="0"/>
    <xf numFmtId="0" fontId="1" fillId="0" borderId="0"/>
    <xf numFmtId="0" fontId="7" fillId="38" borderId="4" applyNumberFormat="0" applyAlignment="0" applyProtection="0"/>
    <xf numFmtId="9" fontId="1" fillId="0" borderId="0" applyFont="0" applyFill="0" applyBorder="0" applyAlignment="0" applyProtection="0"/>
    <xf numFmtId="0" fontId="34" fillId="31" borderId="12" applyNumberFormat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3" applyNumberFormat="0" applyFill="0" applyAlignment="0" applyProtection="0"/>
    <xf numFmtId="0" fontId="30" fillId="0" borderId="14" applyNumberFormat="0" applyFill="0" applyAlignment="0" applyProtection="0"/>
    <xf numFmtId="0" fontId="37" fillId="0" borderId="0" applyNumberFormat="0" applyFill="0" applyBorder="0" applyAlignment="0" applyProtection="0"/>
    <xf numFmtId="0" fontId="18" fillId="0" borderId="15" applyNumberFormat="0" applyFill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3" fillId="0" borderId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91">
    <xf numFmtId="0" fontId="0" fillId="0" borderId="0" xfId="0"/>
    <xf numFmtId="0" fontId="11" fillId="0" borderId="5" xfId="21" applyFont="1" applyBorder="1" applyAlignment="1">
      <alignment horizontal="center" vertical="center"/>
    </xf>
    <xf numFmtId="168" fontId="0" fillId="0" borderId="0" xfId="0" applyNumberFormat="1"/>
    <xf numFmtId="0" fontId="0" fillId="39" borderId="0" xfId="0" applyFill="1"/>
    <xf numFmtId="1" fontId="0" fillId="0" borderId="0" xfId="0" applyNumberFormat="1"/>
    <xf numFmtId="14" fontId="0" fillId="0" borderId="0" xfId="0" applyNumberForma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2" fontId="0" fillId="0" borderId="0" xfId="0" applyNumberFormat="1"/>
    <xf numFmtId="168" fontId="6" fillId="0" borderId="0" xfId="0" applyNumberFormat="1" applyFont="1" applyAlignment="1">
      <alignment horizontal="center"/>
    </xf>
    <xf numFmtId="0" fontId="0" fillId="0" borderId="5" xfId="0" applyBorder="1"/>
    <xf numFmtId="0" fontId="8" fillId="0" borderId="17" xfId="20" applyFont="1" applyBorder="1" applyAlignment="1">
      <alignment horizontal="center" vertical="center"/>
    </xf>
    <xf numFmtId="0" fontId="9" fillId="0" borderId="18" xfId="20" applyFont="1" applyBorder="1" applyAlignment="1">
      <alignment horizontal="left" vertical="top"/>
    </xf>
    <xf numFmtId="0" fontId="0" fillId="0" borderId="0" xfId="0" applyProtection="1">
      <protection hidden="1"/>
    </xf>
    <xf numFmtId="167" fontId="0" fillId="0" borderId="0" xfId="0" applyNumberFormat="1" applyProtection="1">
      <protection hidden="1"/>
    </xf>
    <xf numFmtId="166" fontId="0" fillId="0" borderId="0" xfId="0" applyNumberFormat="1" applyProtection="1">
      <protection hidden="1"/>
    </xf>
    <xf numFmtId="166" fontId="0" fillId="0" borderId="0" xfId="0" applyNumberFormat="1" applyAlignment="1" applyProtection="1">
      <alignment horizontal="center"/>
      <protection hidden="1"/>
    </xf>
    <xf numFmtId="0" fontId="0" fillId="41" borderId="5" xfId="0" applyFill="1" applyBorder="1" applyAlignment="1" applyProtection="1">
      <alignment horizontal="center"/>
      <protection hidden="1"/>
    </xf>
    <xf numFmtId="22" fontId="5" fillId="0" borderId="0" xfId="19" applyNumberFormat="1" applyFont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168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9" xfId="0" applyBorder="1" applyProtection="1">
      <protection hidden="1"/>
    </xf>
    <xf numFmtId="167" fontId="0" fillId="0" borderId="20" xfId="0" applyNumberFormat="1" applyBorder="1" applyProtection="1">
      <protection hidden="1"/>
    </xf>
    <xf numFmtId="166" fontId="0" fillId="0" borderId="20" xfId="0" applyNumberFormat="1" applyBorder="1" applyProtection="1">
      <protection hidden="1"/>
    </xf>
    <xf numFmtId="166" fontId="0" fillId="0" borderId="20" xfId="0" applyNumberFormat="1" applyBorder="1" applyAlignment="1" applyProtection="1">
      <alignment horizontal="center"/>
      <protection hidden="1"/>
    </xf>
    <xf numFmtId="0" fontId="0" fillId="0" borderId="20" xfId="0" applyBorder="1" applyProtection="1">
      <protection hidden="1"/>
    </xf>
    <xf numFmtId="0" fontId="0" fillId="0" borderId="21" xfId="0" applyBorder="1" applyProtection="1">
      <protection hidden="1"/>
    </xf>
    <xf numFmtId="166" fontId="0" fillId="0" borderId="22" xfId="0" applyNumberFormat="1" applyBorder="1" applyAlignment="1" applyProtection="1">
      <alignment horizontal="center"/>
      <protection hidden="1"/>
    </xf>
    <xf numFmtId="0" fontId="10" fillId="3" borderId="19" xfId="0" applyFont="1" applyFill="1" applyBorder="1" applyAlignment="1" applyProtection="1">
      <alignment horizontal="center" vertical="center" wrapText="1"/>
      <protection hidden="1"/>
    </xf>
    <xf numFmtId="0" fontId="10" fillId="3" borderId="24" xfId="0" applyFont="1" applyFill="1" applyBorder="1" applyAlignment="1" applyProtection="1">
      <alignment horizontal="center" vertical="center" wrapText="1"/>
      <protection hidden="1"/>
    </xf>
    <xf numFmtId="0" fontId="10" fillId="3" borderId="25" xfId="0" applyFont="1" applyFill="1" applyBorder="1" applyAlignment="1" applyProtection="1">
      <alignment horizontal="center" vertical="center" wrapText="1"/>
      <protection hidden="1"/>
    </xf>
    <xf numFmtId="0" fontId="10" fillId="3" borderId="26" xfId="0" applyFont="1" applyFill="1" applyBorder="1" applyAlignment="1" applyProtection="1">
      <alignment horizontal="center" vertical="center" wrapText="1"/>
      <protection hidden="1"/>
    </xf>
    <xf numFmtId="14" fontId="0" fillId="4" borderId="19" xfId="0" applyNumberFormat="1" applyFill="1" applyBorder="1" applyAlignment="1" applyProtection="1">
      <alignment horizontal="center"/>
      <protection locked="0"/>
    </xf>
    <xf numFmtId="1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20" xfId="0" applyNumberFormat="1" applyBorder="1" applyProtection="1">
      <protection hidden="1"/>
    </xf>
    <xf numFmtId="1" fontId="0" fillId="0" borderId="0" xfId="0" applyNumberFormat="1" applyProtection="1">
      <protection hidden="1"/>
    </xf>
    <xf numFmtId="2" fontId="0" fillId="0" borderId="27" xfId="0" applyNumberFormat="1" applyBorder="1" applyAlignment="1" applyProtection="1">
      <alignment horizontal="center"/>
      <protection hidden="1"/>
    </xf>
    <xf numFmtId="0" fontId="6" fillId="0" borderId="19" xfId="0" applyFont="1" applyBorder="1" applyAlignment="1" applyProtection="1">
      <alignment horizontal="center" vertical="center" wrapText="1"/>
      <protection hidden="1"/>
    </xf>
    <xf numFmtId="167" fontId="6" fillId="0" borderId="20" xfId="0" applyNumberFormat="1" applyFont="1" applyBorder="1" applyAlignment="1" applyProtection="1">
      <alignment horizontal="center" vertical="center" wrapText="1"/>
      <protection hidden="1"/>
    </xf>
    <xf numFmtId="166" fontId="6" fillId="0" borderId="20" xfId="0" applyNumberFormat="1" applyFont="1" applyBorder="1" applyAlignment="1" applyProtection="1">
      <alignment horizontal="center" vertical="center" wrapText="1"/>
      <protection hidden="1"/>
    </xf>
    <xf numFmtId="1" fontId="6" fillId="0" borderId="20" xfId="0" applyNumberFormat="1" applyFont="1" applyBorder="1" applyAlignment="1" applyProtection="1">
      <alignment horizontal="center" vertical="center" wrapText="1"/>
      <protection hidden="1"/>
    </xf>
    <xf numFmtId="166" fontId="6" fillId="0" borderId="21" xfId="0" applyNumberFormat="1" applyFont="1" applyBorder="1" applyAlignment="1" applyProtection="1">
      <alignment horizontal="center" vertical="center" wrapText="1"/>
      <protection hidden="1"/>
    </xf>
    <xf numFmtId="0" fontId="43" fillId="0" borderId="0" xfId="443"/>
    <xf numFmtId="14" fontId="43" fillId="0" borderId="0" xfId="443" applyNumberFormat="1"/>
    <xf numFmtId="0" fontId="10" fillId="3" borderId="0" xfId="0" applyFont="1" applyFill="1" applyAlignment="1" applyProtection="1">
      <alignment horizontal="center" vertical="center" wrapText="1"/>
      <protection hidden="1"/>
    </xf>
    <xf numFmtId="14" fontId="0" fillId="0" borderId="0" xfId="0" applyNumberFormat="1" applyAlignment="1" applyProtection="1">
      <alignment horizontal="center"/>
      <protection hidden="1"/>
    </xf>
    <xf numFmtId="0" fontId="0" fillId="4" borderId="0" xfId="0" applyFill="1"/>
    <xf numFmtId="0" fontId="0" fillId="0" borderId="0" xfId="443" applyFont="1"/>
    <xf numFmtId="0" fontId="40" fillId="40" borderId="5" xfId="0" applyFont="1" applyFill="1" applyBorder="1" applyAlignment="1" applyProtection="1">
      <alignment horizontal="center" vertical="center"/>
      <protection locked="0"/>
    </xf>
    <xf numFmtId="0" fontId="0" fillId="41" borderId="5" xfId="0" applyFill="1" applyBorder="1" applyAlignment="1" applyProtection="1">
      <alignment horizontal="center" vertical="center"/>
      <protection hidden="1"/>
    </xf>
    <xf numFmtId="14" fontId="0" fillId="41" borderId="5" xfId="0" applyNumberFormat="1" applyFill="1" applyBorder="1" applyAlignment="1" applyProtection="1">
      <alignment horizontal="center" vertical="center"/>
      <protection hidden="1"/>
    </xf>
    <xf numFmtId="0" fontId="40" fillId="40" borderId="5" xfId="0" applyFont="1" applyFill="1" applyBorder="1" applyAlignment="1" applyProtection="1">
      <alignment vertical="center"/>
      <protection locked="0"/>
    </xf>
    <xf numFmtId="14" fontId="40" fillId="40" borderId="28" xfId="0" applyNumberFormat="1" applyFont="1" applyFill="1" applyBorder="1" applyAlignment="1" applyProtection="1">
      <alignment horizontal="center" vertical="center"/>
      <protection locked="0"/>
    </xf>
    <xf numFmtId="22" fontId="5" fillId="0" borderId="0" xfId="19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1" fontId="0" fillId="0" borderId="0" xfId="0" applyNumberFormat="1" applyAlignment="1" applyProtection="1">
      <alignment horizontal="center" vertical="center"/>
      <protection hidden="1"/>
    </xf>
    <xf numFmtId="166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6" fontId="0" fillId="0" borderId="22" xfId="0" applyNumberFormat="1" applyBorder="1" applyAlignment="1" applyProtection="1">
      <alignment horizontal="center" vertical="center"/>
      <protection hidden="1"/>
    </xf>
    <xf numFmtId="0" fontId="40" fillId="40" borderId="28" xfId="0" applyFont="1" applyFill="1" applyBorder="1" applyAlignment="1" applyProtection="1">
      <alignment vertical="center"/>
      <protection locked="0"/>
    </xf>
    <xf numFmtId="2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/>
    </xf>
    <xf numFmtId="168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41" fillId="42" borderId="0" xfId="0" applyFont="1" applyFill="1"/>
    <xf numFmtId="0" fontId="44" fillId="0" borderId="5" xfId="20" applyFont="1" applyBorder="1" applyAlignment="1">
      <alignment horizontal="center" vertical="center"/>
    </xf>
    <xf numFmtId="0" fontId="8" fillId="0" borderId="5" xfId="20" applyFont="1" applyBorder="1" applyAlignment="1">
      <alignment horizontal="center" vertical="center"/>
    </xf>
    <xf numFmtId="0" fontId="45" fillId="0" borderId="5" xfId="20" applyFont="1" applyBorder="1" applyAlignment="1">
      <alignment horizontal="left" vertical="top"/>
    </xf>
    <xf numFmtId="0" fontId="9" fillId="0" borderId="5" xfId="20" applyFont="1" applyBorder="1" applyAlignment="1">
      <alignment horizontal="left" vertical="top"/>
    </xf>
    <xf numFmtId="0" fontId="1" fillId="0" borderId="0" xfId="0" applyFont="1"/>
    <xf numFmtId="0" fontId="45" fillId="43" borderId="5" xfId="20" applyFont="1" applyFill="1" applyBorder="1" applyAlignment="1">
      <alignment horizontal="left" vertical="top"/>
    </xf>
    <xf numFmtId="0" fontId="45" fillId="43" borderId="29" xfId="20" applyFont="1" applyFill="1" applyBorder="1" applyAlignment="1">
      <alignment horizontal="left" vertical="top"/>
    </xf>
    <xf numFmtId="0" fontId="0" fillId="40" borderId="16" xfId="0" applyFill="1" applyBorder="1" applyProtection="1">
      <protection locked="0"/>
    </xf>
    <xf numFmtId="0" fontId="40" fillId="40" borderId="28" xfId="0" applyFont="1" applyFill="1" applyBorder="1" applyAlignment="1" applyProtection="1">
      <alignment horizontal="left" vertical="center" wrapText="1"/>
      <protection locked="0"/>
    </xf>
    <xf numFmtId="20" fontId="0" fillId="40" borderId="5" xfId="0" applyNumberFormat="1" applyFill="1" applyBorder="1" applyAlignment="1" applyProtection="1">
      <alignment horizontal="center" vertical="center"/>
      <protection locked="0"/>
    </xf>
    <xf numFmtId="1" fontId="40" fillId="41" borderId="28" xfId="0" applyNumberFormat="1" applyFont="1" applyFill="1" applyBorder="1" applyAlignment="1" applyProtection="1">
      <alignment horizontal="center" vertical="center"/>
      <protection locked="0"/>
    </xf>
    <xf numFmtId="0" fontId="40" fillId="41" borderId="5" xfId="0" applyFont="1" applyFill="1" applyBorder="1" applyAlignment="1" applyProtection="1">
      <alignment horizontal="center" vertical="center"/>
      <protection locked="0"/>
    </xf>
    <xf numFmtId="0" fontId="40" fillId="0" borderId="16" xfId="0" applyFont="1" applyBorder="1" applyAlignment="1" applyProtection="1">
      <alignment horizontal="left" vertical="top"/>
      <protection locked="0"/>
    </xf>
    <xf numFmtId="0" fontId="0" fillId="0" borderId="16" xfId="0" applyBorder="1" applyAlignment="1" applyProtection="1">
      <alignment horizontal="left" vertical="top"/>
      <protection locked="0"/>
    </xf>
    <xf numFmtId="0" fontId="0" fillId="0" borderId="16" xfId="0" applyBorder="1" applyProtection="1">
      <protection locked="0"/>
    </xf>
    <xf numFmtId="20" fontId="0" fillId="4" borderId="5" xfId="0" applyNumberFormat="1" applyFill="1" applyBorder="1" applyAlignment="1" applyProtection="1">
      <alignment horizontal="center" vertical="center"/>
      <protection locked="0"/>
    </xf>
    <xf numFmtId="0" fontId="10" fillId="3" borderId="3" xfId="0" applyFont="1" applyFill="1" applyBorder="1" applyAlignment="1" applyProtection="1">
      <alignment horizontal="center" vertical="center" wrapText="1"/>
      <protection hidden="1"/>
    </xf>
    <xf numFmtId="0" fontId="10" fillId="3" borderId="23" xfId="0" applyFont="1" applyFill="1" applyBorder="1" applyAlignment="1" applyProtection="1">
      <alignment horizontal="center" vertical="center" wrapText="1"/>
      <protection hidden="1"/>
    </xf>
  </cellXfs>
  <cellStyles count="1517">
    <cellStyle name="_Stocks (2)" xfId="33" xr:uid="{00000000-0005-0000-0000-000000000000}"/>
    <cellStyle name="_VB_(Un)ProtectSheets" xfId="34" xr:uid="{00000000-0005-0000-0000-000001000000}"/>
    <cellStyle name="_VB_CreateSheetList" xfId="35" xr:uid="{00000000-0005-0000-0000-000002000000}"/>
    <cellStyle name="_VB_GetStocks" xfId="36" xr:uid="{00000000-0005-0000-0000-000003000000}"/>
    <cellStyle name="_VB_HideShowSheets" xfId="37" xr:uid="{00000000-0005-0000-0000-000004000000}"/>
    <cellStyle name="_VB_MoveStocks" xfId="38" xr:uid="{00000000-0005-0000-0000-000005000000}"/>
    <cellStyle name="_VB_SaveRestoreStatus" xfId="39" xr:uid="{00000000-0005-0000-0000-000006000000}"/>
    <cellStyle name="_VB_Scroll" xfId="40" xr:uid="{00000000-0005-0000-0000-000007000000}"/>
    <cellStyle name="=C:\WINNT35\SYSTEM32\COMMAND.COM" xfId="41" xr:uid="{00000000-0005-0000-0000-000008000000}"/>
    <cellStyle name="20% - Énfasis1 2" xfId="105" xr:uid="{00000000-0005-0000-0000-000009000000}"/>
    <cellStyle name="20% - Énfasis1 3" xfId="106" xr:uid="{00000000-0005-0000-0000-00000A000000}"/>
    <cellStyle name="20% - Énfasis2 2" xfId="107" xr:uid="{00000000-0005-0000-0000-00000B000000}"/>
    <cellStyle name="20% - Énfasis2 3" xfId="108" xr:uid="{00000000-0005-0000-0000-00000C000000}"/>
    <cellStyle name="20% - Énfasis3 2" xfId="109" xr:uid="{00000000-0005-0000-0000-00000D000000}"/>
    <cellStyle name="20% - Énfasis3 3" xfId="110" xr:uid="{00000000-0005-0000-0000-00000E000000}"/>
    <cellStyle name="20% - Énfasis4 2" xfId="111" xr:uid="{00000000-0005-0000-0000-00000F000000}"/>
    <cellStyle name="20% - Énfasis4 3" xfId="112" xr:uid="{00000000-0005-0000-0000-000010000000}"/>
    <cellStyle name="20% - Énfasis5 2" xfId="113" xr:uid="{00000000-0005-0000-0000-000011000000}"/>
    <cellStyle name="20% - Énfasis5 3" xfId="114" xr:uid="{00000000-0005-0000-0000-000012000000}"/>
    <cellStyle name="20% - Énfasis6 2" xfId="115" xr:uid="{00000000-0005-0000-0000-000013000000}"/>
    <cellStyle name="20% - Énfasis6 3" xfId="116" xr:uid="{00000000-0005-0000-0000-000014000000}"/>
    <cellStyle name="40% - Énfasis1 2" xfId="117" xr:uid="{00000000-0005-0000-0000-000015000000}"/>
    <cellStyle name="40% - Énfasis1 3" xfId="118" xr:uid="{00000000-0005-0000-0000-000016000000}"/>
    <cellStyle name="40% - Énfasis2 2" xfId="119" xr:uid="{00000000-0005-0000-0000-000017000000}"/>
    <cellStyle name="40% - Énfasis2 3" xfId="120" xr:uid="{00000000-0005-0000-0000-000018000000}"/>
    <cellStyle name="40% - Énfasis3 2" xfId="121" xr:uid="{00000000-0005-0000-0000-000019000000}"/>
    <cellStyle name="40% - Énfasis3 3" xfId="122" xr:uid="{00000000-0005-0000-0000-00001A000000}"/>
    <cellStyle name="40% - Énfasis4 2" xfId="123" xr:uid="{00000000-0005-0000-0000-00001B000000}"/>
    <cellStyle name="40% - Énfasis4 3" xfId="124" xr:uid="{00000000-0005-0000-0000-00001C000000}"/>
    <cellStyle name="40% - Énfasis5 2" xfId="125" xr:uid="{00000000-0005-0000-0000-00001D000000}"/>
    <cellStyle name="40% - Énfasis5 3" xfId="126" xr:uid="{00000000-0005-0000-0000-00001E000000}"/>
    <cellStyle name="40% - Énfasis6 2" xfId="127" xr:uid="{00000000-0005-0000-0000-00001F000000}"/>
    <cellStyle name="40% - Énfasis6 3" xfId="128" xr:uid="{00000000-0005-0000-0000-000020000000}"/>
    <cellStyle name="60% - Énfasis1 2" xfId="129" xr:uid="{00000000-0005-0000-0000-000021000000}"/>
    <cellStyle name="60% - Énfasis2 2" xfId="130" xr:uid="{00000000-0005-0000-0000-000022000000}"/>
    <cellStyle name="60% - Énfasis3 2" xfId="131" xr:uid="{00000000-0005-0000-0000-000023000000}"/>
    <cellStyle name="60% - Énfasis4 2" xfId="132" xr:uid="{00000000-0005-0000-0000-000024000000}"/>
    <cellStyle name="60% - Énfasis5 2" xfId="133" xr:uid="{00000000-0005-0000-0000-000025000000}"/>
    <cellStyle name="60% - Énfasis6 2" xfId="134" xr:uid="{00000000-0005-0000-0000-000026000000}"/>
    <cellStyle name="Adjustable" xfId="42" xr:uid="{00000000-0005-0000-0000-000027000000}"/>
    <cellStyle name="AutoFormat Options" xfId="43" xr:uid="{00000000-0005-0000-0000-000028000000}"/>
    <cellStyle name="Buena 2" xfId="135" xr:uid="{00000000-0005-0000-0000-000029000000}"/>
    <cellStyle name="Cálculo 2" xfId="136" xr:uid="{00000000-0005-0000-0000-00002A000000}"/>
    <cellStyle name="Celda de comprobación 2" xfId="137" xr:uid="{00000000-0005-0000-0000-00002B000000}"/>
    <cellStyle name="Celda vinculada 2" xfId="138" xr:uid="{00000000-0005-0000-0000-00002C000000}"/>
    <cellStyle name="Comma [1]" xfId="44" xr:uid="{00000000-0005-0000-0000-00002D000000}"/>
    <cellStyle name="Comma0" xfId="45" xr:uid="{00000000-0005-0000-0000-00002E000000}"/>
    <cellStyle name="CrudeDisplay" xfId="46" xr:uid="{00000000-0005-0000-0000-00002F000000}"/>
    <cellStyle name="DCMessage" xfId="47" xr:uid="{00000000-0005-0000-0000-000030000000}"/>
    <cellStyle name="Encabezado 4 2" xfId="139" xr:uid="{00000000-0005-0000-0000-000031000000}"/>
    <cellStyle name="Énfasis 1" xfId="48" xr:uid="{00000000-0005-0000-0000-000032000000}"/>
    <cellStyle name="Énfasis 2" xfId="49" xr:uid="{00000000-0005-0000-0000-000033000000}"/>
    <cellStyle name="Énfasis 3" xfId="50" xr:uid="{00000000-0005-0000-0000-000034000000}"/>
    <cellStyle name="Énfasis1 - 20%" xfId="51" xr:uid="{00000000-0005-0000-0000-000035000000}"/>
    <cellStyle name="Énfasis1 - 40%" xfId="52" xr:uid="{00000000-0005-0000-0000-000036000000}"/>
    <cellStyle name="Énfasis1 - 60%" xfId="53" xr:uid="{00000000-0005-0000-0000-000037000000}"/>
    <cellStyle name="Énfasis1 2" xfId="140" xr:uid="{00000000-0005-0000-0000-000038000000}"/>
    <cellStyle name="Énfasis2 - 20%" xfId="54" xr:uid="{00000000-0005-0000-0000-000039000000}"/>
    <cellStyle name="Énfasis2 - 40%" xfId="55" xr:uid="{00000000-0005-0000-0000-00003A000000}"/>
    <cellStyle name="Énfasis2 - 60%" xfId="56" xr:uid="{00000000-0005-0000-0000-00003B000000}"/>
    <cellStyle name="Énfasis2 2" xfId="141" xr:uid="{00000000-0005-0000-0000-00003C000000}"/>
    <cellStyle name="Énfasis3 - 20%" xfId="57" xr:uid="{00000000-0005-0000-0000-00003D000000}"/>
    <cellStyle name="Énfasis3 - 40%" xfId="58" xr:uid="{00000000-0005-0000-0000-00003E000000}"/>
    <cellStyle name="Énfasis3 - 60%" xfId="59" xr:uid="{00000000-0005-0000-0000-00003F000000}"/>
    <cellStyle name="Énfasis3 2" xfId="142" xr:uid="{00000000-0005-0000-0000-000040000000}"/>
    <cellStyle name="Énfasis4 - 20%" xfId="60" xr:uid="{00000000-0005-0000-0000-000041000000}"/>
    <cellStyle name="Énfasis4 - 40%" xfId="61" xr:uid="{00000000-0005-0000-0000-000042000000}"/>
    <cellStyle name="Énfasis4 - 60%" xfId="62" xr:uid="{00000000-0005-0000-0000-000043000000}"/>
    <cellStyle name="Énfasis4 2" xfId="143" xr:uid="{00000000-0005-0000-0000-000044000000}"/>
    <cellStyle name="Énfasis5 - 20%" xfId="63" xr:uid="{00000000-0005-0000-0000-000045000000}"/>
    <cellStyle name="Énfasis5 - 40%" xfId="64" xr:uid="{00000000-0005-0000-0000-000046000000}"/>
    <cellStyle name="Énfasis5 - 60%" xfId="65" xr:uid="{00000000-0005-0000-0000-000047000000}"/>
    <cellStyle name="Énfasis5 2" xfId="144" xr:uid="{00000000-0005-0000-0000-000048000000}"/>
    <cellStyle name="Énfasis6 - 20%" xfId="66" xr:uid="{00000000-0005-0000-0000-000049000000}"/>
    <cellStyle name="Énfasis6 - 40%" xfId="67" xr:uid="{00000000-0005-0000-0000-00004A000000}"/>
    <cellStyle name="Énfasis6 - 60%" xfId="68" xr:uid="{00000000-0005-0000-0000-00004B000000}"/>
    <cellStyle name="Énfasis6 2" xfId="145" xr:uid="{00000000-0005-0000-0000-00004C000000}"/>
    <cellStyle name="Entrada 2" xfId="146" xr:uid="{00000000-0005-0000-0000-00004D000000}"/>
    <cellStyle name="Euro" xfId="24" xr:uid="{00000000-0005-0000-0000-00004E000000}"/>
    <cellStyle name="Euro 2" xfId="69" xr:uid="{00000000-0005-0000-0000-00004F000000}"/>
    <cellStyle name="flow" xfId="70" xr:uid="{00000000-0005-0000-0000-000050000000}"/>
    <cellStyle name="header1" xfId="71" xr:uid="{00000000-0005-0000-0000-000051000000}"/>
    <cellStyle name="header2" xfId="72" xr:uid="{00000000-0005-0000-0000-000052000000}"/>
    <cellStyle name="header3" xfId="73" xr:uid="{00000000-0005-0000-0000-000053000000}"/>
    <cellStyle name="Hide" xfId="74" xr:uid="{00000000-0005-0000-0000-000054000000}"/>
    <cellStyle name="Incorrecto 2" xfId="147" xr:uid="{00000000-0005-0000-0000-000055000000}"/>
    <cellStyle name="Inflow" xfId="75" xr:uid="{00000000-0005-0000-0000-000056000000}"/>
    <cellStyle name="line" xfId="76" xr:uid="{00000000-0005-0000-0000-000057000000}"/>
    <cellStyle name="Manual Entry" xfId="77" xr:uid="{00000000-0005-0000-0000-000058000000}"/>
    <cellStyle name="Millares 2" xfId="31" xr:uid="{00000000-0005-0000-0000-000059000000}"/>
    <cellStyle name="Millares 2 2" xfId="165" xr:uid="{00000000-0005-0000-0000-00005A000000}"/>
    <cellStyle name="Millares 2 2 2" xfId="174" xr:uid="{00000000-0005-0000-0000-00005B000000}"/>
    <cellStyle name="Millares 2 2 2 2" xfId="204" xr:uid="{00000000-0005-0000-0000-00005C000000}"/>
    <cellStyle name="Millares 2 2 2 2 2" xfId="237" xr:uid="{00000000-0005-0000-0000-00005D000000}"/>
    <cellStyle name="Millares 2 2 2 2 2 2" xfId="304" xr:uid="{00000000-0005-0000-0000-00005E000000}"/>
    <cellStyle name="Millares 2 2 2 2 2 2 2" xfId="438" xr:uid="{00000000-0005-0000-0000-00005F000000}"/>
    <cellStyle name="Millares 2 2 2 2 2 2 2 2" xfId="975" xr:uid="{E0FFCB5A-300F-4979-A4A7-1923E70B5A4B}"/>
    <cellStyle name="Millares 2 2 2 2 2 2 2 2 2" xfId="1511" xr:uid="{69BD4455-6E6F-4907-A267-08D4EA4FEF91}"/>
    <cellStyle name="Millares 2 2 2 2 2 2 2 3" xfId="1243" xr:uid="{26772E5E-252D-4D9A-99D5-3853E15FCC3B}"/>
    <cellStyle name="Millares 2 2 2 2 2 2 2 4" xfId="707" xr:uid="{C507F205-B560-483A-866B-FDB6000AAC60}"/>
    <cellStyle name="Millares 2 2 2 2 2 2 3" xfId="841" xr:uid="{4B564011-92E5-4691-8A1B-AE612B9B475E}"/>
    <cellStyle name="Millares 2 2 2 2 2 2 3 2" xfId="1377" xr:uid="{846FFF4C-82EB-4A8A-B281-C7A907724589}"/>
    <cellStyle name="Millares 2 2 2 2 2 2 4" xfId="1109" xr:uid="{AD875244-73B5-4A2C-8CE6-8305F314C298}"/>
    <cellStyle name="Millares 2 2 2 2 2 2 5" xfId="573" xr:uid="{4DC7F07D-ECA5-423B-94A6-68E09E71B1F5}"/>
    <cellStyle name="Millares 2 2 2 2 2 3" xfId="371" xr:uid="{00000000-0005-0000-0000-000060000000}"/>
    <cellStyle name="Millares 2 2 2 2 2 3 2" xfId="908" xr:uid="{67F4C1D4-DF85-40F4-8DF0-9544F83FD22B}"/>
    <cellStyle name="Millares 2 2 2 2 2 3 2 2" xfId="1444" xr:uid="{F9A17BD5-F344-4149-9583-FCA5ADF7FEFD}"/>
    <cellStyle name="Millares 2 2 2 2 2 3 3" xfId="1176" xr:uid="{BF519AE4-BADB-41D6-BF07-212DF1FD7D18}"/>
    <cellStyle name="Millares 2 2 2 2 2 3 4" xfId="640" xr:uid="{B6965C33-7DC6-400A-9466-D58BA578B820}"/>
    <cellStyle name="Millares 2 2 2 2 2 4" xfId="774" xr:uid="{A0BBFA48-9E2C-4D4B-9444-B51955D3440A}"/>
    <cellStyle name="Millares 2 2 2 2 2 4 2" xfId="1310" xr:uid="{C39087D1-77F0-4F86-A045-857AC4404835}"/>
    <cellStyle name="Millares 2 2 2 2 2 5" xfId="1042" xr:uid="{3E30D0B4-EDDA-424D-AEA7-26C8CDDF4B2C}"/>
    <cellStyle name="Millares 2 2 2 2 2 6" xfId="506" xr:uid="{7BE28E31-310B-41F5-AF74-77224F959D9A}"/>
    <cellStyle name="Millares 2 2 2 2 3" xfId="271" xr:uid="{00000000-0005-0000-0000-000061000000}"/>
    <cellStyle name="Millares 2 2 2 2 3 2" xfId="405" xr:uid="{00000000-0005-0000-0000-000062000000}"/>
    <cellStyle name="Millares 2 2 2 2 3 2 2" xfId="942" xr:uid="{B7529168-B87F-4B2B-BEB7-387F7EE97F49}"/>
    <cellStyle name="Millares 2 2 2 2 3 2 2 2" xfId="1478" xr:uid="{EDD38D90-CE1F-4610-9164-1A8ED03BD657}"/>
    <cellStyle name="Millares 2 2 2 2 3 2 3" xfId="1210" xr:uid="{A77281B5-F6D6-4062-ABEA-E0B276353F08}"/>
    <cellStyle name="Millares 2 2 2 2 3 2 4" xfId="674" xr:uid="{EB986288-B38D-4FD4-91B0-87B98B156493}"/>
    <cellStyle name="Millares 2 2 2 2 3 3" xfId="808" xr:uid="{E22A289D-FBED-41DE-BDE4-E128A8F23BA3}"/>
    <cellStyle name="Millares 2 2 2 2 3 3 2" xfId="1344" xr:uid="{0BB318AC-35C6-4AFD-B372-BD25D0ABE8AC}"/>
    <cellStyle name="Millares 2 2 2 2 3 4" xfId="1076" xr:uid="{934E2F81-1902-4C17-ADF8-BC6F6334CF81}"/>
    <cellStyle name="Millares 2 2 2 2 3 5" xfId="540" xr:uid="{483EDC03-5F65-422C-9AFF-3E413BE4E157}"/>
    <cellStyle name="Millares 2 2 2 2 4" xfId="338" xr:uid="{00000000-0005-0000-0000-000063000000}"/>
    <cellStyle name="Millares 2 2 2 2 4 2" xfId="875" xr:uid="{211116AA-2A91-457A-81EE-B89D4946B12B}"/>
    <cellStyle name="Millares 2 2 2 2 4 2 2" xfId="1411" xr:uid="{2FC3AA3F-6211-409D-8EC5-4577E71FE970}"/>
    <cellStyle name="Millares 2 2 2 2 4 3" xfId="1143" xr:uid="{D5AA68DC-B5FE-4257-80BA-E6B93A114624}"/>
    <cellStyle name="Millares 2 2 2 2 4 4" xfId="607" xr:uid="{3D88D4BF-6BF0-40A5-A025-88EB3E95B36B}"/>
    <cellStyle name="Millares 2 2 2 2 5" xfId="741" xr:uid="{AF4AB0BE-8A5E-4DD4-A105-1777FBC76119}"/>
    <cellStyle name="Millares 2 2 2 2 5 2" xfId="1277" xr:uid="{E6767754-2468-40D1-A84A-C791E7037ADE}"/>
    <cellStyle name="Millares 2 2 2 2 6" xfId="1009" xr:uid="{8556D52B-B364-4382-B1A1-ABEE658BFD76}"/>
    <cellStyle name="Millares 2 2 2 2 7" xfId="473" xr:uid="{25B27D13-7215-43D0-8565-B02FEA7BCE96}"/>
    <cellStyle name="Millares 2 2 2 3" xfId="221" xr:uid="{00000000-0005-0000-0000-000064000000}"/>
    <cellStyle name="Millares 2 2 2 3 2" xfId="288" xr:uid="{00000000-0005-0000-0000-000065000000}"/>
    <cellStyle name="Millares 2 2 2 3 2 2" xfId="422" xr:uid="{00000000-0005-0000-0000-000066000000}"/>
    <cellStyle name="Millares 2 2 2 3 2 2 2" xfId="959" xr:uid="{C584B361-731E-4975-8308-E1C9C60B1F9B}"/>
    <cellStyle name="Millares 2 2 2 3 2 2 2 2" xfId="1495" xr:uid="{FA1AF841-F6B0-4038-B2D3-63B85387650E}"/>
    <cellStyle name="Millares 2 2 2 3 2 2 3" xfId="1227" xr:uid="{057342F7-F498-489B-AF34-60CBC70B52DD}"/>
    <cellStyle name="Millares 2 2 2 3 2 2 4" xfId="691" xr:uid="{4EB2F402-F151-464E-8E8C-B465AAAA4AFC}"/>
    <cellStyle name="Millares 2 2 2 3 2 3" xfId="825" xr:uid="{ED4AEF29-8FCA-4789-B57C-E0938D1C8E2D}"/>
    <cellStyle name="Millares 2 2 2 3 2 3 2" xfId="1361" xr:uid="{CD27A105-39D4-4DD1-9052-561694A52574}"/>
    <cellStyle name="Millares 2 2 2 3 2 4" xfId="1093" xr:uid="{E52BEB51-83C5-47B3-B4CC-BD0A48250981}"/>
    <cellStyle name="Millares 2 2 2 3 2 5" xfId="557" xr:uid="{64D616C1-457E-4148-9DF2-70C3A60EDBC3}"/>
    <cellStyle name="Millares 2 2 2 3 3" xfId="355" xr:uid="{00000000-0005-0000-0000-000067000000}"/>
    <cellStyle name="Millares 2 2 2 3 3 2" xfId="892" xr:uid="{EEA8549D-C4B9-467A-A2BD-D1B2564D09D6}"/>
    <cellStyle name="Millares 2 2 2 3 3 2 2" xfId="1428" xr:uid="{158F4E75-5155-4E92-83DA-6A7B3F641990}"/>
    <cellStyle name="Millares 2 2 2 3 3 3" xfId="1160" xr:uid="{96119DFE-4E08-4579-9809-1379763CCBA9}"/>
    <cellStyle name="Millares 2 2 2 3 3 4" xfId="624" xr:uid="{0B1304A9-02DA-421E-9E16-B361B2159EDF}"/>
    <cellStyle name="Millares 2 2 2 3 4" xfId="758" xr:uid="{AA37F5D9-EC71-47F8-A044-F9BB395039F1}"/>
    <cellStyle name="Millares 2 2 2 3 4 2" xfId="1294" xr:uid="{7012E527-751E-4B22-AFA3-B23D39795CBB}"/>
    <cellStyle name="Millares 2 2 2 3 5" xfId="1026" xr:uid="{AF86D1E8-1159-40B9-B27C-36C3BAD801E7}"/>
    <cellStyle name="Millares 2 2 2 3 6" xfId="490" xr:uid="{2C9F09F0-C582-4F6C-ADE6-38755A6F0584}"/>
    <cellStyle name="Millares 2 2 2 4" xfId="255" xr:uid="{00000000-0005-0000-0000-000068000000}"/>
    <cellStyle name="Millares 2 2 2 4 2" xfId="389" xr:uid="{00000000-0005-0000-0000-000069000000}"/>
    <cellStyle name="Millares 2 2 2 4 2 2" xfId="926" xr:uid="{FECA049F-3CD8-429A-B108-0A7759E742CC}"/>
    <cellStyle name="Millares 2 2 2 4 2 2 2" xfId="1462" xr:uid="{99D2C688-BFBA-4D16-963A-F5258ABD4FD0}"/>
    <cellStyle name="Millares 2 2 2 4 2 3" xfId="1194" xr:uid="{6F214786-D9A3-4A18-B9B3-C09F6662E4CE}"/>
    <cellStyle name="Millares 2 2 2 4 2 4" xfId="658" xr:uid="{3B2C1C45-19D6-4886-A1FB-5453C00C1A61}"/>
    <cellStyle name="Millares 2 2 2 4 3" xfId="792" xr:uid="{344C8BE3-EBAD-4C5E-A36D-D07251147690}"/>
    <cellStyle name="Millares 2 2 2 4 3 2" xfId="1328" xr:uid="{74DFCF67-3F97-43B2-B0AC-99F5F6D4E5BF}"/>
    <cellStyle name="Millares 2 2 2 4 4" xfId="1060" xr:uid="{C2806CE3-0075-47D9-9B52-20CE7514F0E9}"/>
    <cellStyle name="Millares 2 2 2 4 5" xfId="524" xr:uid="{6721ADF5-3809-4F0C-BA5C-80C6DD730291}"/>
    <cellStyle name="Millares 2 2 2 5" xfId="322" xr:uid="{00000000-0005-0000-0000-00006A000000}"/>
    <cellStyle name="Millares 2 2 2 5 2" xfId="859" xr:uid="{C9FA0935-5C1C-4921-981B-2A8447EA583E}"/>
    <cellStyle name="Millares 2 2 2 5 2 2" xfId="1395" xr:uid="{81F0C0E8-1C1F-4BAB-AABB-950064F4F534}"/>
    <cellStyle name="Millares 2 2 2 5 3" xfId="1127" xr:uid="{452C0B1F-D87F-473F-9D26-80493C9FB778}"/>
    <cellStyle name="Millares 2 2 2 5 4" xfId="591" xr:uid="{7E7B3223-93E5-48D9-9A86-9C9B201A679D}"/>
    <cellStyle name="Millares 2 2 2 6" xfId="725" xr:uid="{D7F62CE3-E9DE-4118-A346-A459B5B4D363}"/>
    <cellStyle name="Millares 2 2 2 6 2" xfId="1261" xr:uid="{06F12AB5-ACD9-4C2B-AEE8-F5049F830838}"/>
    <cellStyle name="Millares 2 2 2 7" xfId="993" xr:uid="{062BEEA4-CBCD-403B-AC99-1786561F59A7}"/>
    <cellStyle name="Millares 2 2 2 8" xfId="457" xr:uid="{F1DCA180-66CA-4497-872E-CD54354273DF}"/>
    <cellStyle name="Millares 2 2 3" xfId="195" xr:uid="{00000000-0005-0000-0000-00006B000000}"/>
    <cellStyle name="Millares 2 2 3 2" xfId="230" xr:uid="{00000000-0005-0000-0000-00006C000000}"/>
    <cellStyle name="Millares 2 2 3 2 2" xfId="297" xr:uid="{00000000-0005-0000-0000-00006D000000}"/>
    <cellStyle name="Millares 2 2 3 2 2 2" xfId="431" xr:uid="{00000000-0005-0000-0000-00006E000000}"/>
    <cellStyle name="Millares 2 2 3 2 2 2 2" xfId="968" xr:uid="{6552A60C-26BE-451D-8792-0B0FE2C5ECD6}"/>
    <cellStyle name="Millares 2 2 3 2 2 2 2 2" xfId="1504" xr:uid="{1820A142-406D-45AD-A7C4-429697ABDD71}"/>
    <cellStyle name="Millares 2 2 3 2 2 2 3" xfId="1236" xr:uid="{EBE4C774-502D-4EA1-9DD6-215096C66280}"/>
    <cellStyle name="Millares 2 2 3 2 2 2 4" xfId="700" xr:uid="{309FDF1B-1CB0-434B-93A3-7337E7DCCCEA}"/>
    <cellStyle name="Millares 2 2 3 2 2 3" xfId="834" xr:uid="{83BBF7B8-C056-4150-9DD5-A4B200C4C4AA}"/>
    <cellStyle name="Millares 2 2 3 2 2 3 2" xfId="1370" xr:uid="{D22D504D-D008-4F58-BF88-999154429EB4}"/>
    <cellStyle name="Millares 2 2 3 2 2 4" xfId="1102" xr:uid="{DC8C7226-428A-463F-81BF-66CE02E1269E}"/>
    <cellStyle name="Millares 2 2 3 2 2 5" xfId="566" xr:uid="{0DB7118C-BF2F-4C13-9946-6B2C857342C8}"/>
    <cellStyle name="Millares 2 2 3 2 3" xfId="364" xr:uid="{00000000-0005-0000-0000-00006F000000}"/>
    <cellStyle name="Millares 2 2 3 2 3 2" xfId="901" xr:uid="{E137D243-F4AB-428A-9836-39E7F2A1A55B}"/>
    <cellStyle name="Millares 2 2 3 2 3 2 2" xfId="1437" xr:uid="{6CC2592D-6FA7-46FC-ABB7-469A85E3F928}"/>
    <cellStyle name="Millares 2 2 3 2 3 3" xfId="1169" xr:uid="{6F96C607-7F1D-458E-A165-8F9696441E9B}"/>
    <cellStyle name="Millares 2 2 3 2 3 4" xfId="633" xr:uid="{1E1ABD57-A40C-4479-8A1E-BFF8ADE61B81}"/>
    <cellStyle name="Millares 2 2 3 2 4" xfId="767" xr:uid="{B1E8794B-0A2F-4000-8A78-41BF020FB6EB}"/>
    <cellStyle name="Millares 2 2 3 2 4 2" xfId="1303" xr:uid="{657E09D5-DE5E-4230-A45A-D2698AA67C6A}"/>
    <cellStyle name="Millares 2 2 3 2 5" xfId="1035" xr:uid="{FB0438E8-8EC9-4F88-A784-887A9B912022}"/>
    <cellStyle name="Millares 2 2 3 2 6" xfId="499" xr:uid="{99EBF020-D546-4E7E-B181-9734CE0E23D7}"/>
    <cellStyle name="Millares 2 2 3 3" xfId="264" xr:uid="{00000000-0005-0000-0000-000070000000}"/>
    <cellStyle name="Millares 2 2 3 3 2" xfId="398" xr:uid="{00000000-0005-0000-0000-000071000000}"/>
    <cellStyle name="Millares 2 2 3 3 2 2" xfId="935" xr:uid="{93773178-20F5-4E5C-A1D6-687E9FE81647}"/>
    <cellStyle name="Millares 2 2 3 3 2 2 2" xfId="1471" xr:uid="{128D81DE-2C83-4D72-B72A-3806B300237E}"/>
    <cellStyle name="Millares 2 2 3 3 2 3" xfId="1203" xr:uid="{B2B8EBEB-F030-4F99-8F8F-9539F7581F20}"/>
    <cellStyle name="Millares 2 2 3 3 2 4" xfId="667" xr:uid="{7B539CA9-DF24-4A9C-BC79-192221FDC074}"/>
    <cellStyle name="Millares 2 2 3 3 3" xfId="801" xr:uid="{685BC546-7C0B-4C0C-B15A-DE69B82C7C6D}"/>
    <cellStyle name="Millares 2 2 3 3 3 2" xfId="1337" xr:uid="{A53D9156-4CCB-4243-A64D-BDE17AFF41D7}"/>
    <cellStyle name="Millares 2 2 3 3 4" xfId="1069" xr:uid="{DC10AB41-609B-4008-BA66-45AEA35BA1E4}"/>
    <cellStyle name="Millares 2 2 3 3 5" xfId="533" xr:uid="{935F7A69-E97F-45DF-B252-EB0BE04FD0F8}"/>
    <cellStyle name="Millares 2 2 3 4" xfId="331" xr:uid="{00000000-0005-0000-0000-000072000000}"/>
    <cellStyle name="Millares 2 2 3 4 2" xfId="868" xr:uid="{987CAD06-78ED-477E-BF4D-8A4B14D63481}"/>
    <cellStyle name="Millares 2 2 3 4 2 2" xfId="1404" xr:uid="{CE3971D9-2626-43A2-AFE3-9827F5770B6C}"/>
    <cellStyle name="Millares 2 2 3 4 3" xfId="1136" xr:uid="{C5FEFE3C-502B-49F5-BC85-CAF8681CFC2D}"/>
    <cellStyle name="Millares 2 2 3 4 4" xfId="600" xr:uid="{03F66CCB-7154-4B3A-91D4-8361C8480E3C}"/>
    <cellStyle name="Millares 2 2 3 5" xfId="734" xr:uid="{F0873A19-031C-4DED-9E92-3BE4A28D165D}"/>
    <cellStyle name="Millares 2 2 3 5 2" xfId="1270" xr:uid="{BA0C4BC7-0D80-4301-BE90-2B775A3E4CDE}"/>
    <cellStyle name="Millares 2 2 3 6" xfId="1002" xr:uid="{8600266A-B9CC-4B9C-9D64-3DCAABD8FCE4}"/>
    <cellStyle name="Millares 2 2 3 7" xfId="466" xr:uid="{F59BBF80-DF37-41B7-936B-8CCF7E3267F7}"/>
    <cellStyle name="Millares 2 2 4" xfId="214" xr:uid="{00000000-0005-0000-0000-000073000000}"/>
    <cellStyle name="Millares 2 2 4 2" xfId="281" xr:uid="{00000000-0005-0000-0000-000074000000}"/>
    <cellStyle name="Millares 2 2 4 2 2" xfId="415" xr:uid="{00000000-0005-0000-0000-000075000000}"/>
    <cellStyle name="Millares 2 2 4 2 2 2" xfId="952" xr:uid="{CBA119FC-B185-4163-AB5E-ABEB2C552CD7}"/>
    <cellStyle name="Millares 2 2 4 2 2 2 2" xfId="1488" xr:uid="{06D4CF0D-78D1-4AD3-A610-CCA129A8CAB1}"/>
    <cellStyle name="Millares 2 2 4 2 2 3" xfId="1220" xr:uid="{71F043EE-7250-4212-85B7-20971E32A794}"/>
    <cellStyle name="Millares 2 2 4 2 2 4" xfId="684" xr:uid="{C0CD3B37-E96E-4790-ADAB-34AB11D2BB06}"/>
    <cellStyle name="Millares 2 2 4 2 3" xfId="818" xr:uid="{E3E235DC-B561-4CEE-8A9B-9F3B4CECD446}"/>
    <cellStyle name="Millares 2 2 4 2 3 2" xfId="1354" xr:uid="{BA11D0AB-F1FA-43B1-8AA0-7247F9D8A8B0}"/>
    <cellStyle name="Millares 2 2 4 2 4" xfId="1086" xr:uid="{44AB6523-8F1C-4C5C-9640-3FD891F7E4DC}"/>
    <cellStyle name="Millares 2 2 4 2 5" xfId="550" xr:uid="{C9601D74-0B58-451F-8030-C5EA521D398C}"/>
    <cellStyle name="Millares 2 2 4 3" xfId="348" xr:uid="{00000000-0005-0000-0000-000076000000}"/>
    <cellStyle name="Millares 2 2 4 3 2" xfId="885" xr:uid="{699AF97C-553D-4CFD-9C2E-10612E5BDB52}"/>
    <cellStyle name="Millares 2 2 4 3 2 2" xfId="1421" xr:uid="{A72CFE42-09A5-4481-B701-B3BBDA681E6B}"/>
    <cellStyle name="Millares 2 2 4 3 3" xfId="1153" xr:uid="{683D5386-9464-445A-BEA6-86B162378B2A}"/>
    <cellStyle name="Millares 2 2 4 3 4" xfId="617" xr:uid="{B89F03DB-8828-4D15-B57D-088F233C7285}"/>
    <cellStyle name="Millares 2 2 4 4" xfId="751" xr:uid="{5A706AE4-DA5B-4274-BAEC-0F96770DD2B9}"/>
    <cellStyle name="Millares 2 2 4 4 2" xfId="1287" xr:uid="{75385A2F-FFD6-41BE-B8F2-D21EC9117096}"/>
    <cellStyle name="Millares 2 2 4 5" xfId="1019" xr:uid="{8A35C0A0-5F0B-4357-B3F4-5F2C0814CF93}"/>
    <cellStyle name="Millares 2 2 4 6" xfId="483" xr:uid="{ECE7B462-2557-41BC-B148-B26E4DF644CB}"/>
    <cellStyle name="Millares 2 2 5" xfId="248" xr:uid="{00000000-0005-0000-0000-000077000000}"/>
    <cellStyle name="Millares 2 2 5 2" xfId="382" xr:uid="{00000000-0005-0000-0000-000078000000}"/>
    <cellStyle name="Millares 2 2 5 2 2" xfId="919" xr:uid="{7F51878E-A62A-410C-9482-5AD5CB4491E3}"/>
    <cellStyle name="Millares 2 2 5 2 2 2" xfId="1455" xr:uid="{D0A62865-0714-49D0-A32B-7793E3ACBDDF}"/>
    <cellStyle name="Millares 2 2 5 2 3" xfId="1187" xr:uid="{17CE1214-8284-4E82-B669-81300C637117}"/>
    <cellStyle name="Millares 2 2 5 2 4" xfId="651" xr:uid="{7E4CD2DA-CAF1-4B22-9CBE-3075F67AFD10}"/>
    <cellStyle name="Millares 2 2 5 3" xfId="785" xr:uid="{05BA471E-DB31-4BB2-A265-DD1AD9854D23}"/>
    <cellStyle name="Millares 2 2 5 3 2" xfId="1321" xr:uid="{26666EA5-2B53-4079-8E78-18645AB74176}"/>
    <cellStyle name="Millares 2 2 5 4" xfId="1053" xr:uid="{B4898CB4-3932-4A2D-A066-D1F4F1FC6476}"/>
    <cellStyle name="Millares 2 2 5 5" xfId="517" xr:uid="{F74F4998-CDE3-4257-A848-CA110D5484A0}"/>
    <cellStyle name="Millares 2 2 6" xfId="315" xr:uid="{00000000-0005-0000-0000-000079000000}"/>
    <cellStyle name="Millares 2 2 6 2" xfId="852" xr:uid="{0557FEB6-3534-47AC-8762-E13A51313767}"/>
    <cellStyle name="Millares 2 2 6 2 2" xfId="1388" xr:uid="{5FE873BD-31F7-4299-A6F2-6A37BA594985}"/>
    <cellStyle name="Millares 2 2 6 3" xfId="1120" xr:uid="{5F1C9ACF-2864-45E4-B904-DB5E8FBADC95}"/>
    <cellStyle name="Millares 2 2 6 4" xfId="584" xr:uid="{EF36D22B-BF2E-4540-8D7E-76D5F4F5DC66}"/>
    <cellStyle name="Millares 2 2 7" xfId="718" xr:uid="{6A6E1B03-61F3-4D79-9335-738B25B001FE}"/>
    <cellStyle name="Millares 2 2 7 2" xfId="1254" xr:uid="{A143FCC0-7B99-407D-9439-8E84AD173F1D}"/>
    <cellStyle name="Millares 2 2 8" xfId="986" xr:uid="{BDB22B55-13C9-4265-AE5D-0F4AA6C1EDBD}"/>
    <cellStyle name="Millares 2 2 9" xfId="450" xr:uid="{8983CF28-43D0-4685-9851-2F909B76655E}"/>
    <cellStyle name="Millares 2 3" xfId="182" xr:uid="{00000000-0005-0000-0000-00007A000000}"/>
    <cellStyle name="Millares 2 3 2" xfId="225" xr:uid="{00000000-0005-0000-0000-00007B000000}"/>
    <cellStyle name="Millares 2 3 2 2" xfId="292" xr:uid="{00000000-0005-0000-0000-00007C000000}"/>
    <cellStyle name="Millares 2 3 2 2 2" xfId="426" xr:uid="{00000000-0005-0000-0000-00007D000000}"/>
    <cellStyle name="Millares 2 3 2 2 2 2" xfId="963" xr:uid="{DE5DC725-A551-4AED-87EB-D7652AB9B672}"/>
    <cellStyle name="Millares 2 3 2 2 2 2 2" xfId="1499" xr:uid="{79C278E1-068F-4240-B772-0EE6D0482F97}"/>
    <cellStyle name="Millares 2 3 2 2 2 3" xfId="1231" xr:uid="{BCCA6106-189A-4375-8424-A31506E7986A}"/>
    <cellStyle name="Millares 2 3 2 2 2 4" xfId="695" xr:uid="{DE2B1820-F25D-4322-BC7C-94A324BD7AEA}"/>
    <cellStyle name="Millares 2 3 2 2 3" xfId="829" xr:uid="{8B116DEA-7BA6-4333-8EEB-7C7EDC0B5329}"/>
    <cellStyle name="Millares 2 3 2 2 3 2" xfId="1365" xr:uid="{9BF92D08-9733-4939-91ED-D362C5F1645E}"/>
    <cellStyle name="Millares 2 3 2 2 4" xfId="1097" xr:uid="{C126E339-338C-42B9-915E-414CD30C26C3}"/>
    <cellStyle name="Millares 2 3 2 2 5" xfId="561" xr:uid="{5126A34C-8467-480B-A2A4-462940900EC1}"/>
    <cellStyle name="Millares 2 3 2 3" xfId="359" xr:uid="{00000000-0005-0000-0000-00007E000000}"/>
    <cellStyle name="Millares 2 3 2 3 2" xfId="896" xr:uid="{69CDEFD1-17ED-4023-801D-3B3A9547C722}"/>
    <cellStyle name="Millares 2 3 2 3 2 2" xfId="1432" xr:uid="{269817BB-7B92-44C6-AB8A-FDA0538FB6B8}"/>
    <cellStyle name="Millares 2 3 2 3 3" xfId="1164" xr:uid="{BF94F090-4377-47D5-A277-D8421AEAC549}"/>
    <cellStyle name="Millares 2 3 2 3 4" xfId="628" xr:uid="{A567B52F-BDDF-497B-AAB7-F26B7E170B86}"/>
    <cellStyle name="Millares 2 3 2 4" xfId="762" xr:uid="{C61B59D1-6F6B-4DED-8449-D71529571547}"/>
    <cellStyle name="Millares 2 3 2 4 2" xfId="1298" xr:uid="{24CB5BAC-5793-4A0F-934A-9B51DBEF9E1F}"/>
    <cellStyle name="Millares 2 3 2 5" xfId="1030" xr:uid="{60A52869-8A10-4434-AAD2-D36F58F93124}"/>
    <cellStyle name="Millares 2 3 2 6" xfId="494" xr:uid="{9A5B8897-8F00-4938-83DD-87CF3A9DA7E5}"/>
    <cellStyle name="Millares 2 3 3" xfId="259" xr:uid="{00000000-0005-0000-0000-00007F000000}"/>
    <cellStyle name="Millares 2 3 3 2" xfId="393" xr:uid="{00000000-0005-0000-0000-000080000000}"/>
    <cellStyle name="Millares 2 3 3 2 2" xfId="930" xr:uid="{2EB7654A-A50B-42AE-A700-23C8BCF779A8}"/>
    <cellStyle name="Millares 2 3 3 2 2 2" xfId="1466" xr:uid="{8195407F-9E46-4DFE-A6C3-F0A8AAE56EE6}"/>
    <cellStyle name="Millares 2 3 3 2 3" xfId="1198" xr:uid="{944ADEF6-DE65-48E3-B229-549F2004D634}"/>
    <cellStyle name="Millares 2 3 3 2 4" xfId="662" xr:uid="{0103FC64-7569-49B7-9C62-0119E79636B3}"/>
    <cellStyle name="Millares 2 3 3 3" xfId="796" xr:uid="{318CE91C-5BBC-445A-9284-632A44BE30A4}"/>
    <cellStyle name="Millares 2 3 3 3 2" xfId="1332" xr:uid="{96AE4944-41BE-4937-A370-23B7849EAF94}"/>
    <cellStyle name="Millares 2 3 3 4" xfId="1064" xr:uid="{93602580-7AAA-4118-9634-B16272000D9D}"/>
    <cellStyle name="Millares 2 3 3 5" xfId="528" xr:uid="{D423D7E3-5D0E-4C6B-879B-1728B63CEF3C}"/>
    <cellStyle name="Millares 2 3 4" xfId="326" xr:uid="{00000000-0005-0000-0000-000081000000}"/>
    <cellStyle name="Millares 2 3 4 2" xfId="863" xr:uid="{FD3CF555-2EBE-445C-8722-D58A270272B0}"/>
    <cellStyle name="Millares 2 3 4 2 2" xfId="1399" xr:uid="{7D33EAF8-3AD0-472D-B6F4-C8B61DD0B669}"/>
    <cellStyle name="Millares 2 3 4 3" xfId="1131" xr:uid="{2427B896-5867-4CBE-A0AC-FE51528F04E7}"/>
    <cellStyle name="Millares 2 3 4 4" xfId="595" xr:uid="{B611055F-2F15-4449-A4EF-13351C9F60BF}"/>
    <cellStyle name="Millares 2 3 5" xfId="729" xr:uid="{B001539C-5905-4D8E-BD4B-E11C4BEF1464}"/>
    <cellStyle name="Millares 2 3 5 2" xfId="1265" xr:uid="{37D30BE4-5CD1-449E-A663-3B58E5CE525C}"/>
    <cellStyle name="Millares 2 3 6" xfId="997" xr:uid="{87FE2C78-D0AD-4AC6-9974-644116FE7359}"/>
    <cellStyle name="Millares 2 3 7" xfId="461" xr:uid="{27E031E5-7D71-4DB9-BF8C-D2B08FBDEF53}"/>
    <cellStyle name="Millares 2 4" xfId="209" xr:uid="{00000000-0005-0000-0000-000082000000}"/>
    <cellStyle name="Millares 2 4 2" xfId="276" xr:uid="{00000000-0005-0000-0000-000083000000}"/>
    <cellStyle name="Millares 2 4 2 2" xfId="410" xr:uid="{00000000-0005-0000-0000-000084000000}"/>
    <cellStyle name="Millares 2 4 2 2 2" xfId="947" xr:uid="{3893D735-FBAF-4BA4-8D07-F1D6489FFA41}"/>
    <cellStyle name="Millares 2 4 2 2 2 2" xfId="1483" xr:uid="{EDE6FAAF-4660-42BB-85CE-738B49CABABB}"/>
    <cellStyle name="Millares 2 4 2 2 3" xfId="1215" xr:uid="{0A6D8676-F48E-4614-8FDA-3C3BE3A523FD}"/>
    <cellStyle name="Millares 2 4 2 2 4" xfId="679" xr:uid="{A4F284D2-8C14-49FA-8797-9519DD80ABF3}"/>
    <cellStyle name="Millares 2 4 2 3" xfId="813" xr:uid="{8F200C8E-0919-4BFE-8A31-EE0A3D553297}"/>
    <cellStyle name="Millares 2 4 2 3 2" xfId="1349" xr:uid="{1782E2A9-AE7D-44F8-A542-DDF31E024A42}"/>
    <cellStyle name="Millares 2 4 2 4" xfId="1081" xr:uid="{E05FF241-1B97-48C2-8832-84DD521CEEEE}"/>
    <cellStyle name="Millares 2 4 2 5" xfId="545" xr:uid="{7CA9EB6C-2935-43C0-A62F-0374D8D376F7}"/>
    <cellStyle name="Millares 2 4 3" xfId="343" xr:uid="{00000000-0005-0000-0000-000085000000}"/>
    <cellStyle name="Millares 2 4 3 2" xfId="880" xr:uid="{2AAF0F8D-9079-4AED-9C92-032D46443DF7}"/>
    <cellStyle name="Millares 2 4 3 2 2" xfId="1416" xr:uid="{95FA16CC-BF22-45D3-8A23-6EE6F2735FB8}"/>
    <cellStyle name="Millares 2 4 3 3" xfId="1148" xr:uid="{1C1216AD-C018-4F31-9B12-6F9B0703547B}"/>
    <cellStyle name="Millares 2 4 3 4" xfId="612" xr:uid="{4826431D-A948-4A50-8F0B-CFF1E8F14B7D}"/>
    <cellStyle name="Millares 2 4 4" xfId="746" xr:uid="{AF7BF2D4-3561-4EEA-9FC8-C27878140F80}"/>
    <cellStyle name="Millares 2 4 4 2" xfId="1282" xr:uid="{18D43264-C513-46A9-A1C7-A28C1514FDC4}"/>
    <cellStyle name="Millares 2 4 5" xfId="1014" xr:uid="{E9F5BE2A-9231-4C0B-89E7-F6632F18C845}"/>
    <cellStyle name="Millares 2 4 6" xfId="478" xr:uid="{6E306513-2122-4C2B-89E3-2916EE326087}"/>
    <cellStyle name="Millares 2 5" xfId="243" xr:uid="{00000000-0005-0000-0000-000086000000}"/>
    <cellStyle name="Millares 2 5 2" xfId="377" xr:uid="{00000000-0005-0000-0000-000087000000}"/>
    <cellStyle name="Millares 2 5 2 2" xfId="914" xr:uid="{87623A1B-7953-4253-B67C-165DE15A7AC8}"/>
    <cellStyle name="Millares 2 5 2 2 2" xfId="1450" xr:uid="{6C635A70-60D2-4640-9F15-F132C864BD1C}"/>
    <cellStyle name="Millares 2 5 2 3" xfId="1182" xr:uid="{0BC42E59-BBA1-4E65-A9C3-0B78218A32B2}"/>
    <cellStyle name="Millares 2 5 2 4" xfId="646" xr:uid="{3CFFC3E0-29C3-4A7A-AD68-D4852E8D2FAE}"/>
    <cellStyle name="Millares 2 5 3" xfId="780" xr:uid="{37CC3DFB-FBD2-480C-9A65-C98FBA741EFA}"/>
    <cellStyle name="Millares 2 5 3 2" xfId="1316" xr:uid="{8F5B0D6D-6D5C-448B-B2A8-986579EB8FE0}"/>
    <cellStyle name="Millares 2 5 4" xfId="1048" xr:uid="{B63C6B8A-6FFC-4120-865A-41889A469AC9}"/>
    <cellStyle name="Millares 2 5 5" xfId="512" xr:uid="{AFD73FFA-3365-4FDA-A15F-EEFD063BF79D}"/>
    <cellStyle name="Millares 2 6" xfId="310" xr:uid="{00000000-0005-0000-0000-000088000000}"/>
    <cellStyle name="Millares 2 6 2" xfId="847" xr:uid="{CB8F029C-CD98-4ED1-9927-FF1C05742731}"/>
    <cellStyle name="Millares 2 6 2 2" xfId="1383" xr:uid="{BA93F381-45B7-44AB-9210-13584B03BB79}"/>
    <cellStyle name="Millares 2 6 3" xfId="1115" xr:uid="{8E7F5F3C-6A66-4B1A-B3D6-2A993E886C86}"/>
    <cellStyle name="Millares 2 6 4" xfId="579" xr:uid="{9C5BE998-D08F-470F-B028-42DDC3FFBD92}"/>
    <cellStyle name="Millares 2 7" xfId="713" xr:uid="{AB22B1AB-979F-4F5E-9BBD-FD5463BB7B65}"/>
    <cellStyle name="Millares 2 7 2" xfId="1249" xr:uid="{CAAE98A4-90B1-4684-9294-034FACB55516}"/>
    <cellStyle name="Millares 2 8" xfId="981" xr:uid="{8F746806-CF3D-4F65-9041-BF654F129885}"/>
    <cellStyle name="Millares 2 9" xfId="445" xr:uid="{7C9C2155-E6EB-4C42-8185-F44086FDFA77}"/>
    <cellStyle name="Millares 3" xfId="148" xr:uid="{00000000-0005-0000-0000-000089000000}"/>
    <cellStyle name="Millares 3 2" xfId="169" xr:uid="{00000000-0005-0000-0000-00008A000000}"/>
    <cellStyle name="Millares 3 2 2" xfId="176" xr:uid="{00000000-0005-0000-0000-00008B000000}"/>
    <cellStyle name="Millares 3 2 2 2" xfId="206" xr:uid="{00000000-0005-0000-0000-00008C000000}"/>
    <cellStyle name="Millares 3 2 2 2 2" xfId="239" xr:uid="{00000000-0005-0000-0000-00008D000000}"/>
    <cellStyle name="Millares 3 2 2 2 2 2" xfId="306" xr:uid="{00000000-0005-0000-0000-00008E000000}"/>
    <cellStyle name="Millares 3 2 2 2 2 2 2" xfId="440" xr:uid="{00000000-0005-0000-0000-00008F000000}"/>
    <cellStyle name="Millares 3 2 2 2 2 2 2 2" xfId="977" xr:uid="{C16A6CE6-F051-487D-840E-1A24783C8B56}"/>
    <cellStyle name="Millares 3 2 2 2 2 2 2 2 2" xfId="1513" xr:uid="{80320B8C-F6C6-4710-B616-1CFFEECA6297}"/>
    <cellStyle name="Millares 3 2 2 2 2 2 2 3" xfId="1245" xr:uid="{C5734EA1-5F8C-49FE-B50A-48DB9BEDF913}"/>
    <cellStyle name="Millares 3 2 2 2 2 2 2 4" xfId="709" xr:uid="{F29665DE-1381-4798-909A-887464B07BF7}"/>
    <cellStyle name="Millares 3 2 2 2 2 2 3" xfId="843" xr:uid="{9AB7892D-6FCE-48B0-9048-5DB7DCEA73AC}"/>
    <cellStyle name="Millares 3 2 2 2 2 2 3 2" xfId="1379" xr:uid="{28B9F311-8107-429D-AE8C-0E47CCF15B60}"/>
    <cellStyle name="Millares 3 2 2 2 2 2 4" xfId="1111" xr:uid="{8BBD22EA-C7CC-427E-8107-622E0E324642}"/>
    <cellStyle name="Millares 3 2 2 2 2 2 5" xfId="575" xr:uid="{7989E228-7802-48AC-B154-F51B546AAF14}"/>
    <cellStyle name="Millares 3 2 2 2 2 3" xfId="373" xr:uid="{00000000-0005-0000-0000-000090000000}"/>
    <cellStyle name="Millares 3 2 2 2 2 3 2" xfId="910" xr:uid="{45355394-8885-40FA-ABEC-ED9FF9F68152}"/>
    <cellStyle name="Millares 3 2 2 2 2 3 2 2" xfId="1446" xr:uid="{DE48F90E-E2BA-4474-A420-93ACAD582CC7}"/>
    <cellStyle name="Millares 3 2 2 2 2 3 3" xfId="1178" xr:uid="{15B42570-5E79-4D50-9302-D7135D28DB80}"/>
    <cellStyle name="Millares 3 2 2 2 2 3 4" xfId="642" xr:uid="{84A5A909-D0E7-4B15-AAEE-D5BA5DCF3F0D}"/>
    <cellStyle name="Millares 3 2 2 2 2 4" xfId="776" xr:uid="{77D36001-AD30-4699-9AE5-584D14082D8C}"/>
    <cellStyle name="Millares 3 2 2 2 2 4 2" xfId="1312" xr:uid="{19CAA2FE-43FA-4082-8C50-B7605728C31C}"/>
    <cellStyle name="Millares 3 2 2 2 2 5" xfId="1044" xr:uid="{9E4F62CD-4B5F-4C3A-9EF9-2EE21676B9D1}"/>
    <cellStyle name="Millares 3 2 2 2 2 6" xfId="508" xr:uid="{A41CA246-724A-46C1-AF3E-9530F152E3B2}"/>
    <cellStyle name="Millares 3 2 2 2 3" xfId="273" xr:uid="{00000000-0005-0000-0000-000091000000}"/>
    <cellStyle name="Millares 3 2 2 2 3 2" xfId="407" xr:uid="{00000000-0005-0000-0000-000092000000}"/>
    <cellStyle name="Millares 3 2 2 2 3 2 2" xfId="944" xr:uid="{5F3EB146-2C79-4F64-AF56-13BCE3D70E73}"/>
    <cellStyle name="Millares 3 2 2 2 3 2 2 2" xfId="1480" xr:uid="{A143AC53-1BAB-4B93-AFCA-987EA4A7C7EA}"/>
    <cellStyle name="Millares 3 2 2 2 3 2 3" xfId="1212" xr:uid="{1D251B49-7AA5-41BC-A097-52FFD8E00C83}"/>
    <cellStyle name="Millares 3 2 2 2 3 2 4" xfId="676" xr:uid="{382BA191-F836-4E22-98CB-857BA9046944}"/>
    <cellStyle name="Millares 3 2 2 2 3 3" xfId="810" xr:uid="{21598703-D355-45EE-9054-9E827C69C253}"/>
    <cellStyle name="Millares 3 2 2 2 3 3 2" xfId="1346" xr:uid="{AF97002E-EB8C-4E2E-94AD-418F9FCAE0E1}"/>
    <cellStyle name="Millares 3 2 2 2 3 4" xfId="1078" xr:uid="{E343D54D-7562-4175-ACAA-75F1A15E7C52}"/>
    <cellStyle name="Millares 3 2 2 2 3 5" xfId="542" xr:uid="{7B770D2B-54FC-4F44-BAB9-3E5845113EBC}"/>
    <cellStyle name="Millares 3 2 2 2 4" xfId="340" xr:uid="{00000000-0005-0000-0000-000093000000}"/>
    <cellStyle name="Millares 3 2 2 2 4 2" xfId="877" xr:uid="{63B05222-C15A-468F-B2BC-4079CA545C89}"/>
    <cellStyle name="Millares 3 2 2 2 4 2 2" xfId="1413" xr:uid="{7C6FB59A-3DF7-43DC-BCDD-2CB2BE0797D6}"/>
    <cellStyle name="Millares 3 2 2 2 4 3" xfId="1145" xr:uid="{8C1253DC-CA5A-4452-86E9-B0A2D631C8BE}"/>
    <cellStyle name="Millares 3 2 2 2 4 4" xfId="609" xr:uid="{67C3F6AC-AFCB-43D2-B83D-A73EB4502B00}"/>
    <cellStyle name="Millares 3 2 2 2 5" xfId="743" xr:uid="{95980049-F320-4DCF-9C7F-553797D44EED}"/>
    <cellStyle name="Millares 3 2 2 2 5 2" xfId="1279" xr:uid="{E3F94411-CC62-4C2C-802B-83FCDFF437BB}"/>
    <cellStyle name="Millares 3 2 2 2 6" xfId="1011" xr:uid="{8B711E19-8364-4DD1-9B61-2D32BB99602D}"/>
    <cellStyle name="Millares 3 2 2 2 7" xfId="475" xr:uid="{2775DB8B-3442-437F-AFBA-B144830A90BF}"/>
    <cellStyle name="Millares 3 2 2 3" xfId="223" xr:uid="{00000000-0005-0000-0000-000094000000}"/>
    <cellStyle name="Millares 3 2 2 3 2" xfId="290" xr:uid="{00000000-0005-0000-0000-000095000000}"/>
    <cellStyle name="Millares 3 2 2 3 2 2" xfId="424" xr:uid="{00000000-0005-0000-0000-000096000000}"/>
    <cellStyle name="Millares 3 2 2 3 2 2 2" xfId="961" xr:uid="{D064CB2F-79DE-4780-BA09-5B31A52191F6}"/>
    <cellStyle name="Millares 3 2 2 3 2 2 2 2" xfId="1497" xr:uid="{CA983EEF-9C49-4D0F-BF2B-D777FE38BC1F}"/>
    <cellStyle name="Millares 3 2 2 3 2 2 3" xfId="1229" xr:uid="{5EF1FC77-7D58-49BB-ABF5-EF615F39EAD5}"/>
    <cellStyle name="Millares 3 2 2 3 2 2 4" xfId="693" xr:uid="{1C540D75-4E8F-4AC7-B308-7FCF605E9869}"/>
    <cellStyle name="Millares 3 2 2 3 2 3" xfId="827" xr:uid="{7224A447-5A90-4C46-AD87-706B6B150404}"/>
    <cellStyle name="Millares 3 2 2 3 2 3 2" xfId="1363" xr:uid="{B448B9E4-CB11-4921-AF9E-020EC0FAC4A8}"/>
    <cellStyle name="Millares 3 2 2 3 2 4" xfId="1095" xr:uid="{7F6F0E16-EF6B-4658-A112-10CAA1449C23}"/>
    <cellStyle name="Millares 3 2 2 3 2 5" xfId="559" xr:uid="{D4999C56-2682-4D53-8DB3-436DE0AC74AE}"/>
    <cellStyle name="Millares 3 2 2 3 3" xfId="357" xr:uid="{00000000-0005-0000-0000-000097000000}"/>
    <cellStyle name="Millares 3 2 2 3 3 2" xfId="894" xr:uid="{790FDB32-E48E-4BF6-A4D0-25FDA94341D8}"/>
    <cellStyle name="Millares 3 2 2 3 3 2 2" xfId="1430" xr:uid="{C2DD29D9-E638-4812-9CBE-B246F715B53F}"/>
    <cellStyle name="Millares 3 2 2 3 3 3" xfId="1162" xr:uid="{4D9AF2CF-7274-4FDA-B0AC-71312AEE7825}"/>
    <cellStyle name="Millares 3 2 2 3 3 4" xfId="626" xr:uid="{A9087AE4-4C43-49D8-9E17-3E6E8AD0EE7A}"/>
    <cellStyle name="Millares 3 2 2 3 4" xfId="760" xr:uid="{965F361B-5E60-4F47-94C5-51A1B7773889}"/>
    <cellStyle name="Millares 3 2 2 3 4 2" xfId="1296" xr:uid="{FE1D8745-64AB-488E-9ED5-E1DA0CF2497A}"/>
    <cellStyle name="Millares 3 2 2 3 5" xfId="1028" xr:uid="{38D2DF05-9210-4854-A661-98428727D394}"/>
    <cellStyle name="Millares 3 2 2 3 6" xfId="492" xr:uid="{5BE8C1BC-98D9-458E-AA59-5C7952C01768}"/>
    <cellStyle name="Millares 3 2 2 4" xfId="257" xr:uid="{00000000-0005-0000-0000-000098000000}"/>
    <cellStyle name="Millares 3 2 2 4 2" xfId="391" xr:uid="{00000000-0005-0000-0000-000099000000}"/>
    <cellStyle name="Millares 3 2 2 4 2 2" xfId="928" xr:uid="{05F24A48-9CE9-4229-9A2E-77D9D111EA5C}"/>
    <cellStyle name="Millares 3 2 2 4 2 2 2" xfId="1464" xr:uid="{BBD7358A-9661-402D-825F-0793CD07C9FE}"/>
    <cellStyle name="Millares 3 2 2 4 2 3" xfId="1196" xr:uid="{1853CDB4-CCE4-4BBA-B191-E4D9510B5359}"/>
    <cellStyle name="Millares 3 2 2 4 2 4" xfId="660" xr:uid="{D6746D72-F6DA-4721-8DC9-A1F422B2E8FB}"/>
    <cellStyle name="Millares 3 2 2 4 3" xfId="794" xr:uid="{FDC4D03E-7121-4A25-BE1A-925E7534A966}"/>
    <cellStyle name="Millares 3 2 2 4 3 2" xfId="1330" xr:uid="{81517BA0-CC34-481A-BDC2-CEAD05898C7C}"/>
    <cellStyle name="Millares 3 2 2 4 4" xfId="1062" xr:uid="{34EEAD21-0E4B-40E4-9D0C-F491F9567173}"/>
    <cellStyle name="Millares 3 2 2 4 5" xfId="526" xr:uid="{A47A148A-CEC7-4CA4-A338-6010DE45BC84}"/>
    <cellStyle name="Millares 3 2 2 5" xfId="324" xr:uid="{00000000-0005-0000-0000-00009A000000}"/>
    <cellStyle name="Millares 3 2 2 5 2" xfId="861" xr:uid="{DDC5FB95-9C38-4284-9D18-1BB269A3FF60}"/>
    <cellStyle name="Millares 3 2 2 5 2 2" xfId="1397" xr:uid="{1072BB87-D98F-4090-80A4-1BD44B095DA8}"/>
    <cellStyle name="Millares 3 2 2 5 3" xfId="1129" xr:uid="{42F8AFF7-DF5F-4C12-A117-68BFE2016E12}"/>
    <cellStyle name="Millares 3 2 2 5 4" xfId="593" xr:uid="{071B4FD2-5657-4DE9-A9AD-212E18FD1237}"/>
    <cellStyle name="Millares 3 2 2 6" xfId="727" xr:uid="{8E7F918A-1FA4-453E-92A3-A8B1C5818FA6}"/>
    <cellStyle name="Millares 3 2 2 6 2" xfId="1263" xr:uid="{B14A2354-E787-41FC-9F0F-22B9C0A28BCA}"/>
    <cellStyle name="Millares 3 2 2 7" xfId="995" xr:uid="{D251DD9D-C1F2-4616-84D8-46F90E6C09BE}"/>
    <cellStyle name="Millares 3 2 2 8" xfId="459" xr:uid="{02B2AD2E-8176-49F8-9E85-ECBD929ECD95}"/>
    <cellStyle name="Millares 3 2 3" xfId="199" xr:uid="{00000000-0005-0000-0000-00009B000000}"/>
    <cellStyle name="Millares 3 2 3 2" xfId="232" xr:uid="{00000000-0005-0000-0000-00009C000000}"/>
    <cellStyle name="Millares 3 2 3 2 2" xfId="299" xr:uid="{00000000-0005-0000-0000-00009D000000}"/>
    <cellStyle name="Millares 3 2 3 2 2 2" xfId="433" xr:uid="{00000000-0005-0000-0000-00009E000000}"/>
    <cellStyle name="Millares 3 2 3 2 2 2 2" xfId="970" xr:uid="{81C8F463-A67D-4C41-8A87-1CD7B2A8B912}"/>
    <cellStyle name="Millares 3 2 3 2 2 2 2 2" xfId="1506" xr:uid="{8B5B4D70-2953-4855-99F3-419D06EFA279}"/>
    <cellStyle name="Millares 3 2 3 2 2 2 3" xfId="1238" xr:uid="{A3E840F6-D8C2-4927-B4AA-370523AF1856}"/>
    <cellStyle name="Millares 3 2 3 2 2 2 4" xfId="702" xr:uid="{D56A7A61-4DE4-446C-ABE2-3B90C2256F7D}"/>
    <cellStyle name="Millares 3 2 3 2 2 3" xfId="836" xr:uid="{81995A23-CFEE-412C-8C6F-668FCBE853A2}"/>
    <cellStyle name="Millares 3 2 3 2 2 3 2" xfId="1372" xr:uid="{B4746798-D144-47B6-9988-E0EAAC093A32}"/>
    <cellStyle name="Millares 3 2 3 2 2 4" xfId="1104" xr:uid="{B9071502-1B58-438E-9D6E-270BA2A09DD4}"/>
    <cellStyle name="Millares 3 2 3 2 2 5" xfId="568" xr:uid="{2D8FAB93-4A0F-418C-987A-58FFC966E37B}"/>
    <cellStyle name="Millares 3 2 3 2 3" xfId="366" xr:uid="{00000000-0005-0000-0000-00009F000000}"/>
    <cellStyle name="Millares 3 2 3 2 3 2" xfId="903" xr:uid="{5184BE1D-3022-4109-947E-1EFA10AF2EE3}"/>
    <cellStyle name="Millares 3 2 3 2 3 2 2" xfId="1439" xr:uid="{0B0678F6-3AB1-4DB5-A086-807B2F04E027}"/>
    <cellStyle name="Millares 3 2 3 2 3 3" xfId="1171" xr:uid="{1EB70C5E-590B-4071-9F12-59DC919CD4B9}"/>
    <cellStyle name="Millares 3 2 3 2 3 4" xfId="635" xr:uid="{0103C4B8-0F55-44A9-A20A-29D9C6FDB8E2}"/>
    <cellStyle name="Millares 3 2 3 2 4" xfId="769" xr:uid="{60E17A20-9DAA-45D2-A2A7-237C0C79ECB1}"/>
    <cellStyle name="Millares 3 2 3 2 4 2" xfId="1305" xr:uid="{516894A0-D1F5-43D3-9CD6-30290280A89C}"/>
    <cellStyle name="Millares 3 2 3 2 5" xfId="1037" xr:uid="{A1AA11EE-F36C-434A-B82C-69D925BF1A11}"/>
    <cellStyle name="Millares 3 2 3 2 6" xfId="501" xr:uid="{9C4BC6FB-7274-4A53-999B-CCDC9E75E535}"/>
    <cellStyle name="Millares 3 2 3 3" xfId="266" xr:uid="{00000000-0005-0000-0000-0000A0000000}"/>
    <cellStyle name="Millares 3 2 3 3 2" xfId="400" xr:uid="{00000000-0005-0000-0000-0000A1000000}"/>
    <cellStyle name="Millares 3 2 3 3 2 2" xfId="937" xr:uid="{9901D01F-2E55-41D2-9690-1C4CAF8853C9}"/>
    <cellStyle name="Millares 3 2 3 3 2 2 2" xfId="1473" xr:uid="{B668F15D-CED6-4F7B-B0D2-B79A42A36374}"/>
    <cellStyle name="Millares 3 2 3 3 2 3" xfId="1205" xr:uid="{9BE42E70-723E-4DA0-AE19-3314994BB3C6}"/>
    <cellStyle name="Millares 3 2 3 3 2 4" xfId="669" xr:uid="{8DC1B07A-AEB8-4E98-9B52-0BCD4407D89B}"/>
    <cellStyle name="Millares 3 2 3 3 3" xfId="803" xr:uid="{F98D03BF-4439-4292-B5C2-FEF45745ADAF}"/>
    <cellStyle name="Millares 3 2 3 3 3 2" xfId="1339" xr:uid="{6D3DA900-6898-41D0-AB03-D8AD2BAA3C96}"/>
    <cellStyle name="Millares 3 2 3 3 4" xfId="1071" xr:uid="{D332BAD6-2D35-49D4-AED1-A0B2A8F681AA}"/>
    <cellStyle name="Millares 3 2 3 3 5" xfId="535" xr:uid="{AEC74299-1F8A-4D23-A175-86CC5AE9A2A7}"/>
    <cellStyle name="Millares 3 2 3 4" xfId="333" xr:uid="{00000000-0005-0000-0000-0000A2000000}"/>
    <cellStyle name="Millares 3 2 3 4 2" xfId="870" xr:uid="{44ECFE7A-0B05-496A-ABFC-326DD1586404}"/>
    <cellStyle name="Millares 3 2 3 4 2 2" xfId="1406" xr:uid="{DEAA397E-AD99-49B2-BC9C-D33545DAFAC8}"/>
    <cellStyle name="Millares 3 2 3 4 3" xfId="1138" xr:uid="{D0BABD0C-9EC2-4E2C-BE3C-6A4FF1178C62}"/>
    <cellStyle name="Millares 3 2 3 4 4" xfId="602" xr:uid="{323A3CA0-FF5E-4E6C-A65E-D7205E60CDD9}"/>
    <cellStyle name="Millares 3 2 3 5" xfId="736" xr:uid="{6AD71B13-0AFB-44FB-80DB-3BD806F91AAD}"/>
    <cellStyle name="Millares 3 2 3 5 2" xfId="1272" xr:uid="{301C6AD3-3839-42A1-A7FD-838D1C052554}"/>
    <cellStyle name="Millares 3 2 3 6" xfId="1004" xr:uid="{C62C9D9D-DBFB-4E6A-896D-93D1B77A639E}"/>
    <cellStyle name="Millares 3 2 3 7" xfId="468" xr:uid="{00506DF2-6AD4-47D0-9989-0126A6E38A74}"/>
    <cellStyle name="Millares 3 2 4" xfId="216" xr:uid="{00000000-0005-0000-0000-0000A3000000}"/>
    <cellStyle name="Millares 3 2 4 2" xfId="283" xr:uid="{00000000-0005-0000-0000-0000A4000000}"/>
    <cellStyle name="Millares 3 2 4 2 2" xfId="417" xr:uid="{00000000-0005-0000-0000-0000A5000000}"/>
    <cellStyle name="Millares 3 2 4 2 2 2" xfId="954" xr:uid="{DCD29445-E6E7-45E2-B849-31EF37489A3C}"/>
    <cellStyle name="Millares 3 2 4 2 2 2 2" xfId="1490" xr:uid="{DACC3F09-BBF0-4F8E-AD30-1A264A4C296C}"/>
    <cellStyle name="Millares 3 2 4 2 2 3" xfId="1222" xr:uid="{62F3A926-B86F-4625-98FE-7881568FCD46}"/>
    <cellStyle name="Millares 3 2 4 2 2 4" xfId="686" xr:uid="{E973D3CA-0F1E-4138-BF8A-FA2B04ED9AD8}"/>
    <cellStyle name="Millares 3 2 4 2 3" xfId="820" xr:uid="{0DC594A5-74C9-422E-8E94-F7A019D2AE0B}"/>
    <cellStyle name="Millares 3 2 4 2 3 2" xfId="1356" xr:uid="{DA063E3C-23EC-44F4-AB87-416CEE6E9F6C}"/>
    <cellStyle name="Millares 3 2 4 2 4" xfId="1088" xr:uid="{21C33891-86A2-4F7D-B512-1A385A0C6B1D}"/>
    <cellStyle name="Millares 3 2 4 2 5" xfId="552" xr:uid="{7455E024-4191-489F-8EA3-4106C6B15A79}"/>
    <cellStyle name="Millares 3 2 4 3" xfId="350" xr:uid="{00000000-0005-0000-0000-0000A6000000}"/>
    <cellStyle name="Millares 3 2 4 3 2" xfId="887" xr:uid="{C50DEB28-7110-4C8F-8B73-0F772935B0BC}"/>
    <cellStyle name="Millares 3 2 4 3 2 2" xfId="1423" xr:uid="{AD5C12C1-E0ED-4F4C-8B19-FB108C833CB2}"/>
    <cellStyle name="Millares 3 2 4 3 3" xfId="1155" xr:uid="{CFF3E16E-12B8-4F7C-9026-62BC2A490B9B}"/>
    <cellStyle name="Millares 3 2 4 3 4" xfId="619" xr:uid="{D0348F67-1136-43B2-A7EB-761AF5CAC5B4}"/>
    <cellStyle name="Millares 3 2 4 4" xfId="753" xr:uid="{285C87A6-7A00-44A8-A7BA-F906EC306B62}"/>
    <cellStyle name="Millares 3 2 4 4 2" xfId="1289" xr:uid="{BA4761B7-1BEE-4A2F-951A-3F88DB778C4F}"/>
    <cellStyle name="Millares 3 2 4 5" xfId="1021" xr:uid="{4283FA1D-E126-4181-B95F-90D18A7C7D2C}"/>
    <cellStyle name="Millares 3 2 4 6" xfId="485" xr:uid="{5598D78F-35BE-4666-9DA4-06F68402543C}"/>
    <cellStyle name="Millares 3 2 5" xfId="250" xr:uid="{00000000-0005-0000-0000-0000A7000000}"/>
    <cellStyle name="Millares 3 2 5 2" xfId="384" xr:uid="{00000000-0005-0000-0000-0000A8000000}"/>
    <cellStyle name="Millares 3 2 5 2 2" xfId="921" xr:uid="{F53151F0-79D3-482D-8B89-FDF3AFAA0FFD}"/>
    <cellStyle name="Millares 3 2 5 2 2 2" xfId="1457" xr:uid="{D9A39A21-D783-4831-96C9-1DBD3DAEE357}"/>
    <cellStyle name="Millares 3 2 5 2 3" xfId="1189" xr:uid="{880FCBD9-CF0E-48F7-BB48-556008A137B0}"/>
    <cellStyle name="Millares 3 2 5 2 4" xfId="653" xr:uid="{DDC2D27A-19B9-4C5D-ACF3-02F49F3A4695}"/>
    <cellStyle name="Millares 3 2 5 3" xfId="787" xr:uid="{76EEE7DE-7824-4745-A08A-DBD31742D217}"/>
    <cellStyle name="Millares 3 2 5 3 2" xfId="1323" xr:uid="{B1D6B843-5EF6-44B7-891E-F2F2BC59A373}"/>
    <cellStyle name="Millares 3 2 5 4" xfId="1055" xr:uid="{A7839C94-D915-43A8-99AA-F884181E0BAF}"/>
    <cellStyle name="Millares 3 2 5 5" xfId="519" xr:uid="{79990839-EC1B-402E-A994-9CD1983631CA}"/>
    <cellStyle name="Millares 3 2 6" xfId="317" xr:uid="{00000000-0005-0000-0000-0000A9000000}"/>
    <cellStyle name="Millares 3 2 6 2" xfId="854" xr:uid="{EAFC8B55-F55E-41C6-8D7B-3063690E16C0}"/>
    <cellStyle name="Millares 3 2 6 2 2" xfId="1390" xr:uid="{90708112-0B50-4294-8CA6-721F3F2ABAF7}"/>
    <cellStyle name="Millares 3 2 6 3" xfId="1122" xr:uid="{25179437-737C-4855-A031-DE96FCA66C9F}"/>
    <cellStyle name="Millares 3 2 6 4" xfId="586" xr:uid="{7F0B0153-C982-4CEF-B468-2B8C89C82BE1}"/>
    <cellStyle name="Millares 3 2 7" xfId="720" xr:uid="{78CDE571-79B2-44CB-880D-C4E394E95F85}"/>
    <cellStyle name="Millares 3 2 7 2" xfId="1256" xr:uid="{D5860968-8879-4E06-B6D8-1D34B121B838}"/>
    <cellStyle name="Millares 3 2 8" xfId="988" xr:uid="{C8DD68B8-86B9-41A6-83B0-BF83CBBE821A}"/>
    <cellStyle name="Millares 3 2 9" xfId="452" xr:uid="{239C8407-8391-47B1-8533-A82A7B4DBC9C}"/>
    <cellStyle name="Millares 3 3" xfId="186" xr:uid="{00000000-0005-0000-0000-0000AA000000}"/>
    <cellStyle name="Millares 3 3 2" xfId="227" xr:uid="{00000000-0005-0000-0000-0000AB000000}"/>
    <cellStyle name="Millares 3 3 2 2" xfId="294" xr:uid="{00000000-0005-0000-0000-0000AC000000}"/>
    <cellStyle name="Millares 3 3 2 2 2" xfId="428" xr:uid="{00000000-0005-0000-0000-0000AD000000}"/>
    <cellStyle name="Millares 3 3 2 2 2 2" xfId="965" xr:uid="{4893EB55-2F3D-4817-B842-6C1801984ECF}"/>
    <cellStyle name="Millares 3 3 2 2 2 2 2" xfId="1501" xr:uid="{E90652AC-A488-4B98-A631-616C1B8F7656}"/>
    <cellStyle name="Millares 3 3 2 2 2 3" xfId="1233" xr:uid="{6839B9FB-417E-46C2-867C-FDECE1203038}"/>
    <cellStyle name="Millares 3 3 2 2 2 4" xfId="697" xr:uid="{9E11CF45-B893-4CAD-81AB-270E7535695B}"/>
    <cellStyle name="Millares 3 3 2 2 3" xfId="831" xr:uid="{97A8A230-3005-45FF-B7A5-F84AACCD9812}"/>
    <cellStyle name="Millares 3 3 2 2 3 2" xfId="1367" xr:uid="{680BF5DA-54E7-4F08-9836-B3503B63FA5A}"/>
    <cellStyle name="Millares 3 3 2 2 4" xfId="1099" xr:uid="{9D12646D-B0A7-4595-AA32-32FA88B4C0C2}"/>
    <cellStyle name="Millares 3 3 2 2 5" xfId="563" xr:uid="{D3AE8FAE-A061-4004-BDA5-F5F3E31F5A23}"/>
    <cellStyle name="Millares 3 3 2 3" xfId="361" xr:uid="{00000000-0005-0000-0000-0000AE000000}"/>
    <cellStyle name="Millares 3 3 2 3 2" xfId="898" xr:uid="{6C8B66DE-A8C6-4B5F-A6DC-0DE911728422}"/>
    <cellStyle name="Millares 3 3 2 3 2 2" xfId="1434" xr:uid="{2EA9FF39-C7B6-4499-806B-7FA56453EC8B}"/>
    <cellStyle name="Millares 3 3 2 3 3" xfId="1166" xr:uid="{68F323EC-00E1-413B-9FAD-168CA26B46F9}"/>
    <cellStyle name="Millares 3 3 2 3 4" xfId="630" xr:uid="{62D6542F-4684-4CEC-B89E-F91E80144846}"/>
    <cellStyle name="Millares 3 3 2 4" xfId="764" xr:uid="{F679F34A-E94B-4751-8E8D-6028A24040D6}"/>
    <cellStyle name="Millares 3 3 2 4 2" xfId="1300" xr:uid="{2C3C115C-C728-4DCC-903B-A55B10F242C8}"/>
    <cellStyle name="Millares 3 3 2 5" xfId="1032" xr:uid="{5D36B7CE-2ECB-455B-A090-3D506E0541D7}"/>
    <cellStyle name="Millares 3 3 2 6" xfId="496" xr:uid="{3A5D497E-48BE-4AF2-8323-EAA7775AF503}"/>
    <cellStyle name="Millares 3 3 3" xfId="261" xr:uid="{00000000-0005-0000-0000-0000AF000000}"/>
    <cellStyle name="Millares 3 3 3 2" xfId="395" xr:uid="{00000000-0005-0000-0000-0000B0000000}"/>
    <cellStyle name="Millares 3 3 3 2 2" xfId="932" xr:uid="{937325B6-EBDF-4A06-86CB-5D170501060C}"/>
    <cellStyle name="Millares 3 3 3 2 2 2" xfId="1468" xr:uid="{2A481BED-6AA4-4764-8346-8926D9D9670D}"/>
    <cellStyle name="Millares 3 3 3 2 3" xfId="1200" xr:uid="{7CD300BF-65C9-4FFC-BA3F-EA59E14A4392}"/>
    <cellStyle name="Millares 3 3 3 2 4" xfId="664" xr:uid="{24595D8A-ECEE-410A-9A02-3BEC68EAFD66}"/>
    <cellStyle name="Millares 3 3 3 3" xfId="798" xr:uid="{0FFFEEC6-3FDB-4058-890D-F8EEDDF572AB}"/>
    <cellStyle name="Millares 3 3 3 3 2" xfId="1334" xr:uid="{0638905D-8451-46BB-9111-91DE710D99AB}"/>
    <cellStyle name="Millares 3 3 3 4" xfId="1066" xr:uid="{D8DCC3A6-16A3-41E9-982F-87BEE43D37B9}"/>
    <cellStyle name="Millares 3 3 3 5" xfId="530" xr:uid="{3F5C9278-ED1D-4E2E-BDF9-703F1C120D60}"/>
    <cellStyle name="Millares 3 3 4" xfId="328" xr:uid="{00000000-0005-0000-0000-0000B1000000}"/>
    <cellStyle name="Millares 3 3 4 2" xfId="865" xr:uid="{532BABF8-BCDE-4B82-A669-1AC76887F3F1}"/>
    <cellStyle name="Millares 3 3 4 2 2" xfId="1401" xr:uid="{1AF57131-2AB3-450D-BE24-68532CFDE895}"/>
    <cellStyle name="Millares 3 3 4 3" xfId="1133" xr:uid="{D90C8FE5-12FD-4301-ACE4-8C1736D5B570}"/>
    <cellStyle name="Millares 3 3 4 4" xfId="597" xr:uid="{6BFE0967-C731-4447-8829-9E07D1CF30F2}"/>
    <cellStyle name="Millares 3 3 5" xfId="731" xr:uid="{DBC61CA1-DEA6-45D1-861A-8410A6E721EA}"/>
    <cellStyle name="Millares 3 3 5 2" xfId="1267" xr:uid="{98B401D1-67B8-4773-92C9-CA37FA95355B}"/>
    <cellStyle name="Millares 3 3 6" xfId="999" xr:uid="{1216ECDA-E57C-4E2F-AD4E-C40723E9F29D}"/>
    <cellStyle name="Millares 3 3 7" xfId="463" xr:uid="{91E1CF42-C7CA-4FDA-B426-A7B03B27DCA7}"/>
    <cellStyle name="Millares 3 4" xfId="211" xr:uid="{00000000-0005-0000-0000-0000B2000000}"/>
    <cellStyle name="Millares 3 4 2" xfId="278" xr:uid="{00000000-0005-0000-0000-0000B3000000}"/>
    <cellStyle name="Millares 3 4 2 2" xfId="412" xr:uid="{00000000-0005-0000-0000-0000B4000000}"/>
    <cellStyle name="Millares 3 4 2 2 2" xfId="949" xr:uid="{6701C3AE-2CDC-4779-AB9D-D184F228B25B}"/>
    <cellStyle name="Millares 3 4 2 2 2 2" xfId="1485" xr:uid="{71C9D66D-B5FE-4C9D-9F24-807BC98C42AD}"/>
    <cellStyle name="Millares 3 4 2 2 3" xfId="1217" xr:uid="{5ED78664-39F4-4832-BC81-0FBB5918DBFC}"/>
    <cellStyle name="Millares 3 4 2 2 4" xfId="681" xr:uid="{3DB608D5-2FB7-42B5-97E1-1DD0A2C74D46}"/>
    <cellStyle name="Millares 3 4 2 3" xfId="815" xr:uid="{64EABDC5-59A3-453F-A63F-A79D90ACDBE1}"/>
    <cellStyle name="Millares 3 4 2 3 2" xfId="1351" xr:uid="{F710EEEE-246C-4525-B767-8A82E2F89F87}"/>
    <cellStyle name="Millares 3 4 2 4" xfId="1083" xr:uid="{6C25C94A-E46E-4AB5-B3A3-516CF9F5E9ED}"/>
    <cellStyle name="Millares 3 4 2 5" xfId="547" xr:uid="{5CF879EC-2F34-48F5-805E-9E30DAB92728}"/>
    <cellStyle name="Millares 3 4 3" xfId="345" xr:uid="{00000000-0005-0000-0000-0000B5000000}"/>
    <cellStyle name="Millares 3 4 3 2" xfId="882" xr:uid="{FA2606BA-6273-4335-A7A0-7CD178DCF0B2}"/>
    <cellStyle name="Millares 3 4 3 2 2" xfId="1418" xr:uid="{2C048697-7971-49AD-8586-94883B32485F}"/>
    <cellStyle name="Millares 3 4 3 3" xfId="1150" xr:uid="{098D6A5E-802D-4EF2-8BF4-449894FF6D66}"/>
    <cellStyle name="Millares 3 4 3 4" xfId="614" xr:uid="{49B9ABAD-93B4-45FE-8F7B-092D6E0B2B8D}"/>
    <cellStyle name="Millares 3 4 4" xfId="748" xr:uid="{AF46849E-65CB-4FC0-B112-A4C6D226226D}"/>
    <cellStyle name="Millares 3 4 4 2" xfId="1284" xr:uid="{5DF0D21E-296B-4F4A-B6B8-5D862D2D0D28}"/>
    <cellStyle name="Millares 3 4 5" xfId="1016" xr:uid="{57E76A11-D951-4095-BB3F-EB17395E87EE}"/>
    <cellStyle name="Millares 3 4 6" xfId="480" xr:uid="{9EB37112-45CC-4B2E-84D8-589AB5FFF9CE}"/>
    <cellStyle name="Millares 3 5" xfId="245" xr:uid="{00000000-0005-0000-0000-0000B6000000}"/>
    <cellStyle name="Millares 3 5 2" xfId="379" xr:uid="{00000000-0005-0000-0000-0000B7000000}"/>
    <cellStyle name="Millares 3 5 2 2" xfId="916" xr:uid="{398520BD-A28E-4991-B30F-7172EB0C28FE}"/>
    <cellStyle name="Millares 3 5 2 2 2" xfId="1452" xr:uid="{8D19F7D8-AC9A-407D-B350-4A1FC907962B}"/>
    <cellStyle name="Millares 3 5 2 3" xfId="1184" xr:uid="{D1EF6FE5-1867-45F7-8F2B-66E1D2E8D55F}"/>
    <cellStyle name="Millares 3 5 2 4" xfId="648" xr:uid="{25E49A9A-6CB9-48BA-9282-CCA1411A3505}"/>
    <cellStyle name="Millares 3 5 3" xfId="782" xr:uid="{D0408782-F946-4DC7-A412-07CEF46D260C}"/>
    <cellStyle name="Millares 3 5 3 2" xfId="1318" xr:uid="{8BB70477-B4CE-49DF-80C1-7BC9D3D59324}"/>
    <cellStyle name="Millares 3 5 4" xfId="1050" xr:uid="{0F441415-A36F-42B5-B517-946350373A45}"/>
    <cellStyle name="Millares 3 5 5" xfId="514" xr:uid="{D980CE6D-D4F9-4F93-A528-252B6190DBBE}"/>
    <cellStyle name="Millares 3 6" xfId="312" xr:uid="{00000000-0005-0000-0000-0000B8000000}"/>
    <cellStyle name="Millares 3 6 2" xfId="849" xr:uid="{B8365833-4E56-423C-A334-07A1A1E77238}"/>
    <cellStyle name="Millares 3 6 2 2" xfId="1385" xr:uid="{7AE387D9-5E84-46C2-8358-EA9F5B0B38AC}"/>
    <cellStyle name="Millares 3 6 3" xfId="1117" xr:uid="{53673E3E-45E5-4CF4-91F3-72350880AD36}"/>
    <cellStyle name="Millares 3 6 4" xfId="581" xr:uid="{B0F59B12-FF05-44FB-A96B-141AD0F76B04}"/>
    <cellStyle name="Millares 3 7" xfId="715" xr:uid="{FF56E3F4-109B-4AE6-B232-DD1F26CB795C}"/>
    <cellStyle name="Millares 3 7 2" xfId="1251" xr:uid="{EFBF2BB9-4960-4335-A191-18891CA11773}"/>
    <cellStyle name="Millares 3 8" xfId="983" xr:uid="{9355BA6C-0F39-4339-A7C6-5517F8153629}"/>
    <cellStyle name="Millares 3 9" xfId="447" xr:uid="{20A7BC4A-7FC1-41AF-B8AA-6314B36BBEE1}"/>
    <cellStyle name="Millares 4" xfId="27" xr:uid="{00000000-0005-0000-0000-0000B9000000}"/>
    <cellStyle name="Millares 4 2" xfId="161" xr:uid="{00000000-0005-0000-0000-0000BA000000}"/>
    <cellStyle name="Millares 4 2 2" xfId="173" xr:uid="{00000000-0005-0000-0000-0000BB000000}"/>
    <cellStyle name="Millares 4 2 2 2" xfId="203" xr:uid="{00000000-0005-0000-0000-0000BC000000}"/>
    <cellStyle name="Millares 4 2 2 2 2" xfId="236" xr:uid="{00000000-0005-0000-0000-0000BD000000}"/>
    <cellStyle name="Millares 4 2 2 2 2 2" xfId="303" xr:uid="{00000000-0005-0000-0000-0000BE000000}"/>
    <cellStyle name="Millares 4 2 2 2 2 2 2" xfId="437" xr:uid="{00000000-0005-0000-0000-0000BF000000}"/>
    <cellStyle name="Millares 4 2 2 2 2 2 2 2" xfId="974" xr:uid="{86D39C7D-88E0-40F2-97B3-2D375A57BAB9}"/>
    <cellStyle name="Millares 4 2 2 2 2 2 2 2 2" xfId="1510" xr:uid="{A6BCC119-921A-46AF-92E0-C2A23E889DAE}"/>
    <cellStyle name="Millares 4 2 2 2 2 2 2 3" xfId="1242" xr:uid="{E9C35847-A569-45B9-84E3-DB97CA1D99F1}"/>
    <cellStyle name="Millares 4 2 2 2 2 2 2 4" xfId="706" xr:uid="{08D30838-72FB-4C14-A418-D7E01A41E3BC}"/>
    <cellStyle name="Millares 4 2 2 2 2 2 3" xfId="840" xr:uid="{A8A076C2-ACDF-4778-A840-E408611BA144}"/>
    <cellStyle name="Millares 4 2 2 2 2 2 3 2" xfId="1376" xr:uid="{6DF7C733-52DA-4812-9D93-56813A5C4481}"/>
    <cellStyle name="Millares 4 2 2 2 2 2 4" xfId="1108" xr:uid="{2F4EC9B5-456C-48EF-BCC6-F7B873D6C75E}"/>
    <cellStyle name="Millares 4 2 2 2 2 2 5" xfId="572" xr:uid="{DF76537B-840D-453B-A011-4A5137DA8094}"/>
    <cellStyle name="Millares 4 2 2 2 2 3" xfId="370" xr:uid="{00000000-0005-0000-0000-0000C0000000}"/>
    <cellStyle name="Millares 4 2 2 2 2 3 2" xfId="907" xr:uid="{7E888CB5-BCF0-44E0-A52D-DCCE61BA2BD6}"/>
    <cellStyle name="Millares 4 2 2 2 2 3 2 2" xfId="1443" xr:uid="{936A4660-C321-4D82-983A-B02B29C1250B}"/>
    <cellStyle name="Millares 4 2 2 2 2 3 3" xfId="1175" xr:uid="{2EB2A084-1ECB-4603-A327-41BBF0E48079}"/>
    <cellStyle name="Millares 4 2 2 2 2 3 4" xfId="639" xr:uid="{62AEFCD8-C743-42B4-A9A9-72DB5D3E431A}"/>
    <cellStyle name="Millares 4 2 2 2 2 4" xfId="773" xr:uid="{6B531083-A655-40D0-AD09-4F5D040F8C86}"/>
    <cellStyle name="Millares 4 2 2 2 2 4 2" xfId="1309" xr:uid="{A47967AD-8FDD-4C8C-83A7-7252F836D6FD}"/>
    <cellStyle name="Millares 4 2 2 2 2 5" xfId="1041" xr:uid="{F0FC599F-E43C-4491-8D9C-DDD5D348D43D}"/>
    <cellStyle name="Millares 4 2 2 2 2 6" xfId="505" xr:uid="{9BC2F33B-F6DB-43F6-9582-C0489A913E6B}"/>
    <cellStyle name="Millares 4 2 2 2 3" xfId="270" xr:uid="{00000000-0005-0000-0000-0000C1000000}"/>
    <cellStyle name="Millares 4 2 2 2 3 2" xfId="404" xr:uid="{00000000-0005-0000-0000-0000C2000000}"/>
    <cellStyle name="Millares 4 2 2 2 3 2 2" xfId="941" xr:uid="{90EF3C4E-3701-4564-9764-FA8CE2BD7ED4}"/>
    <cellStyle name="Millares 4 2 2 2 3 2 2 2" xfId="1477" xr:uid="{3E780DB0-8071-43F1-A59C-2A81EF49E8A3}"/>
    <cellStyle name="Millares 4 2 2 2 3 2 3" xfId="1209" xr:uid="{BBACB98D-4C6A-464B-BF66-2CD066DB84EB}"/>
    <cellStyle name="Millares 4 2 2 2 3 2 4" xfId="673" xr:uid="{93F22B17-5437-4DE8-B4B3-1A80BAD16FE3}"/>
    <cellStyle name="Millares 4 2 2 2 3 3" xfId="807" xr:uid="{75B4380D-6879-43C8-8F7C-DDA3124A5F86}"/>
    <cellStyle name="Millares 4 2 2 2 3 3 2" xfId="1343" xr:uid="{9197431E-71B0-4177-BB47-433ACA526EA8}"/>
    <cellStyle name="Millares 4 2 2 2 3 4" xfId="1075" xr:uid="{DA190D89-7E0F-4B54-B506-73449B33959F}"/>
    <cellStyle name="Millares 4 2 2 2 3 5" xfId="539" xr:uid="{A8C5FAA4-4B6D-4AA1-A823-9B8E68E9E548}"/>
    <cellStyle name="Millares 4 2 2 2 4" xfId="337" xr:uid="{00000000-0005-0000-0000-0000C3000000}"/>
    <cellStyle name="Millares 4 2 2 2 4 2" xfId="874" xr:uid="{0C53A9A0-22DC-4A77-9558-3BD699290F6C}"/>
    <cellStyle name="Millares 4 2 2 2 4 2 2" xfId="1410" xr:uid="{9B1C6E83-D2B1-43C7-9407-1D46FF40ADF7}"/>
    <cellStyle name="Millares 4 2 2 2 4 3" xfId="1142" xr:uid="{50E97D07-8F9E-401D-A5CA-E16B7D5FE8ED}"/>
    <cellStyle name="Millares 4 2 2 2 4 4" xfId="606" xr:uid="{7C248519-EA21-4AE0-AE7D-F3C053B59B85}"/>
    <cellStyle name="Millares 4 2 2 2 5" xfId="740" xr:uid="{ACD64B4C-06CD-4CC1-9ED9-84B18E484D9C}"/>
    <cellStyle name="Millares 4 2 2 2 5 2" xfId="1276" xr:uid="{EB3B092E-EB3B-4E94-9AE5-3B213B50B9D9}"/>
    <cellStyle name="Millares 4 2 2 2 6" xfId="1008" xr:uid="{63610404-2B7F-4160-A229-33713C3D7E06}"/>
    <cellStyle name="Millares 4 2 2 2 7" xfId="472" xr:uid="{9DAB0820-0D8D-4471-83F0-DE7DE41FF6FE}"/>
    <cellStyle name="Millares 4 2 2 3" xfId="220" xr:uid="{00000000-0005-0000-0000-0000C4000000}"/>
    <cellStyle name="Millares 4 2 2 3 2" xfId="287" xr:uid="{00000000-0005-0000-0000-0000C5000000}"/>
    <cellStyle name="Millares 4 2 2 3 2 2" xfId="421" xr:uid="{00000000-0005-0000-0000-0000C6000000}"/>
    <cellStyle name="Millares 4 2 2 3 2 2 2" xfId="958" xr:uid="{3FD842D5-0029-47D1-9DF9-B95A8FAA4D69}"/>
    <cellStyle name="Millares 4 2 2 3 2 2 2 2" xfId="1494" xr:uid="{9255A8D9-BAD0-46C2-9CD0-349B3A14FF49}"/>
    <cellStyle name="Millares 4 2 2 3 2 2 3" xfId="1226" xr:uid="{8694D9F7-FBF8-48D3-82AE-67EFE88F578C}"/>
    <cellStyle name="Millares 4 2 2 3 2 2 4" xfId="690" xr:uid="{2299E153-43E0-45D4-8536-64857E7E7048}"/>
    <cellStyle name="Millares 4 2 2 3 2 3" xfId="824" xr:uid="{406B15D3-06E2-4FD5-8935-80C26AB74BAD}"/>
    <cellStyle name="Millares 4 2 2 3 2 3 2" xfId="1360" xr:uid="{BCE9601B-05DD-4FF5-8C54-532B5B31BC75}"/>
    <cellStyle name="Millares 4 2 2 3 2 4" xfId="1092" xr:uid="{74B27811-5087-4CD2-889F-7E97C080A629}"/>
    <cellStyle name="Millares 4 2 2 3 2 5" xfId="556" xr:uid="{26B4F07E-F12B-43E8-B804-890778997514}"/>
    <cellStyle name="Millares 4 2 2 3 3" xfId="354" xr:uid="{00000000-0005-0000-0000-0000C7000000}"/>
    <cellStyle name="Millares 4 2 2 3 3 2" xfId="891" xr:uid="{D401A44E-0B0B-49E7-A730-90EEB45AAEC6}"/>
    <cellStyle name="Millares 4 2 2 3 3 2 2" xfId="1427" xr:uid="{F5658F8D-3841-4F4C-BAF5-B4FB53AD77F4}"/>
    <cellStyle name="Millares 4 2 2 3 3 3" xfId="1159" xr:uid="{F87AA98F-D6C2-499F-8105-D629E2A49907}"/>
    <cellStyle name="Millares 4 2 2 3 3 4" xfId="623" xr:uid="{F19686D4-62F0-4D7B-A9BA-9E1B7A8BBD7C}"/>
    <cellStyle name="Millares 4 2 2 3 4" xfId="757" xr:uid="{DB760B1E-313B-4B3D-BCA2-866F0074244A}"/>
    <cellStyle name="Millares 4 2 2 3 4 2" xfId="1293" xr:uid="{9F11A8FA-EEDB-4BEA-A372-0DDEA8FBFEF6}"/>
    <cellStyle name="Millares 4 2 2 3 5" xfId="1025" xr:uid="{131ABB83-B557-4BDD-876D-BC02EF6D7BB9}"/>
    <cellStyle name="Millares 4 2 2 3 6" xfId="489" xr:uid="{E0305D62-8960-41CD-8773-60C34C877FEB}"/>
    <cellStyle name="Millares 4 2 2 4" xfId="254" xr:uid="{00000000-0005-0000-0000-0000C8000000}"/>
    <cellStyle name="Millares 4 2 2 4 2" xfId="388" xr:uid="{00000000-0005-0000-0000-0000C9000000}"/>
    <cellStyle name="Millares 4 2 2 4 2 2" xfId="925" xr:uid="{2BCAFB55-61F7-4EA9-9BE9-03CCE0C8F178}"/>
    <cellStyle name="Millares 4 2 2 4 2 2 2" xfId="1461" xr:uid="{13C842A6-33C3-422C-9A41-A26DA3FF8922}"/>
    <cellStyle name="Millares 4 2 2 4 2 3" xfId="1193" xr:uid="{0F9765F2-B23A-40AC-860B-44ABF5A371B0}"/>
    <cellStyle name="Millares 4 2 2 4 2 4" xfId="657" xr:uid="{BE021F78-0E14-49C7-A601-618ADD797D33}"/>
    <cellStyle name="Millares 4 2 2 4 3" xfId="791" xr:uid="{700E93DB-D0A5-4623-8F60-A176CD9D67D2}"/>
    <cellStyle name="Millares 4 2 2 4 3 2" xfId="1327" xr:uid="{4E5D31C4-A712-4611-A066-9035B8C8CFE4}"/>
    <cellStyle name="Millares 4 2 2 4 4" xfId="1059" xr:uid="{3F818687-362A-4FCA-823E-60CA6B217894}"/>
    <cellStyle name="Millares 4 2 2 4 5" xfId="523" xr:uid="{70754304-2EF7-49E4-99D6-2E9DE1F076A1}"/>
    <cellStyle name="Millares 4 2 2 5" xfId="321" xr:uid="{00000000-0005-0000-0000-0000CA000000}"/>
    <cellStyle name="Millares 4 2 2 5 2" xfId="858" xr:uid="{44CFB54A-1879-48F8-91EA-D43F3E812F14}"/>
    <cellStyle name="Millares 4 2 2 5 2 2" xfId="1394" xr:uid="{37EEDD0C-DC9A-4967-AEF4-FFD4B0119EFE}"/>
    <cellStyle name="Millares 4 2 2 5 3" xfId="1126" xr:uid="{5FC6DB15-5CD7-47DA-8FE6-7252501E82F9}"/>
    <cellStyle name="Millares 4 2 2 5 4" xfId="590" xr:uid="{3B0E9461-D590-4ADA-A0E0-359A50BE889C}"/>
    <cellStyle name="Millares 4 2 2 6" xfId="724" xr:uid="{C70B7E65-28A6-41A2-9000-830F69DF2EAD}"/>
    <cellStyle name="Millares 4 2 2 6 2" xfId="1260" xr:uid="{C70BCF96-0E8A-4596-9B4B-5200F0581C86}"/>
    <cellStyle name="Millares 4 2 2 7" xfId="992" xr:uid="{7883374A-54DA-41B6-986C-E91AE331C12C}"/>
    <cellStyle name="Millares 4 2 2 8" xfId="456" xr:uid="{642AB3BD-B598-457E-947F-5E228BC746A3}"/>
    <cellStyle name="Millares 4 2 3" xfId="191" xr:uid="{00000000-0005-0000-0000-0000CB000000}"/>
    <cellStyle name="Millares 4 2 3 2" xfId="229" xr:uid="{00000000-0005-0000-0000-0000CC000000}"/>
    <cellStyle name="Millares 4 2 3 2 2" xfId="296" xr:uid="{00000000-0005-0000-0000-0000CD000000}"/>
    <cellStyle name="Millares 4 2 3 2 2 2" xfId="430" xr:uid="{00000000-0005-0000-0000-0000CE000000}"/>
    <cellStyle name="Millares 4 2 3 2 2 2 2" xfId="967" xr:uid="{367484CC-61BF-4FF8-B60D-16241C218CD6}"/>
    <cellStyle name="Millares 4 2 3 2 2 2 2 2" xfId="1503" xr:uid="{A4BC8977-FE93-42CA-84F1-8ED52D27BF77}"/>
    <cellStyle name="Millares 4 2 3 2 2 2 3" xfId="1235" xr:uid="{52042A00-A4B4-4135-B012-F7A09B950A91}"/>
    <cellStyle name="Millares 4 2 3 2 2 2 4" xfId="699" xr:uid="{D3C4F009-0AB4-4541-BD61-1E400A09CBD3}"/>
    <cellStyle name="Millares 4 2 3 2 2 3" xfId="833" xr:uid="{84FE2859-5DA6-43F1-87F1-88B45825CDDA}"/>
    <cellStyle name="Millares 4 2 3 2 2 3 2" xfId="1369" xr:uid="{E69C014E-375D-43E7-B1BA-0D0AC563AECA}"/>
    <cellStyle name="Millares 4 2 3 2 2 4" xfId="1101" xr:uid="{ABD55A0E-0A41-4FB8-8F65-5D8E1DFBB341}"/>
    <cellStyle name="Millares 4 2 3 2 2 5" xfId="565" xr:uid="{A34AF17D-0811-4EA7-A6B4-290187D0F859}"/>
    <cellStyle name="Millares 4 2 3 2 3" xfId="363" xr:uid="{00000000-0005-0000-0000-0000CF000000}"/>
    <cellStyle name="Millares 4 2 3 2 3 2" xfId="900" xr:uid="{40B9DAC7-1D1D-44B9-954D-26C7F025F586}"/>
    <cellStyle name="Millares 4 2 3 2 3 2 2" xfId="1436" xr:uid="{D2721C06-A611-47D1-AD44-61C662B6EE72}"/>
    <cellStyle name="Millares 4 2 3 2 3 3" xfId="1168" xr:uid="{4FF2FE8C-66E3-4CD8-88FC-06BCF8CA5405}"/>
    <cellStyle name="Millares 4 2 3 2 3 4" xfId="632" xr:uid="{55E0A11C-7D81-4790-ABAE-CB04B8EC5E15}"/>
    <cellStyle name="Millares 4 2 3 2 4" xfId="766" xr:uid="{AE4E0A7D-F186-43F2-9027-0B25743AD6BA}"/>
    <cellStyle name="Millares 4 2 3 2 4 2" xfId="1302" xr:uid="{05830C7C-4C0C-49E8-BE68-E5A43FB50061}"/>
    <cellStyle name="Millares 4 2 3 2 5" xfId="1034" xr:uid="{6D87AD8F-1E8D-406C-AA50-C35ED9F89A99}"/>
    <cellStyle name="Millares 4 2 3 2 6" xfId="498" xr:uid="{BD196324-9A93-4951-AD53-3223DB2EBA06}"/>
    <cellStyle name="Millares 4 2 3 3" xfId="263" xr:uid="{00000000-0005-0000-0000-0000D0000000}"/>
    <cellStyle name="Millares 4 2 3 3 2" xfId="397" xr:uid="{00000000-0005-0000-0000-0000D1000000}"/>
    <cellStyle name="Millares 4 2 3 3 2 2" xfId="934" xr:uid="{35D6CD91-D573-4DD9-BC4F-0D582A35510F}"/>
    <cellStyle name="Millares 4 2 3 3 2 2 2" xfId="1470" xr:uid="{F0C253E4-4EF8-46EC-975A-6E4AF9107092}"/>
    <cellStyle name="Millares 4 2 3 3 2 3" xfId="1202" xr:uid="{277EEA2E-D5E7-4BD4-9BE1-148ADF1C6E38}"/>
    <cellStyle name="Millares 4 2 3 3 2 4" xfId="666" xr:uid="{E2821DE7-D872-4D26-9263-999484BF6C5D}"/>
    <cellStyle name="Millares 4 2 3 3 3" xfId="800" xr:uid="{ECFE4161-5C6B-4418-85F8-7FF4F081CAEF}"/>
    <cellStyle name="Millares 4 2 3 3 3 2" xfId="1336" xr:uid="{1BC1CBC3-1A69-4235-89A2-4C816F2C9D9F}"/>
    <cellStyle name="Millares 4 2 3 3 4" xfId="1068" xr:uid="{4D143D39-C3D3-44EC-9A1D-D6C1BC013AF9}"/>
    <cellStyle name="Millares 4 2 3 3 5" xfId="532" xr:uid="{97A2BD59-1EE2-4217-93C3-2D3A4DD492DA}"/>
    <cellStyle name="Millares 4 2 3 4" xfId="330" xr:uid="{00000000-0005-0000-0000-0000D2000000}"/>
    <cellStyle name="Millares 4 2 3 4 2" xfId="867" xr:uid="{2F2347D6-B98A-44AF-87A0-F447AAFEC76E}"/>
    <cellStyle name="Millares 4 2 3 4 2 2" xfId="1403" xr:uid="{4B7321D8-2224-4A24-B9CC-8DBB99A9BDCE}"/>
    <cellStyle name="Millares 4 2 3 4 3" xfId="1135" xr:uid="{D8F9CDF1-4EEF-4DF8-B4A5-567CBD099675}"/>
    <cellStyle name="Millares 4 2 3 4 4" xfId="599" xr:uid="{F0FF8AF5-55A7-4873-94D8-8DF4B831CF9E}"/>
    <cellStyle name="Millares 4 2 3 5" xfId="733" xr:uid="{4AFB1909-B20A-456A-9E12-6444B23F7E15}"/>
    <cellStyle name="Millares 4 2 3 5 2" xfId="1269" xr:uid="{6A916234-CAB7-4D85-B3DE-B5007CA091D3}"/>
    <cellStyle name="Millares 4 2 3 6" xfId="1001" xr:uid="{01750EB3-602D-470F-9895-1E3F2411B3C8}"/>
    <cellStyle name="Millares 4 2 3 7" xfId="465" xr:uid="{07FA2061-794D-47A0-BFF1-91839F4234F3}"/>
    <cellStyle name="Millares 4 2 4" xfId="213" xr:uid="{00000000-0005-0000-0000-0000D3000000}"/>
    <cellStyle name="Millares 4 2 4 2" xfId="280" xr:uid="{00000000-0005-0000-0000-0000D4000000}"/>
    <cellStyle name="Millares 4 2 4 2 2" xfId="414" xr:uid="{00000000-0005-0000-0000-0000D5000000}"/>
    <cellStyle name="Millares 4 2 4 2 2 2" xfId="951" xr:uid="{07A252DB-473F-445E-86E6-22273498A981}"/>
    <cellStyle name="Millares 4 2 4 2 2 2 2" xfId="1487" xr:uid="{7694C5CA-EF9C-475C-9E4D-46EAF3B57833}"/>
    <cellStyle name="Millares 4 2 4 2 2 3" xfId="1219" xr:uid="{6722A172-44BA-4EEC-B108-A251A1089ADF}"/>
    <cellStyle name="Millares 4 2 4 2 2 4" xfId="683" xr:uid="{C0985355-5454-4D3E-B667-868A45C82AA4}"/>
    <cellStyle name="Millares 4 2 4 2 3" xfId="817" xr:uid="{5C081F0A-43BE-4974-B4F0-7EACD958FDE1}"/>
    <cellStyle name="Millares 4 2 4 2 3 2" xfId="1353" xr:uid="{C2660328-F92F-4AB5-BF35-2473225B4B61}"/>
    <cellStyle name="Millares 4 2 4 2 4" xfId="1085" xr:uid="{D52B23DC-C7C6-4F81-B110-5C7AB36A3E6F}"/>
    <cellStyle name="Millares 4 2 4 2 5" xfId="549" xr:uid="{0A26658F-2946-4075-AD2B-CAA93151FFD4}"/>
    <cellStyle name="Millares 4 2 4 3" xfId="347" xr:uid="{00000000-0005-0000-0000-0000D6000000}"/>
    <cellStyle name="Millares 4 2 4 3 2" xfId="884" xr:uid="{2D3322EB-8C4C-4E5A-A46F-8A4D28846E92}"/>
    <cellStyle name="Millares 4 2 4 3 2 2" xfId="1420" xr:uid="{1D2F1F38-5E63-4B7C-B321-4A5E5CF503B0}"/>
    <cellStyle name="Millares 4 2 4 3 3" xfId="1152" xr:uid="{40BFB391-DCF7-411A-86F0-939DD7E2A6C8}"/>
    <cellStyle name="Millares 4 2 4 3 4" xfId="616" xr:uid="{F0EC8BD8-131B-48F5-A8E5-75D0B8549D9F}"/>
    <cellStyle name="Millares 4 2 4 4" xfId="750" xr:uid="{C1C410ED-4AAB-439B-BF6C-25C87B21C242}"/>
    <cellStyle name="Millares 4 2 4 4 2" xfId="1286" xr:uid="{B7BCE978-990A-464A-B17A-D23F18DC9944}"/>
    <cellStyle name="Millares 4 2 4 5" xfId="1018" xr:uid="{E752B40D-B508-4218-9A00-41F42FEB2E9C}"/>
    <cellStyle name="Millares 4 2 4 6" xfId="482" xr:uid="{31A56E14-239F-4091-A36D-E2A6F84A936A}"/>
    <cellStyle name="Millares 4 2 5" xfId="247" xr:uid="{00000000-0005-0000-0000-0000D7000000}"/>
    <cellStyle name="Millares 4 2 5 2" xfId="381" xr:uid="{00000000-0005-0000-0000-0000D8000000}"/>
    <cellStyle name="Millares 4 2 5 2 2" xfId="918" xr:uid="{9B2A8080-7F21-4936-812B-664C8931993B}"/>
    <cellStyle name="Millares 4 2 5 2 2 2" xfId="1454" xr:uid="{C2E18951-AE13-473E-B1B6-C829AED9E088}"/>
    <cellStyle name="Millares 4 2 5 2 3" xfId="1186" xr:uid="{2F0D7B3B-E06D-45E5-BA0B-6695ECF99A14}"/>
    <cellStyle name="Millares 4 2 5 2 4" xfId="650" xr:uid="{A0313E6B-0316-4091-AA13-F95C2049F2AF}"/>
    <cellStyle name="Millares 4 2 5 3" xfId="784" xr:uid="{1A143E12-6448-4D82-9CFC-B468A5151258}"/>
    <cellStyle name="Millares 4 2 5 3 2" xfId="1320" xr:uid="{0939F849-9792-45ED-9188-CF1B1AB357BD}"/>
    <cellStyle name="Millares 4 2 5 4" xfId="1052" xr:uid="{20C664F5-56B3-47FA-A0C3-A751ECC85944}"/>
    <cellStyle name="Millares 4 2 5 5" xfId="516" xr:uid="{C3935EE9-4EC5-4BE8-8D6D-AB681C088B12}"/>
    <cellStyle name="Millares 4 2 6" xfId="314" xr:uid="{00000000-0005-0000-0000-0000D9000000}"/>
    <cellStyle name="Millares 4 2 6 2" xfId="851" xr:uid="{CF1434B0-084A-4ED4-BD5A-F242CD1E00F5}"/>
    <cellStyle name="Millares 4 2 6 2 2" xfId="1387" xr:uid="{23EE8D76-5320-4670-A51B-808564BDD76B}"/>
    <cellStyle name="Millares 4 2 6 3" xfId="1119" xr:uid="{6BC06B5E-3CEE-4C30-B53B-853C4AED9A11}"/>
    <cellStyle name="Millares 4 2 6 4" xfId="583" xr:uid="{87B4BC23-0C24-427C-9CFB-86DA2156BBC1}"/>
    <cellStyle name="Millares 4 2 7" xfId="717" xr:uid="{A079E693-A8AB-4E2F-9E11-2FDBD64C292A}"/>
    <cellStyle name="Millares 4 2 7 2" xfId="1253" xr:uid="{81F2AC0B-3BD7-4EA8-B78A-1276938D51D4}"/>
    <cellStyle name="Millares 4 2 8" xfId="985" xr:uid="{2213EB07-693B-4B95-8CD7-A9BE40947FA7}"/>
    <cellStyle name="Millares 4 2 9" xfId="449" xr:uid="{6809D8D3-7218-447E-B9F6-ACCFA660E3DB}"/>
    <cellStyle name="Millares 4 3" xfId="208" xr:uid="{00000000-0005-0000-0000-0000DA000000}"/>
    <cellStyle name="Millares 4 3 2" xfId="275" xr:uid="{00000000-0005-0000-0000-0000DB000000}"/>
    <cellStyle name="Millares 4 3 2 2" xfId="409" xr:uid="{00000000-0005-0000-0000-0000DC000000}"/>
    <cellStyle name="Millares 4 3 2 2 2" xfId="946" xr:uid="{7DE5F170-2702-4CB5-B7D2-9BA5503237FF}"/>
    <cellStyle name="Millares 4 3 2 2 2 2" xfId="1482" xr:uid="{C8E0860E-AF4C-419F-A86C-FB994FC30930}"/>
    <cellStyle name="Millares 4 3 2 2 3" xfId="1214" xr:uid="{ADB15B7D-FF04-49B3-AC15-C2BF9FB9278F}"/>
    <cellStyle name="Millares 4 3 2 2 4" xfId="678" xr:uid="{F875D19A-20C2-434F-95FC-EFC12294EB8E}"/>
    <cellStyle name="Millares 4 3 2 3" xfId="812" xr:uid="{E9EBFA07-AFE2-44BF-BB69-2342E87586EA}"/>
    <cellStyle name="Millares 4 3 2 3 2" xfId="1348" xr:uid="{93C29C26-0844-4CDA-8F81-07C14EB98EC7}"/>
    <cellStyle name="Millares 4 3 2 4" xfId="1080" xr:uid="{D7C23574-3B8B-44A5-BB6F-6277A3B3C4CB}"/>
    <cellStyle name="Millares 4 3 2 5" xfId="544" xr:uid="{71BDEC01-3476-4F12-BBF7-DC460BE04FCB}"/>
    <cellStyle name="Millares 4 3 3" xfId="342" xr:uid="{00000000-0005-0000-0000-0000DD000000}"/>
    <cellStyle name="Millares 4 3 3 2" xfId="879" xr:uid="{50AD5B90-2B5B-437F-8B50-9EEDEF7677F8}"/>
    <cellStyle name="Millares 4 3 3 2 2" xfId="1415" xr:uid="{A0A461F2-F7FB-48DC-B49B-22E23613A381}"/>
    <cellStyle name="Millares 4 3 3 3" xfId="1147" xr:uid="{2894E5AB-61D2-4A7A-897D-FD612BD942DA}"/>
    <cellStyle name="Millares 4 3 3 4" xfId="611" xr:uid="{9972031F-7D27-4C28-B465-3BD8617DE0C2}"/>
    <cellStyle name="Millares 4 3 4" xfId="745" xr:uid="{A1BB3D5A-6251-4A54-81BF-DC74CC7FD15B}"/>
    <cellStyle name="Millares 4 3 4 2" xfId="1281" xr:uid="{F185DFF0-3FAE-4B29-862E-8546E5EC596A}"/>
    <cellStyle name="Millares 4 3 5" xfId="1013" xr:uid="{280D650E-CBAC-4E6B-8667-7A44B23FE2B3}"/>
    <cellStyle name="Millares 4 3 6" xfId="477" xr:uid="{B86BF334-9D6B-4E44-8FAC-20391276BB27}"/>
    <cellStyle name="Millares 4 4" xfId="242" xr:uid="{00000000-0005-0000-0000-0000DE000000}"/>
    <cellStyle name="Millares 4 4 2" xfId="376" xr:uid="{00000000-0005-0000-0000-0000DF000000}"/>
    <cellStyle name="Millares 4 4 2 2" xfId="913" xr:uid="{4C0E8A4A-941B-4FE5-ADAF-87447E7AF2A2}"/>
    <cellStyle name="Millares 4 4 2 2 2" xfId="1449" xr:uid="{5BAC20F0-6902-4B0E-9E41-49CD77C11C05}"/>
    <cellStyle name="Millares 4 4 2 3" xfId="1181" xr:uid="{0C9180D5-E734-4D0F-9BE3-19E6A0288EC0}"/>
    <cellStyle name="Millares 4 4 2 4" xfId="645" xr:uid="{FAD8286F-2DC0-4F5D-9EF5-93572E73A7F3}"/>
    <cellStyle name="Millares 4 4 3" xfId="779" xr:uid="{268138AD-CA2A-4780-86AC-EA73AA1C4D30}"/>
    <cellStyle name="Millares 4 4 3 2" xfId="1315" xr:uid="{1A72070F-0244-4C22-8BEE-718FE1303435}"/>
    <cellStyle name="Millares 4 4 4" xfId="1047" xr:uid="{E4F99ACC-9451-4CBB-8F1C-D2A03CDB15AF}"/>
    <cellStyle name="Millares 4 4 5" xfId="511" xr:uid="{119A9DBA-3345-464E-A0B2-79E2DB0A0895}"/>
    <cellStyle name="Millares 4 5" xfId="309" xr:uid="{00000000-0005-0000-0000-0000E0000000}"/>
    <cellStyle name="Millares 4 5 2" xfId="846" xr:uid="{271D942A-B2FA-4F92-9053-398CE2FE368C}"/>
    <cellStyle name="Millares 4 5 2 2" xfId="1382" xr:uid="{25804AF3-422A-4CF4-A12D-18B39066BB6F}"/>
    <cellStyle name="Millares 4 5 3" xfId="1114" xr:uid="{07DEAC5D-0ED9-4245-8EA4-B61FAD016E32}"/>
    <cellStyle name="Millares 4 5 4" xfId="578" xr:uid="{8DF2819C-8A29-4FCF-92D3-A86BF5039A06}"/>
    <cellStyle name="Millares 4 6" xfId="712" xr:uid="{8813E181-1944-4045-BC13-D8DC4D6B20ED}"/>
    <cellStyle name="Millares 4 6 2" xfId="1248" xr:uid="{90F2E757-828B-44E6-A774-C609573EF5A7}"/>
    <cellStyle name="Millares 4 7" xfId="980" xr:uid="{3B19D07F-29A1-4836-9ABF-55E2D635F7CC}"/>
    <cellStyle name="Millares 4 8" xfId="444" xr:uid="{35921678-16BE-470C-BE6A-49465393D5F8}"/>
    <cellStyle name="Millares 5" xfId="23" xr:uid="{00000000-0005-0000-0000-0000E1000000}"/>
    <cellStyle name="Millares 6" xfId="241" xr:uid="{00000000-0005-0000-0000-0000E2000000}"/>
    <cellStyle name="Millares 6 2" xfId="308" xr:uid="{00000000-0005-0000-0000-0000E3000000}"/>
    <cellStyle name="Millares 6 2 2" xfId="442" xr:uid="{00000000-0005-0000-0000-0000E4000000}"/>
    <cellStyle name="Millares 6 2 2 2" xfId="979" xr:uid="{5C7E7D4C-C0AC-46D1-9FAF-6564FE2BB65E}"/>
    <cellStyle name="Millares 6 2 2 2 2" xfId="1515" xr:uid="{34EA6F74-16DF-4916-9CE9-770DD0A1704E}"/>
    <cellStyle name="Millares 6 2 2 3" xfId="1247" xr:uid="{96B433B6-AE53-4FEF-8B3B-42B24AD5AE06}"/>
    <cellStyle name="Millares 6 2 2 4" xfId="711" xr:uid="{675E095F-FBB7-4F37-93E3-D4CFC99EEC93}"/>
    <cellStyle name="Millares 6 2 3" xfId="845" xr:uid="{03D87E9C-18EE-465A-8100-8661441A10E9}"/>
    <cellStyle name="Millares 6 2 3 2" xfId="1381" xr:uid="{DB3DFA07-DB2A-49E5-B3C9-BF90B21B6E9A}"/>
    <cellStyle name="Millares 6 2 4" xfId="1113" xr:uid="{BBA20311-91AA-4CDC-A7D9-5B789E1049E9}"/>
    <cellStyle name="Millares 6 2 5" xfId="577" xr:uid="{26DE36A9-C7D7-45FD-8E24-70F241C422EB}"/>
    <cellStyle name="Millares 6 3" xfId="375" xr:uid="{00000000-0005-0000-0000-0000E5000000}"/>
    <cellStyle name="Millares 6 3 2" xfId="912" xr:uid="{1057981F-3EFF-4CAB-B14A-764BFE61D981}"/>
    <cellStyle name="Millares 6 3 2 2" xfId="1448" xr:uid="{65F7EAF7-A16E-4D44-89F0-A45A6DCE0B47}"/>
    <cellStyle name="Millares 6 3 3" xfId="1180" xr:uid="{51384B31-FA20-488F-933B-0C52FAB7E5D8}"/>
    <cellStyle name="Millares 6 3 4" xfId="644" xr:uid="{8D6505D9-BF68-4E37-9509-88F184E12F31}"/>
    <cellStyle name="Millares 6 4" xfId="778" xr:uid="{7C0CCF6E-1389-44FC-AAA0-6D6683ECE7C1}"/>
    <cellStyle name="Millares 6 4 2" xfId="1314" xr:uid="{FBD1A431-24A7-4E77-B46E-2031CE8CA713}"/>
    <cellStyle name="Millares 6 5" xfId="1046" xr:uid="{A0F36D91-9832-436C-843E-E672CAD6EED0}"/>
    <cellStyle name="Millares 6 6" xfId="510" xr:uid="{C1F0B3F4-E2D1-4B23-8428-E21559665956}"/>
    <cellStyle name="Millares 7" xfId="1516" xr:uid="{9CD57E16-1D2D-4A81-BD34-BF397F26EBFD}"/>
    <cellStyle name="Moneda 2" xfId="170" xr:uid="{00000000-0005-0000-0000-0000E6000000}"/>
    <cellStyle name="Moneda 2 2" xfId="177" xr:uid="{00000000-0005-0000-0000-0000E7000000}"/>
    <cellStyle name="Moneda 2 2 2" xfId="207" xr:uid="{00000000-0005-0000-0000-0000E8000000}"/>
    <cellStyle name="Moneda 2 2 2 2" xfId="240" xr:uid="{00000000-0005-0000-0000-0000E9000000}"/>
    <cellStyle name="Moneda 2 2 2 2 2" xfId="307" xr:uid="{00000000-0005-0000-0000-0000EA000000}"/>
    <cellStyle name="Moneda 2 2 2 2 2 2" xfId="441" xr:uid="{00000000-0005-0000-0000-0000EB000000}"/>
    <cellStyle name="Moneda 2 2 2 2 2 2 2" xfId="978" xr:uid="{91F89633-9AA5-4084-B208-D47EFA4BE359}"/>
    <cellStyle name="Moneda 2 2 2 2 2 2 2 2" xfId="1514" xr:uid="{F7A5342D-E69A-4653-B4F8-D00A51D06688}"/>
    <cellStyle name="Moneda 2 2 2 2 2 2 3" xfId="1246" xr:uid="{A91FB967-9082-447A-944D-ACB6D31226D9}"/>
    <cellStyle name="Moneda 2 2 2 2 2 2 4" xfId="710" xr:uid="{6DDB0A4A-EBAA-4209-A982-B49DF53DF1EC}"/>
    <cellStyle name="Moneda 2 2 2 2 2 3" xfId="844" xr:uid="{C3D388C6-3964-48E6-9CC2-EC04FE43250C}"/>
    <cellStyle name="Moneda 2 2 2 2 2 3 2" xfId="1380" xr:uid="{C269C2BA-A41F-4F4D-9C03-27F4A35D3CF3}"/>
    <cellStyle name="Moneda 2 2 2 2 2 4" xfId="1112" xr:uid="{21B00B40-83EF-4C94-9631-8D68F54BDAB9}"/>
    <cellStyle name="Moneda 2 2 2 2 2 5" xfId="576" xr:uid="{66049153-62E2-426B-A114-CECC12AB67C0}"/>
    <cellStyle name="Moneda 2 2 2 2 3" xfId="374" xr:uid="{00000000-0005-0000-0000-0000EC000000}"/>
    <cellStyle name="Moneda 2 2 2 2 3 2" xfId="911" xr:uid="{65BAF7CD-F7F7-4796-A0A4-E9B0304115AD}"/>
    <cellStyle name="Moneda 2 2 2 2 3 2 2" xfId="1447" xr:uid="{E1C37C54-5E3C-4700-AF1A-BB56C32978CA}"/>
    <cellStyle name="Moneda 2 2 2 2 3 3" xfId="1179" xr:uid="{AD1CD109-6D57-4046-B7F2-10BF5DFF41C0}"/>
    <cellStyle name="Moneda 2 2 2 2 3 4" xfId="643" xr:uid="{AA56C11D-7FE8-4983-AC9E-972DA774E4E0}"/>
    <cellStyle name="Moneda 2 2 2 2 4" xfId="777" xr:uid="{14FC4998-5466-4BFE-81CA-378CAADAA188}"/>
    <cellStyle name="Moneda 2 2 2 2 4 2" xfId="1313" xr:uid="{D7DBA664-B7DB-49E0-AE36-FCB3E34C6E12}"/>
    <cellStyle name="Moneda 2 2 2 2 5" xfId="1045" xr:uid="{F391A966-F4B9-45C1-91C6-F9287B9E9D76}"/>
    <cellStyle name="Moneda 2 2 2 2 6" xfId="509" xr:uid="{235A0983-3CC8-4482-9A86-65D209B08A5E}"/>
    <cellStyle name="Moneda 2 2 2 3" xfId="274" xr:uid="{00000000-0005-0000-0000-0000ED000000}"/>
    <cellStyle name="Moneda 2 2 2 3 2" xfId="408" xr:uid="{00000000-0005-0000-0000-0000EE000000}"/>
    <cellStyle name="Moneda 2 2 2 3 2 2" xfId="945" xr:uid="{7D8004F0-A781-437A-855D-6E6C62A62281}"/>
    <cellStyle name="Moneda 2 2 2 3 2 2 2" xfId="1481" xr:uid="{75865823-C846-4C87-AB79-CDF7AA62BA72}"/>
    <cellStyle name="Moneda 2 2 2 3 2 3" xfId="1213" xr:uid="{2E678732-6156-49EC-B385-09F1AFF37693}"/>
    <cellStyle name="Moneda 2 2 2 3 2 4" xfId="677" xr:uid="{334ACD84-789A-4C7E-9B24-E6D8CA42D915}"/>
    <cellStyle name="Moneda 2 2 2 3 3" xfId="811" xr:uid="{1B42A4FD-3907-4614-B835-9F2690756FA3}"/>
    <cellStyle name="Moneda 2 2 2 3 3 2" xfId="1347" xr:uid="{9F717D48-6A06-4C78-BDFC-6AF12E860C99}"/>
    <cellStyle name="Moneda 2 2 2 3 4" xfId="1079" xr:uid="{7153528E-6466-4CB7-9BA4-94FC4C682BBE}"/>
    <cellStyle name="Moneda 2 2 2 3 5" xfId="543" xr:uid="{F0B7155C-70A4-43FE-8410-30341CDE6408}"/>
    <cellStyle name="Moneda 2 2 2 4" xfId="341" xr:uid="{00000000-0005-0000-0000-0000EF000000}"/>
    <cellStyle name="Moneda 2 2 2 4 2" xfId="878" xr:uid="{DFDEAA01-9355-48A3-8271-27A4D5C6794C}"/>
    <cellStyle name="Moneda 2 2 2 4 2 2" xfId="1414" xr:uid="{E5A347FB-4BAD-4BEB-AD66-A39DF34C6AEB}"/>
    <cellStyle name="Moneda 2 2 2 4 3" xfId="1146" xr:uid="{F68C7D57-F146-4DD6-80A6-033AE1C11859}"/>
    <cellStyle name="Moneda 2 2 2 4 4" xfId="610" xr:uid="{10F08019-5BBB-402B-A2DF-36CFF55B32D7}"/>
    <cellStyle name="Moneda 2 2 2 5" xfId="744" xr:uid="{9D1CB5DD-5214-47ED-80AE-0E6CD85835B1}"/>
    <cellStyle name="Moneda 2 2 2 5 2" xfId="1280" xr:uid="{F4B6F110-CEB0-40C6-AE80-A697622337BE}"/>
    <cellStyle name="Moneda 2 2 2 6" xfId="1012" xr:uid="{796EA022-E9E9-4A37-A369-D6AD03DEB531}"/>
    <cellStyle name="Moneda 2 2 2 7" xfId="476" xr:uid="{DAEBEA69-3D59-4CF3-BFBB-59959C3157A1}"/>
    <cellStyle name="Moneda 2 2 3" xfId="224" xr:uid="{00000000-0005-0000-0000-0000F0000000}"/>
    <cellStyle name="Moneda 2 2 3 2" xfId="291" xr:uid="{00000000-0005-0000-0000-0000F1000000}"/>
    <cellStyle name="Moneda 2 2 3 2 2" xfId="425" xr:uid="{00000000-0005-0000-0000-0000F2000000}"/>
    <cellStyle name="Moneda 2 2 3 2 2 2" xfId="962" xr:uid="{63C74719-A561-4EDC-B957-46A8A0EC4C98}"/>
    <cellStyle name="Moneda 2 2 3 2 2 2 2" xfId="1498" xr:uid="{2E78D34F-3330-44D6-9AD2-4FD8F7D74F05}"/>
    <cellStyle name="Moneda 2 2 3 2 2 3" xfId="1230" xr:uid="{78EE3780-CCDD-45E9-8709-1479BCD07B7B}"/>
    <cellStyle name="Moneda 2 2 3 2 2 4" xfId="694" xr:uid="{EDFEF3F8-9B37-4478-B4C6-37F85DC198B5}"/>
    <cellStyle name="Moneda 2 2 3 2 3" xfId="828" xr:uid="{A2545C6B-14AC-444E-BE44-4CD3A0DAE2BA}"/>
    <cellStyle name="Moneda 2 2 3 2 3 2" xfId="1364" xr:uid="{0378E93B-4746-4B30-93EB-8D493A95DC48}"/>
    <cellStyle name="Moneda 2 2 3 2 4" xfId="1096" xr:uid="{5346BA67-1192-44BA-8F44-A625FB7FCB2A}"/>
    <cellStyle name="Moneda 2 2 3 2 5" xfId="560" xr:uid="{C0772C52-ABBE-41CE-99D6-99CF02EFB574}"/>
    <cellStyle name="Moneda 2 2 3 3" xfId="358" xr:uid="{00000000-0005-0000-0000-0000F3000000}"/>
    <cellStyle name="Moneda 2 2 3 3 2" xfId="895" xr:uid="{142C1025-46F6-4100-AE7C-03D4F5D9C648}"/>
    <cellStyle name="Moneda 2 2 3 3 2 2" xfId="1431" xr:uid="{707EC9CF-9DCD-44B6-A4F6-6FB408453B19}"/>
    <cellStyle name="Moneda 2 2 3 3 3" xfId="1163" xr:uid="{EA97264A-53B6-4433-A90C-CAC8EE1E21B7}"/>
    <cellStyle name="Moneda 2 2 3 3 4" xfId="627" xr:uid="{B3FF717B-0E48-4128-A0C4-6B38F69CE12F}"/>
    <cellStyle name="Moneda 2 2 3 4" xfId="761" xr:uid="{E6F52B01-9C17-426C-8E40-609D579D495B}"/>
    <cellStyle name="Moneda 2 2 3 4 2" xfId="1297" xr:uid="{5C0BD8EB-B0C2-48AE-AB30-3195D0330DA0}"/>
    <cellStyle name="Moneda 2 2 3 5" xfId="1029" xr:uid="{4A3237D1-D9FE-41C8-B2C5-6EE6C080F6B9}"/>
    <cellStyle name="Moneda 2 2 3 6" xfId="493" xr:uid="{B8B5B2D0-14C5-49EB-B915-0277A29EE6B5}"/>
    <cellStyle name="Moneda 2 2 4" xfId="258" xr:uid="{00000000-0005-0000-0000-0000F4000000}"/>
    <cellStyle name="Moneda 2 2 4 2" xfId="392" xr:uid="{00000000-0005-0000-0000-0000F5000000}"/>
    <cellStyle name="Moneda 2 2 4 2 2" xfId="929" xr:uid="{70F351DA-12AD-458F-97DD-41FAC27271AD}"/>
    <cellStyle name="Moneda 2 2 4 2 2 2" xfId="1465" xr:uid="{A929656D-C816-4B75-AAD9-8C383392FA7C}"/>
    <cellStyle name="Moneda 2 2 4 2 3" xfId="1197" xr:uid="{05C25975-2B8A-4421-ACA0-67EAD307A324}"/>
    <cellStyle name="Moneda 2 2 4 2 4" xfId="661" xr:uid="{C308FBE7-E9D1-4284-85D0-80BFFE81A1C5}"/>
    <cellStyle name="Moneda 2 2 4 3" xfId="795" xr:uid="{04C18D75-9B39-48F9-B6AE-5EC366997CDA}"/>
    <cellStyle name="Moneda 2 2 4 3 2" xfId="1331" xr:uid="{1CFE566C-A896-4F8F-974C-816CEF871042}"/>
    <cellStyle name="Moneda 2 2 4 4" xfId="1063" xr:uid="{D9CD1B33-9627-43D4-8621-70D0CEBBC639}"/>
    <cellStyle name="Moneda 2 2 4 5" xfId="527" xr:uid="{C7961D26-3C30-4869-939C-366B70079A57}"/>
    <cellStyle name="Moneda 2 2 5" xfId="325" xr:uid="{00000000-0005-0000-0000-0000F6000000}"/>
    <cellStyle name="Moneda 2 2 5 2" xfId="862" xr:uid="{8D711EDE-135A-4551-BD6A-80E788151F39}"/>
    <cellStyle name="Moneda 2 2 5 2 2" xfId="1398" xr:uid="{50A0DC42-2A79-443D-A395-94043A0061B7}"/>
    <cellStyle name="Moneda 2 2 5 3" xfId="1130" xr:uid="{45EB4C8D-6D57-430F-8D44-5223EF4074E6}"/>
    <cellStyle name="Moneda 2 2 5 4" xfId="594" xr:uid="{80E94C37-BA04-464F-807C-C350E1C4A363}"/>
    <cellStyle name="Moneda 2 2 6" xfId="728" xr:uid="{27EC9676-AA9B-48A7-9D18-FC613EBE173F}"/>
    <cellStyle name="Moneda 2 2 6 2" xfId="1264" xr:uid="{F33B5D43-E022-4DEA-B0E1-8F4F718F5F00}"/>
    <cellStyle name="Moneda 2 2 7" xfId="996" xr:uid="{AF696D84-8799-4E58-A4AD-5E5335C66FF6}"/>
    <cellStyle name="Moneda 2 2 8" xfId="460" xr:uid="{70AF4597-9876-4FB1-99A1-FB39D35BBCC5}"/>
    <cellStyle name="Moneda 2 3" xfId="200" xr:uid="{00000000-0005-0000-0000-0000F7000000}"/>
    <cellStyle name="Moneda 2 3 2" xfId="233" xr:uid="{00000000-0005-0000-0000-0000F8000000}"/>
    <cellStyle name="Moneda 2 3 2 2" xfId="300" xr:uid="{00000000-0005-0000-0000-0000F9000000}"/>
    <cellStyle name="Moneda 2 3 2 2 2" xfId="434" xr:uid="{00000000-0005-0000-0000-0000FA000000}"/>
    <cellStyle name="Moneda 2 3 2 2 2 2" xfId="971" xr:uid="{93D463C1-CD79-4648-938A-8E07D8E5E398}"/>
    <cellStyle name="Moneda 2 3 2 2 2 2 2" xfId="1507" xr:uid="{D918797C-8D68-4223-AE00-B9EF25787E8C}"/>
    <cellStyle name="Moneda 2 3 2 2 2 3" xfId="1239" xr:uid="{50DA2417-F4E6-47FB-8BB2-98A38194E861}"/>
    <cellStyle name="Moneda 2 3 2 2 2 4" xfId="703" xr:uid="{1981717B-0C5B-4373-83FF-BC8BA2FC49A8}"/>
    <cellStyle name="Moneda 2 3 2 2 3" xfId="837" xr:uid="{AA025D08-E5AA-4D49-8B93-257054C52B16}"/>
    <cellStyle name="Moneda 2 3 2 2 3 2" xfId="1373" xr:uid="{358757EC-BDE6-41D9-8C9B-9AA2AB7F8395}"/>
    <cellStyle name="Moneda 2 3 2 2 4" xfId="1105" xr:uid="{DFB394AE-71E1-4DC8-AAD3-6D0405CCFD71}"/>
    <cellStyle name="Moneda 2 3 2 2 5" xfId="569" xr:uid="{828F6B03-8387-4027-A04B-8B22C0E55E63}"/>
    <cellStyle name="Moneda 2 3 2 3" xfId="367" xr:uid="{00000000-0005-0000-0000-0000FB000000}"/>
    <cellStyle name="Moneda 2 3 2 3 2" xfId="904" xr:uid="{90549D36-40E2-4DB0-88B4-D1E4217A435E}"/>
    <cellStyle name="Moneda 2 3 2 3 2 2" xfId="1440" xr:uid="{F939D8E3-70FB-4414-8CA1-6ACF1A5E55F3}"/>
    <cellStyle name="Moneda 2 3 2 3 3" xfId="1172" xr:uid="{1C538406-68BE-4155-8BCC-A74772FB5BD2}"/>
    <cellStyle name="Moneda 2 3 2 3 4" xfId="636" xr:uid="{714C98A3-84D7-4D4F-9F3B-B069F27C41B1}"/>
    <cellStyle name="Moneda 2 3 2 4" xfId="770" xr:uid="{DE029437-2B51-490B-9832-7DAD3F48803E}"/>
    <cellStyle name="Moneda 2 3 2 4 2" xfId="1306" xr:uid="{EA62F8DE-3F4C-461F-8649-CC67BAB349FE}"/>
    <cellStyle name="Moneda 2 3 2 5" xfId="1038" xr:uid="{F192C1E6-9147-46AA-8908-87FFDC1B95A3}"/>
    <cellStyle name="Moneda 2 3 2 6" xfId="502" xr:uid="{6D784DB8-52BF-45D3-B1D5-6F47FC5F590E}"/>
    <cellStyle name="Moneda 2 3 3" xfId="267" xr:uid="{00000000-0005-0000-0000-0000FC000000}"/>
    <cellStyle name="Moneda 2 3 3 2" xfId="401" xr:uid="{00000000-0005-0000-0000-0000FD000000}"/>
    <cellStyle name="Moneda 2 3 3 2 2" xfId="938" xr:uid="{91D530D1-33D7-4A6E-A6C6-4BACF123F51C}"/>
    <cellStyle name="Moneda 2 3 3 2 2 2" xfId="1474" xr:uid="{3D12996D-7929-4114-8F81-B252909B108B}"/>
    <cellStyle name="Moneda 2 3 3 2 3" xfId="1206" xr:uid="{3A5578AF-586B-4494-B2CA-1A28A882060E}"/>
    <cellStyle name="Moneda 2 3 3 2 4" xfId="670" xr:uid="{CCE4E903-DCAC-47F3-A95D-F9B709AA2A2A}"/>
    <cellStyle name="Moneda 2 3 3 3" xfId="804" xr:uid="{3531127A-7E4A-432A-B146-FACB2EECDEE2}"/>
    <cellStyle name="Moneda 2 3 3 3 2" xfId="1340" xr:uid="{F45F66E3-D13D-44E8-8199-093BBED34FF3}"/>
    <cellStyle name="Moneda 2 3 3 4" xfId="1072" xr:uid="{819C31C9-465F-4B09-B58A-05841D6E569C}"/>
    <cellStyle name="Moneda 2 3 3 5" xfId="536" xr:uid="{1DF12AE5-E099-4957-A21E-E5CA8F1E7BE7}"/>
    <cellStyle name="Moneda 2 3 4" xfId="334" xr:uid="{00000000-0005-0000-0000-0000FE000000}"/>
    <cellStyle name="Moneda 2 3 4 2" xfId="871" xr:uid="{2BE394A9-C9C0-48AE-B127-DA1974D3465D}"/>
    <cellStyle name="Moneda 2 3 4 2 2" xfId="1407" xr:uid="{218AD890-2C12-4BC4-A86A-B1F27FF4BF0C}"/>
    <cellStyle name="Moneda 2 3 4 3" xfId="1139" xr:uid="{A903E02C-728D-440D-AD31-D8615FBEEAE4}"/>
    <cellStyle name="Moneda 2 3 4 4" xfId="603" xr:uid="{E9F24705-D1C6-4A17-BC66-FDC771B34025}"/>
    <cellStyle name="Moneda 2 3 5" xfId="737" xr:uid="{8F3BBD94-3783-4CC1-8299-2E613873D98D}"/>
    <cellStyle name="Moneda 2 3 5 2" xfId="1273" xr:uid="{3B6F3B93-382F-4721-924D-595BD2D12627}"/>
    <cellStyle name="Moneda 2 3 6" xfId="1005" xr:uid="{2784E315-AA2E-44BC-81DD-0517D633ABC1}"/>
    <cellStyle name="Moneda 2 3 7" xfId="469" xr:uid="{83280090-9C3C-4FE8-910D-256343D36C54}"/>
    <cellStyle name="Moneda 2 4" xfId="217" xr:uid="{00000000-0005-0000-0000-0000FF000000}"/>
    <cellStyle name="Moneda 2 4 2" xfId="284" xr:uid="{00000000-0005-0000-0000-000000010000}"/>
    <cellStyle name="Moneda 2 4 2 2" xfId="418" xr:uid="{00000000-0005-0000-0000-000001010000}"/>
    <cellStyle name="Moneda 2 4 2 2 2" xfId="955" xr:uid="{8DBF7407-8837-4F99-B305-CD99EE0AE122}"/>
    <cellStyle name="Moneda 2 4 2 2 2 2" xfId="1491" xr:uid="{CD245BD3-803D-4769-BD27-4ADFD9C9B892}"/>
    <cellStyle name="Moneda 2 4 2 2 3" xfId="1223" xr:uid="{3EEC868C-6870-4C3B-B934-7D46FC5C0B64}"/>
    <cellStyle name="Moneda 2 4 2 2 4" xfId="687" xr:uid="{3AF1AD1A-F809-46B6-B0FF-C91E5158609E}"/>
    <cellStyle name="Moneda 2 4 2 3" xfId="821" xr:uid="{3730338B-0A90-4901-BA10-F6FD8D6DBB39}"/>
    <cellStyle name="Moneda 2 4 2 3 2" xfId="1357" xr:uid="{F78E6A5A-1768-42C9-843D-2FC0D360D799}"/>
    <cellStyle name="Moneda 2 4 2 4" xfId="1089" xr:uid="{DE3D1720-F60A-4F30-8F4A-9D4310B88ABE}"/>
    <cellStyle name="Moneda 2 4 2 5" xfId="553" xr:uid="{49083B22-CF4A-4ED9-ADBA-DFDDD4CEABEB}"/>
    <cellStyle name="Moneda 2 4 3" xfId="351" xr:uid="{00000000-0005-0000-0000-000002010000}"/>
    <cellStyle name="Moneda 2 4 3 2" xfId="888" xr:uid="{7B592191-0FCF-40AF-8A34-D57CEF206B91}"/>
    <cellStyle name="Moneda 2 4 3 2 2" xfId="1424" xr:uid="{1D4030EE-3949-476F-ADC2-712846D8340A}"/>
    <cellStyle name="Moneda 2 4 3 3" xfId="1156" xr:uid="{53B3DA0E-013D-4E68-A771-61CFE717C169}"/>
    <cellStyle name="Moneda 2 4 3 4" xfId="620" xr:uid="{D5E6D26D-F98B-4796-BD36-DE6C2E0DFAE0}"/>
    <cellStyle name="Moneda 2 4 4" xfId="754" xr:uid="{B03C518D-C324-4627-A192-F2038A7454C8}"/>
    <cellStyle name="Moneda 2 4 4 2" xfId="1290" xr:uid="{6DE39FC2-FA28-482C-B945-DC66E1250C8E}"/>
    <cellStyle name="Moneda 2 4 5" xfId="1022" xr:uid="{F867F159-3751-4F64-B16C-5C230E0B29B3}"/>
    <cellStyle name="Moneda 2 4 6" xfId="486" xr:uid="{C2958330-5286-4FA7-AEFD-43FF44EABCDA}"/>
    <cellStyle name="Moneda 2 5" xfId="251" xr:uid="{00000000-0005-0000-0000-000003010000}"/>
    <cellStyle name="Moneda 2 5 2" xfId="385" xr:uid="{00000000-0005-0000-0000-000004010000}"/>
    <cellStyle name="Moneda 2 5 2 2" xfId="922" xr:uid="{3717435D-78CD-4C81-89AF-E06A3679B054}"/>
    <cellStyle name="Moneda 2 5 2 2 2" xfId="1458" xr:uid="{0CD202CB-D7DE-404D-AD7A-9E58611D3920}"/>
    <cellStyle name="Moneda 2 5 2 3" xfId="1190" xr:uid="{CD165BE5-8926-4169-823D-C997DB90FCCA}"/>
    <cellStyle name="Moneda 2 5 2 4" xfId="654" xr:uid="{3DB03A53-04FE-4BF7-BAB7-DFEE04A987C3}"/>
    <cellStyle name="Moneda 2 5 3" xfId="788" xr:uid="{16FDDAAC-18E6-48CC-BDEA-EE42F542BDEB}"/>
    <cellStyle name="Moneda 2 5 3 2" xfId="1324" xr:uid="{52080A46-1EF8-433A-89F9-FEDE038ED719}"/>
    <cellStyle name="Moneda 2 5 4" xfId="1056" xr:uid="{DE59094D-5611-406F-AD14-A4F95D90CDBC}"/>
    <cellStyle name="Moneda 2 5 5" xfId="520" xr:uid="{B52759C3-48E6-4F1F-9F7F-51FBD4057B4A}"/>
    <cellStyle name="Moneda 2 6" xfId="318" xr:uid="{00000000-0005-0000-0000-000005010000}"/>
    <cellStyle name="Moneda 2 6 2" xfId="855" xr:uid="{ADD8FA44-037C-49B5-B8A9-485E4D2F4D42}"/>
    <cellStyle name="Moneda 2 6 2 2" xfId="1391" xr:uid="{036FD14F-45F4-484F-BB3E-0684EC721FB1}"/>
    <cellStyle name="Moneda 2 6 3" xfId="1123" xr:uid="{D4A34A3B-6B7B-44BA-8973-689ED020552E}"/>
    <cellStyle name="Moneda 2 6 4" xfId="587" xr:uid="{1B05861D-F074-4085-AD1C-7A85DA6A7019}"/>
    <cellStyle name="Moneda 2 7" xfId="721" xr:uid="{A76479F8-3EE5-45B0-A42B-5FB1E493C442}"/>
    <cellStyle name="Moneda 2 7 2" xfId="1257" xr:uid="{F1A8A77C-C7F7-49EB-AB7A-CA9033E23955}"/>
    <cellStyle name="Moneda 2 8" xfId="989" xr:uid="{B825FF8B-CC9B-47B3-AED2-C7358D769342}"/>
    <cellStyle name="Moneda 2 9" xfId="453" xr:uid="{2416CA98-C6F2-46E7-BBA8-2F7DE6B8A311}"/>
    <cellStyle name="Moneda 3" xfId="172" xr:uid="{00000000-0005-0000-0000-000006010000}"/>
    <cellStyle name="Moneda 3 2" xfId="202" xr:uid="{00000000-0005-0000-0000-000007010000}"/>
    <cellStyle name="Moneda 3 2 2" xfId="235" xr:uid="{00000000-0005-0000-0000-000008010000}"/>
    <cellStyle name="Moneda 3 2 2 2" xfId="302" xr:uid="{00000000-0005-0000-0000-000009010000}"/>
    <cellStyle name="Moneda 3 2 2 2 2" xfId="436" xr:uid="{00000000-0005-0000-0000-00000A010000}"/>
    <cellStyle name="Moneda 3 2 2 2 2 2" xfId="973" xr:uid="{A64446BD-79B1-41B9-851B-73DDE6E93483}"/>
    <cellStyle name="Moneda 3 2 2 2 2 2 2" xfId="1509" xr:uid="{D4A88951-1EB9-4D43-A4C6-C0E2BEDF4FE7}"/>
    <cellStyle name="Moneda 3 2 2 2 2 3" xfId="1241" xr:uid="{B281578F-BDE2-49E9-8F51-60E57FF68E65}"/>
    <cellStyle name="Moneda 3 2 2 2 2 4" xfId="705" xr:uid="{AD8FCF8C-CE07-4BC8-BD88-1F48713E8F20}"/>
    <cellStyle name="Moneda 3 2 2 2 3" xfId="839" xr:uid="{8A6A35F7-342E-4106-BF27-93C18DAAE056}"/>
    <cellStyle name="Moneda 3 2 2 2 3 2" xfId="1375" xr:uid="{BE5AA446-5376-4631-81F7-DA9207C7FC5A}"/>
    <cellStyle name="Moneda 3 2 2 2 4" xfId="1107" xr:uid="{740F142E-2362-4E29-9D66-3DE2CBB09404}"/>
    <cellStyle name="Moneda 3 2 2 2 5" xfId="571" xr:uid="{57332C2D-94F7-47FC-9505-2E9D932909E3}"/>
    <cellStyle name="Moneda 3 2 2 3" xfId="369" xr:uid="{00000000-0005-0000-0000-00000B010000}"/>
    <cellStyle name="Moneda 3 2 2 3 2" xfId="906" xr:uid="{2E936F37-9660-4E39-A86A-6D96A389D476}"/>
    <cellStyle name="Moneda 3 2 2 3 2 2" xfId="1442" xr:uid="{3F992F29-4963-4391-B231-EB90B2B74ECA}"/>
    <cellStyle name="Moneda 3 2 2 3 3" xfId="1174" xr:uid="{9A6F1ED2-439C-4FCA-A934-D885C65B8636}"/>
    <cellStyle name="Moneda 3 2 2 3 4" xfId="638" xr:uid="{DADEF346-65B2-4882-8407-606B59FEFD22}"/>
    <cellStyle name="Moneda 3 2 2 4" xfId="772" xr:uid="{1709FA15-4EBE-4565-A57D-80CF275C5B97}"/>
    <cellStyle name="Moneda 3 2 2 4 2" xfId="1308" xr:uid="{6F679019-BBBD-4D16-A772-E82A7802CBE2}"/>
    <cellStyle name="Moneda 3 2 2 5" xfId="1040" xr:uid="{1EFF779E-7333-4CFF-B927-31CE5A1FDC61}"/>
    <cellStyle name="Moneda 3 2 2 6" xfId="504" xr:uid="{51C8C895-62E4-415E-9B97-74049A304102}"/>
    <cellStyle name="Moneda 3 2 3" xfId="269" xr:uid="{00000000-0005-0000-0000-00000C010000}"/>
    <cellStyle name="Moneda 3 2 3 2" xfId="403" xr:uid="{00000000-0005-0000-0000-00000D010000}"/>
    <cellStyle name="Moneda 3 2 3 2 2" xfId="940" xr:uid="{F7747776-BB10-4229-94EC-C9FC9B809441}"/>
    <cellStyle name="Moneda 3 2 3 2 2 2" xfId="1476" xr:uid="{7D106725-993E-4BE8-86E3-C96BD0DB8CE4}"/>
    <cellStyle name="Moneda 3 2 3 2 3" xfId="1208" xr:uid="{1040BFC5-146E-48D0-93A9-3CCE224E3CCE}"/>
    <cellStyle name="Moneda 3 2 3 2 4" xfId="672" xr:uid="{45CCBE28-1F00-474E-AC27-CA49C02CF12C}"/>
    <cellStyle name="Moneda 3 2 3 3" xfId="806" xr:uid="{A0F4EBCC-B4D5-4654-A869-7D320FFFA411}"/>
    <cellStyle name="Moneda 3 2 3 3 2" xfId="1342" xr:uid="{8A52EE74-9B99-4C92-B5FB-FD8454E59724}"/>
    <cellStyle name="Moneda 3 2 3 4" xfId="1074" xr:uid="{0FD2055D-0EE8-47A5-A01C-80EC5A8082DF}"/>
    <cellStyle name="Moneda 3 2 3 5" xfId="538" xr:uid="{672DC823-2369-4EF6-B936-CABD865748B0}"/>
    <cellStyle name="Moneda 3 2 4" xfId="336" xr:uid="{00000000-0005-0000-0000-00000E010000}"/>
    <cellStyle name="Moneda 3 2 4 2" xfId="873" xr:uid="{6EA685CD-2E14-4556-9DCF-7A6C2D09AD70}"/>
    <cellStyle name="Moneda 3 2 4 2 2" xfId="1409" xr:uid="{5DF82B7B-EA32-4322-B0A8-42AF1C6C91FD}"/>
    <cellStyle name="Moneda 3 2 4 3" xfId="1141" xr:uid="{7F422B70-C6A0-4E26-8F2F-557DA25FE3C1}"/>
    <cellStyle name="Moneda 3 2 4 4" xfId="605" xr:uid="{6864237A-A67E-4CDA-B73D-7BC59323AA84}"/>
    <cellStyle name="Moneda 3 2 5" xfId="739" xr:uid="{88EE065F-188C-40CC-95E5-26341AC44894}"/>
    <cellStyle name="Moneda 3 2 5 2" xfId="1275" xr:uid="{0A820B12-0C01-4FB3-8BE1-D03CA4B681DB}"/>
    <cellStyle name="Moneda 3 2 6" xfId="1007" xr:uid="{0DA11D35-3713-4D44-A696-ADDAABC560FD}"/>
    <cellStyle name="Moneda 3 2 7" xfId="471" xr:uid="{58299BB1-DE68-4AC1-AA76-CC76C2C09F7C}"/>
    <cellStyle name="Moneda 3 3" xfId="219" xr:uid="{00000000-0005-0000-0000-00000F010000}"/>
    <cellStyle name="Moneda 3 3 2" xfId="286" xr:uid="{00000000-0005-0000-0000-000010010000}"/>
    <cellStyle name="Moneda 3 3 2 2" xfId="420" xr:uid="{00000000-0005-0000-0000-000011010000}"/>
    <cellStyle name="Moneda 3 3 2 2 2" xfId="957" xr:uid="{3EC689A1-D001-4084-BE30-0DA6775A9369}"/>
    <cellStyle name="Moneda 3 3 2 2 2 2" xfId="1493" xr:uid="{28DB0089-661A-4F2C-BB0B-7924C470A259}"/>
    <cellStyle name="Moneda 3 3 2 2 3" xfId="1225" xr:uid="{8D752809-E5AF-4DD9-A910-9B74E3C4680A}"/>
    <cellStyle name="Moneda 3 3 2 2 4" xfId="689" xr:uid="{09B62B42-78F6-40B8-971C-9A8533C25EB1}"/>
    <cellStyle name="Moneda 3 3 2 3" xfId="823" xr:uid="{92DC14D5-8540-4780-BC97-518BD7B3108C}"/>
    <cellStyle name="Moneda 3 3 2 3 2" xfId="1359" xr:uid="{E338D0F7-AC27-4AB7-95E7-FE7B953D5920}"/>
    <cellStyle name="Moneda 3 3 2 4" xfId="1091" xr:uid="{06FB0ED8-BCB5-406B-9B4B-AC14F880E4C8}"/>
    <cellStyle name="Moneda 3 3 2 5" xfId="555" xr:uid="{86A63D8A-EF48-48EB-ACED-5F70102F4C33}"/>
    <cellStyle name="Moneda 3 3 3" xfId="353" xr:uid="{00000000-0005-0000-0000-000012010000}"/>
    <cellStyle name="Moneda 3 3 3 2" xfId="890" xr:uid="{8359C850-664E-4FD9-B285-F10429DD4067}"/>
    <cellStyle name="Moneda 3 3 3 2 2" xfId="1426" xr:uid="{6CD0A476-3B0E-4C8F-9CD9-41025CEA9DDE}"/>
    <cellStyle name="Moneda 3 3 3 3" xfId="1158" xr:uid="{BA83FD19-2D4C-40C4-AC56-FD789C1127CD}"/>
    <cellStyle name="Moneda 3 3 3 4" xfId="622" xr:uid="{64B3441E-E6A0-4533-877E-B2C401B4131A}"/>
    <cellStyle name="Moneda 3 3 4" xfId="756" xr:uid="{01D25B96-702C-4132-8A90-35B7533EC2C9}"/>
    <cellStyle name="Moneda 3 3 4 2" xfId="1292" xr:uid="{E94E601A-2C8E-4D58-A7CE-4757358A413C}"/>
    <cellStyle name="Moneda 3 3 5" xfId="1024" xr:uid="{5D12CF3C-46AE-422F-BA4F-AA0378910D21}"/>
    <cellStyle name="Moneda 3 3 6" xfId="488" xr:uid="{43FB919D-05D2-4EBA-B76B-0C3ACC405253}"/>
    <cellStyle name="Moneda 3 4" xfId="253" xr:uid="{00000000-0005-0000-0000-000013010000}"/>
    <cellStyle name="Moneda 3 4 2" xfId="387" xr:uid="{00000000-0005-0000-0000-000014010000}"/>
    <cellStyle name="Moneda 3 4 2 2" xfId="924" xr:uid="{42BDD272-6337-4EE2-8FEB-A1FA211C7D09}"/>
    <cellStyle name="Moneda 3 4 2 2 2" xfId="1460" xr:uid="{A671D60A-007E-4656-8F36-21FC1116FFDA}"/>
    <cellStyle name="Moneda 3 4 2 3" xfId="1192" xr:uid="{5B245BFB-01BD-4EF2-8ECB-3D14C90AF85D}"/>
    <cellStyle name="Moneda 3 4 2 4" xfId="656" xr:uid="{2854B8BF-DA7C-443C-92A9-0364BC660C04}"/>
    <cellStyle name="Moneda 3 4 3" xfId="790" xr:uid="{1B7AAAB7-7691-4A5A-8294-330FBD2974DE}"/>
    <cellStyle name="Moneda 3 4 3 2" xfId="1326" xr:uid="{DB6B6559-3A86-465B-B11D-3AADBDC229C4}"/>
    <cellStyle name="Moneda 3 4 4" xfId="1058" xr:uid="{CAB33E7E-BBC6-4544-AC4E-ECD9758E4109}"/>
    <cellStyle name="Moneda 3 4 5" xfId="522" xr:uid="{87EBF074-A720-4E44-BAE8-3FBD18FE93F0}"/>
    <cellStyle name="Moneda 3 5" xfId="320" xr:uid="{00000000-0005-0000-0000-000015010000}"/>
    <cellStyle name="Moneda 3 5 2" xfId="857" xr:uid="{91002162-84F3-4607-9538-A43BE1B52A82}"/>
    <cellStyle name="Moneda 3 5 2 2" xfId="1393" xr:uid="{BCB650A9-9E62-454A-87E2-F935741F769D}"/>
    <cellStyle name="Moneda 3 5 3" xfId="1125" xr:uid="{CC688696-6071-40FE-AE0B-2857BEEBE9BA}"/>
    <cellStyle name="Moneda 3 5 4" xfId="589" xr:uid="{755C9EA5-37F9-4B03-BBBC-DDA82374B154}"/>
    <cellStyle name="Moneda 3 6" xfId="723" xr:uid="{C4282D9A-C78E-4FB8-8AF7-DB2165609178}"/>
    <cellStyle name="Moneda 3 6 2" xfId="1259" xr:uid="{204BC088-044E-4592-9B46-07F59733897E}"/>
    <cellStyle name="Moneda 3 7" xfId="991" xr:uid="{C9E49B0D-18D1-4CED-925F-A0A81815A24E}"/>
    <cellStyle name="Moneda 3 8" xfId="455" xr:uid="{97257BE2-5737-4487-8CE3-01B79B66696D}"/>
    <cellStyle name="Moneda 4" xfId="190" xr:uid="{00000000-0005-0000-0000-000016010000}"/>
    <cellStyle name="Moneda 4 2" xfId="228" xr:uid="{00000000-0005-0000-0000-000017010000}"/>
    <cellStyle name="Moneda 4 2 2" xfId="295" xr:uid="{00000000-0005-0000-0000-000018010000}"/>
    <cellStyle name="Moneda 4 2 2 2" xfId="429" xr:uid="{00000000-0005-0000-0000-000019010000}"/>
    <cellStyle name="Moneda 4 2 2 2 2" xfId="966" xr:uid="{8129BAF9-A012-4AFD-89D5-574E996E050E}"/>
    <cellStyle name="Moneda 4 2 2 2 2 2" xfId="1502" xr:uid="{F4C0A861-6235-4C2C-9C72-955FCCA3E9C0}"/>
    <cellStyle name="Moneda 4 2 2 2 3" xfId="1234" xr:uid="{8D91703E-5BEA-44B7-B323-591CC7BC43E5}"/>
    <cellStyle name="Moneda 4 2 2 2 4" xfId="698" xr:uid="{BA996F57-137E-4419-BFB0-B959C9808782}"/>
    <cellStyle name="Moneda 4 2 2 3" xfId="832" xr:uid="{B7035A8A-F8C3-485D-9740-40EB3C75FBC9}"/>
    <cellStyle name="Moneda 4 2 2 3 2" xfId="1368" xr:uid="{49033630-D21E-46D5-8607-888CDE4D40F3}"/>
    <cellStyle name="Moneda 4 2 2 4" xfId="1100" xr:uid="{030B5F58-916C-4BE3-8CB6-1DFA1F7F34A9}"/>
    <cellStyle name="Moneda 4 2 2 5" xfId="564" xr:uid="{9B548627-3DAF-4D07-A7DE-681B51DFE4C6}"/>
    <cellStyle name="Moneda 4 2 3" xfId="362" xr:uid="{00000000-0005-0000-0000-00001A010000}"/>
    <cellStyle name="Moneda 4 2 3 2" xfId="899" xr:uid="{C69F08CC-111E-4EEB-86F0-70D2B33B370F}"/>
    <cellStyle name="Moneda 4 2 3 2 2" xfId="1435" xr:uid="{30E3E3EF-0D3C-4C8A-88F3-815DACFBB1CC}"/>
    <cellStyle name="Moneda 4 2 3 3" xfId="1167" xr:uid="{D8FF3E43-8346-4D20-9F6A-86D682353338}"/>
    <cellStyle name="Moneda 4 2 3 4" xfId="631" xr:uid="{4C17AEC9-725B-4CEC-BB5D-38B7B6D57A56}"/>
    <cellStyle name="Moneda 4 2 4" xfId="765" xr:uid="{45D97104-0EEB-4F71-8CEB-C2AE8D16AB08}"/>
    <cellStyle name="Moneda 4 2 4 2" xfId="1301" xr:uid="{C474D697-52DA-4A45-9C14-7A2F38E78A8A}"/>
    <cellStyle name="Moneda 4 2 5" xfId="1033" xr:uid="{481DB03E-6D23-469E-8919-58CE03DEEC5C}"/>
    <cellStyle name="Moneda 4 2 6" xfId="497" xr:uid="{3867B6A3-2AA7-4B0F-B8A1-F55634A96D85}"/>
    <cellStyle name="Moneda 4 3" xfId="262" xr:uid="{00000000-0005-0000-0000-00001B010000}"/>
    <cellStyle name="Moneda 4 3 2" xfId="396" xr:uid="{00000000-0005-0000-0000-00001C010000}"/>
    <cellStyle name="Moneda 4 3 2 2" xfId="933" xr:uid="{6B926D8C-D238-444F-977D-8AD6100F9E3B}"/>
    <cellStyle name="Moneda 4 3 2 2 2" xfId="1469" xr:uid="{8ED26804-7408-4B0D-A216-09487222A800}"/>
    <cellStyle name="Moneda 4 3 2 3" xfId="1201" xr:uid="{C98BA9B3-280D-4B47-B1CA-4574BCDBB401}"/>
    <cellStyle name="Moneda 4 3 2 4" xfId="665" xr:uid="{41A5CB21-F2BA-4FBB-8CDA-AC393C3F8DA2}"/>
    <cellStyle name="Moneda 4 3 3" xfId="799" xr:uid="{A9C83634-3361-4B9D-8846-2C2E1B4B90BF}"/>
    <cellStyle name="Moneda 4 3 3 2" xfId="1335" xr:uid="{F562F569-CFF7-4FCE-B86B-5C86DEDB60C4}"/>
    <cellStyle name="Moneda 4 3 4" xfId="1067" xr:uid="{E34365FA-6172-413F-A6CF-7BA1195CA088}"/>
    <cellStyle name="Moneda 4 3 5" xfId="531" xr:uid="{E025A6FF-4816-4D31-BD97-A6CCA818E782}"/>
    <cellStyle name="Moneda 4 4" xfId="329" xr:uid="{00000000-0005-0000-0000-00001D010000}"/>
    <cellStyle name="Moneda 4 4 2" xfId="866" xr:uid="{D668F473-4AE1-4E79-BD95-480BF2939FE6}"/>
    <cellStyle name="Moneda 4 4 2 2" xfId="1402" xr:uid="{899BF5BE-8C70-474C-8250-AEF58D7F36F2}"/>
    <cellStyle name="Moneda 4 4 3" xfId="1134" xr:uid="{3B8C9489-EAF6-4558-B157-F5F5D2332EF8}"/>
    <cellStyle name="Moneda 4 4 4" xfId="598" xr:uid="{634B70A9-B53B-4CCB-870D-339F6E23BA03}"/>
    <cellStyle name="Moneda 4 5" xfId="732" xr:uid="{1516CDAF-554F-41C4-B9B1-44190BBEC71C}"/>
    <cellStyle name="Moneda 4 5 2" xfId="1268" xr:uid="{CA773281-36A8-45D2-8355-C7C3DD88951D}"/>
    <cellStyle name="Moneda 4 6" xfId="1000" xr:uid="{38746208-61DE-4CD9-8640-EFD8952B7DE2}"/>
    <cellStyle name="Moneda 4 7" xfId="464" xr:uid="{F88D153C-2690-4D6D-82E0-6A7718A2F16B}"/>
    <cellStyle name="Moneda 5" xfId="160" xr:uid="{00000000-0005-0000-0000-00001E010000}"/>
    <cellStyle name="Moneda 5 2" xfId="212" xr:uid="{00000000-0005-0000-0000-00001F010000}"/>
    <cellStyle name="Moneda 5 2 2" xfId="279" xr:uid="{00000000-0005-0000-0000-000020010000}"/>
    <cellStyle name="Moneda 5 2 2 2" xfId="413" xr:uid="{00000000-0005-0000-0000-000021010000}"/>
    <cellStyle name="Moneda 5 2 2 2 2" xfId="950" xr:uid="{A426EF1B-A42A-4AB0-AB44-1052754ED039}"/>
    <cellStyle name="Moneda 5 2 2 2 2 2" xfId="1486" xr:uid="{D0D04A9A-DD4A-4149-9154-2855D09CF591}"/>
    <cellStyle name="Moneda 5 2 2 2 3" xfId="1218" xr:uid="{FF979788-641A-47CA-AA93-C1C1DE839254}"/>
    <cellStyle name="Moneda 5 2 2 2 4" xfId="682" xr:uid="{D66BAA3D-3756-4B8C-ACA0-2302A74863AE}"/>
    <cellStyle name="Moneda 5 2 2 3" xfId="816" xr:uid="{1F76C9F8-9889-4372-8B45-6DE081482BA6}"/>
    <cellStyle name="Moneda 5 2 2 3 2" xfId="1352" xr:uid="{F85DFC3F-18E6-40A4-91EF-3243CEADFBFA}"/>
    <cellStyle name="Moneda 5 2 2 4" xfId="1084" xr:uid="{75A2F6D6-11C2-4C39-9B0D-2B91E3123F43}"/>
    <cellStyle name="Moneda 5 2 2 5" xfId="548" xr:uid="{E05DAA8F-5F94-46FE-8C78-800555302EA9}"/>
    <cellStyle name="Moneda 5 2 3" xfId="346" xr:uid="{00000000-0005-0000-0000-000022010000}"/>
    <cellStyle name="Moneda 5 2 3 2" xfId="883" xr:uid="{341C80DF-1CA2-4FCB-8DA7-F0275D524148}"/>
    <cellStyle name="Moneda 5 2 3 2 2" xfId="1419" xr:uid="{56CBF040-C3F9-4027-8E5E-CC4E972A44D2}"/>
    <cellStyle name="Moneda 5 2 3 3" xfId="1151" xr:uid="{94AC9AF9-9C8C-407A-999D-5D6C69078047}"/>
    <cellStyle name="Moneda 5 2 3 4" xfId="615" xr:uid="{6820D9F7-9CC5-46E8-AF39-C1D1C934FD35}"/>
    <cellStyle name="Moneda 5 2 4" xfId="749" xr:uid="{105DF151-99F6-4A6D-A9EE-9B0375BB8716}"/>
    <cellStyle name="Moneda 5 2 4 2" xfId="1285" xr:uid="{6B7169CE-3A0B-45D8-95F1-C450A22E5784}"/>
    <cellStyle name="Moneda 5 2 5" xfId="1017" xr:uid="{773530BF-7E87-4A07-BBC2-E019D3D45857}"/>
    <cellStyle name="Moneda 5 2 6" xfId="481" xr:uid="{BEC4FE43-D328-4F33-898A-9F0644C02122}"/>
    <cellStyle name="Moneda 5 3" xfId="246" xr:uid="{00000000-0005-0000-0000-000023010000}"/>
    <cellStyle name="Moneda 5 3 2" xfId="380" xr:uid="{00000000-0005-0000-0000-000024010000}"/>
    <cellStyle name="Moneda 5 3 2 2" xfId="917" xr:uid="{81E72474-B78D-431C-9E13-395C7CEA2343}"/>
    <cellStyle name="Moneda 5 3 2 2 2" xfId="1453" xr:uid="{54030303-2D66-4061-BB47-1E6B6D99FFD8}"/>
    <cellStyle name="Moneda 5 3 2 3" xfId="1185" xr:uid="{D8D03B38-4CD4-4892-A237-FD2818F53102}"/>
    <cellStyle name="Moneda 5 3 2 4" xfId="649" xr:uid="{B1E80340-E5F0-49CD-B2E6-FF3CFA558290}"/>
    <cellStyle name="Moneda 5 3 3" xfId="783" xr:uid="{22E78218-0329-4D1E-BF35-AF3BF6E4F493}"/>
    <cellStyle name="Moneda 5 3 3 2" xfId="1319" xr:uid="{E385253B-FA79-43B4-BA78-B7819BCAAEE4}"/>
    <cellStyle name="Moneda 5 3 4" xfId="1051" xr:uid="{77778D06-2F1D-43D1-88CC-4C477BD8EEC4}"/>
    <cellStyle name="Moneda 5 3 5" xfId="515" xr:uid="{ABDF1022-E1F7-48EA-93E7-A68C0016F7BD}"/>
    <cellStyle name="Moneda 5 4" xfId="313" xr:uid="{00000000-0005-0000-0000-000025010000}"/>
    <cellStyle name="Moneda 5 4 2" xfId="850" xr:uid="{DC88950C-6E26-4EA0-92DF-2461616513E5}"/>
    <cellStyle name="Moneda 5 4 2 2" xfId="1386" xr:uid="{224BD086-F08A-4C41-98AA-D035DE2640E5}"/>
    <cellStyle name="Moneda 5 4 3" xfId="1118" xr:uid="{F4D4943B-C968-4954-9D31-0898B351209C}"/>
    <cellStyle name="Moneda 5 4 4" xfId="582" xr:uid="{8B5ED9D4-D194-42F9-9EB7-B65E9AAC30BF}"/>
    <cellStyle name="Moneda 5 5" xfId="716" xr:uid="{5D67BEC8-7BD6-4669-A803-C2DD7C2AB098}"/>
    <cellStyle name="Moneda 5 5 2" xfId="1252" xr:uid="{F9E9F9C0-627B-4BEC-A073-0430370803B0}"/>
    <cellStyle name="Moneda 5 6" xfId="984" xr:uid="{DECA7474-511A-4848-AA9C-96F5A59FAAC2}"/>
    <cellStyle name="Moneda 5 7" xfId="448" xr:uid="{603B79AD-705E-4F54-9BBC-9DD29F82E31C}"/>
    <cellStyle name="Neutral 2" xfId="149" xr:uid="{00000000-0005-0000-0000-000026010000}"/>
    <cellStyle name="Normal" xfId="0" builtinId="0"/>
    <cellStyle name="Normal 10" xfId="15" xr:uid="{00000000-0005-0000-0000-000028010000}"/>
    <cellStyle name="Normal 11" xfId="17" xr:uid="{00000000-0005-0000-0000-000029010000}"/>
    <cellStyle name="Normal 12" xfId="18" xr:uid="{00000000-0005-0000-0000-00002A010000}"/>
    <cellStyle name="Normal 13" xfId="22" xr:uid="{00000000-0005-0000-0000-00002B010000}"/>
    <cellStyle name="Normal 14" xfId="443" xr:uid="{93F193CC-A8E2-4868-991B-F1D7182B4857}"/>
    <cellStyle name="Normal 17" xfId="19" xr:uid="{00000000-0005-0000-0000-00002C010000}"/>
    <cellStyle name="Normal 2" xfId="1" xr:uid="{00000000-0005-0000-0000-00002D010000}"/>
    <cellStyle name="Normal 2 2" xfId="6" xr:uid="{00000000-0005-0000-0000-00002E010000}"/>
    <cellStyle name="Normal 2 2 2" xfId="79" xr:uid="{00000000-0005-0000-0000-00002F010000}"/>
    <cellStyle name="Normal 2 2 3" xfId="26" xr:uid="{00000000-0005-0000-0000-000030010000}"/>
    <cellStyle name="Normal 2 3" xfId="7" xr:uid="{00000000-0005-0000-0000-000031010000}"/>
    <cellStyle name="Normal 2 3 2" xfId="78" xr:uid="{00000000-0005-0000-0000-000032010000}"/>
    <cellStyle name="Normal 2 4" xfId="10" xr:uid="{00000000-0005-0000-0000-000033010000}"/>
    <cellStyle name="Normal 2 5" xfId="16" xr:uid="{00000000-0005-0000-0000-000034010000}"/>
    <cellStyle name="Normal 2 6" xfId="25" xr:uid="{00000000-0005-0000-0000-000035010000}"/>
    <cellStyle name="Normal 3" xfId="2" xr:uid="{00000000-0005-0000-0000-000036010000}"/>
    <cellStyle name="Normal 3 2" xfId="9" xr:uid="{00000000-0005-0000-0000-000037010000}"/>
    <cellStyle name="Normal 3 2 2" xfId="167" xr:uid="{00000000-0005-0000-0000-000038010000}"/>
    <cellStyle name="Normal 3 2 2 2" xfId="197" xr:uid="{00000000-0005-0000-0000-000039010000}"/>
    <cellStyle name="Normal 3 2 3" xfId="184" xr:uid="{00000000-0005-0000-0000-00003A010000}"/>
    <cellStyle name="Normal 3 2 4" xfId="80" xr:uid="{00000000-0005-0000-0000-00003B010000}"/>
    <cellStyle name="Normal 3 3" xfId="8" xr:uid="{00000000-0005-0000-0000-00003C010000}"/>
    <cellStyle name="Normal 3 3 2" xfId="187" xr:uid="{00000000-0005-0000-0000-00003D010000}"/>
    <cellStyle name="Normal 3 3 3" xfId="150" xr:uid="{00000000-0005-0000-0000-00003E010000}"/>
    <cellStyle name="Normal 3 4" xfId="178" xr:uid="{00000000-0005-0000-0000-00003F010000}"/>
    <cellStyle name="Normal 4" xfId="3" xr:uid="{00000000-0005-0000-0000-000040010000}"/>
    <cellStyle name="Normal 4 2" xfId="162" xr:uid="{00000000-0005-0000-0000-000041010000}"/>
    <cellStyle name="Normal 4 2 2" xfId="192" xr:uid="{00000000-0005-0000-0000-000042010000}"/>
    <cellStyle name="Normal 4 3" xfId="179" xr:uid="{00000000-0005-0000-0000-000043010000}"/>
    <cellStyle name="Normal 5" xfId="4" xr:uid="{00000000-0005-0000-0000-000044010000}"/>
    <cellStyle name="Normal 5 2" xfId="164" xr:uid="{00000000-0005-0000-0000-000045010000}"/>
    <cellStyle name="Normal 5 2 2" xfId="194" xr:uid="{00000000-0005-0000-0000-000046010000}"/>
    <cellStyle name="Normal 5 3" xfId="181" xr:uid="{00000000-0005-0000-0000-000047010000}"/>
    <cellStyle name="Normal 6" xfId="5" xr:uid="{00000000-0005-0000-0000-000048010000}"/>
    <cellStyle name="Normal 6 2" xfId="188" xr:uid="{00000000-0005-0000-0000-000049010000}"/>
    <cellStyle name="Normal 7" xfId="11" xr:uid="{00000000-0005-0000-0000-00004A010000}"/>
    <cellStyle name="Normal 8" xfId="12" xr:uid="{00000000-0005-0000-0000-00004B010000}"/>
    <cellStyle name="Normal 9" xfId="13" xr:uid="{00000000-0005-0000-0000-00004C010000}"/>
    <cellStyle name="Normal_DIFERIDAS PRODUCCION" xfId="21" xr:uid="{00000000-0005-0000-0000-00004D010000}"/>
    <cellStyle name="Normal_Hoja2" xfId="20" xr:uid="{00000000-0005-0000-0000-00004E010000}"/>
    <cellStyle name="Notas 2" xfId="151" xr:uid="{00000000-0005-0000-0000-00004F010000}"/>
    <cellStyle name="Porcentaje 2" xfId="28" xr:uid="{00000000-0005-0000-0000-000050010000}"/>
    <cellStyle name="Porcentaje 2 2" xfId="163" xr:uid="{00000000-0005-0000-0000-000051010000}"/>
    <cellStyle name="Porcentaje 2 2 2" xfId="193" xr:uid="{00000000-0005-0000-0000-000052010000}"/>
    <cellStyle name="Porcentaje 2 3" xfId="180" xr:uid="{00000000-0005-0000-0000-000053010000}"/>
    <cellStyle name="Porcentaje 3" xfId="32" xr:uid="{00000000-0005-0000-0000-000054010000}"/>
    <cellStyle name="Porcentaje 3 2" xfId="166" xr:uid="{00000000-0005-0000-0000-000055010000}"/>
    <cellStyle name="Porcentaje 3 2 2" xfId="196" xr:uid="{00000000-0005-0000-0000-000056010000}"/>
    <cellStyle name="Porcentaje 3 3" xfId="183" xr:uid="{00000000-0005-0000-0000-000057010000}"/>
    <cellStyle name="Porcentaje 4" xfId="152" xr:uid="{00000000-0005-0000-0000-000058010000}"/>
    <cellStyle name="Porcentaje 4 2" xfId="189" xr:uid="{00000000-0005-0000-0000-000059010000}"/>
    <cellStyle name="Porcentaje 5" xfId="30" xr:uid="{00000000-0005-0000-0000-00005A010000}"/>
    <cellStyle name="Porcentual 2" xfId="29" xr:uid="{00000000-0005-0000-0000-00005B010000}"/>
    <cellStyle name="PSChar" xfId="81" xr:uid="{00000000-0005-0000-0000-00005C010000}"/>
    <cellStyle name="Salida 2" xfId="153" xr:uid="{00000000-0005-0000-0000-00005D010000}"/>
    <cellStyle name="Stocks" xfId="82" xr:uid="{00000000-0005-0000-0000-00005E010000}"/>
    <cellStyle name="Style 1" xfId="83" xr:uid="{00000000-0005-0000-0000-00005F010000}"/>
    <cellStyle name="Style 1 10" xfId="446" xr:uid="{0537F664-0DFB-4378-B6F1-15DDF3DB474C}"/>
    <cellStyle name="Style 1 2" xfId="168" xr:uid="{00000000-0005-0000-0000-000060010000}"/>
    <cellStyle name="Style 1 2 2" xfId="175" xr:uid="{00000000-0005-0000-0000-000061010000}"/>
    <cellStyle name="Style 1 2 2 2" xfId="205" xr:uid="{00000000-0005-0000-0000-000062010000}"/>
    <cellStyle name="Style 1 2 2 2 2" xfId="238" xr:uid="{00000000-0005-0000-0000-000063010000}"/>
    <cellStyle name="Style 1 2 2 2 2 2" xfId="305" xr:uid="{00000000-0005-0000-0000-000064010000}"/>
    <cellStyle name="Style 1 2 2 2 2 2 2" xfId="439" xr:uid="{00000000-0005-0000-0000-000065010000}"/>
    <cellStyle name="Style 1 2 2 2 2 2 2 2" xfId="976" xr:uid="{62589FD8-FD62-4CCC-A829-23D54E236915}"/>
    <cellStyle name="Style 1 2 2 2 2 2 2 2 2" xfId="1512" xr:uid="{EEA6DC98-DDE4-4605-9CD2-FC1B06BA7B38}"/>
    <cellStyle name="Style 1 2 2 2 2 2 2 3" xfId="1244" xr:uid="{7DA53F24-5BFD-4A0A-9EA2-D6FAE76C7B78}"/>
    <cellStyle name="Style 1 2 2 2 2 2 2 4" xfId="708" xr:uid="{5265C202-89C0-4371-AA62-2669467EDF63}"/>
    <cellStyle name="Style 1 2 2 2 2 2 3" xfId="842" xr:uid="{65E30D82-0FF9-4C5F-BC2F-4936ED97A5E7}"/>
    <cellStyle name="Style 1 2 2 2 2 2 3 2" xfId="1378" xr:uid="{1F58CDCC-A7EF-4D31-9BA9-1C1E62A3864C}"/>
    <cellStyle name="Style 1 2 2 2 2 2 4" xfId="1110" xr:uid="{C21D7017-28DD-48FE-920D-E99570FA24B0}"/>
    <cellStyle name="Style 1 2 2 2 2 2 5" xfId="574" xr:uid="{0E188D0E-3378-4D36-BDFA-D16E21738C4B}"/>
    <cellStyle name="Style 1 2 2 2 2 3" xfId="372" xr:uid="{00000000-0005-0000-0000-000066010000}"/>
    <cellStyle name="Style 1 2 2 2 2 3 2" xfId="909" xr:uid="{47148E33-6DD8-439B-9FE3-5714899A6AF9}"/>
    <cellStyle name="Style 1 2 2 2 2 3 2 2" xfId="1445" xr:uid="{0D5EC4DC-EA3C-4169-825F-AB3B15249BDB}"/>
    <cellStyle name="Style 1 2 2 2 2 3 3" xfId="1177" xr:uid="{94560157-EFF8-4688-9FAD-0FBC6D0AF9B9}"/>
    <cellStyle name="Style 1 2 2 2 2 3 4" xfId="641" xr:uid="{6B429AD8-4169-4021-ACD7-9C4180B2663F}"/>
    <cellStyle name="Style 1 2 2 2 2 4" xfId="775" xr:uid="{43409496-9590-4AF3-8BD6-176D9C3D1A52}"/>
    <cellStyle name="Style 1 2 2 2 2 4 2" xfId="1311" xr:uid="{93F076C0-0731-4BC5-BD46-F3EB7F71A5A3}"/>
    <cellStyle name="Style 1 2 2 2 2 5" xfId="1043" xr:uid="{E3560351-ED1E-4A4B-8733-1D4D689C3EAA}"/>
    <cellStyle name="Style 1 2 2 2 2 6" xfId="507" xr:uid="{FB20B770-1014-413F-87EA-CC133E5261E2}"/>
    <cellStyle name="Style 1 2 2 2 3" xfId="272" xr:uid="{00000000-0005-0000-0000-000067010000}"/>
    <cellStyle name="Style 1 2 2 2 3 2" xfId="406" xr:uid="{00000000-0005-0000-0000-000068010000}"/>
    <cellStyle name="Style 1 2 2 2 3 2 2" xfId="943" xr:uid="{8D80FE53-3C2A-4883-A315-55FD42F7E060}"/>
    <cellStyle name="Style 1 2 2 2 3 2 2 2" xfId="1479" xr:uid="{F39D6789-9725-44CA-8567-1DEE06CFDDE6}"/>
    <cellStyle name="Style 1 2 2 2 3 2 3" xfId="1211" xr:uid="{F3CA04E8-3C51-4605-9EAF-35515275CC7C}"/>
    <cellStyle name="Style 1 2 2 2 3 2 4" xfId="675" xr:uid="{59058178-CDC5-439C-9635-A5BD7761752A}"/>
    <cellStyle name="Style 1 2 2 2 3 3" xfId="809" xr:uid="{28B38705-1D39-4EEB-9A88-685FF48ADFD7}"/>
    <cellStyle name="Style 1 2 2 2 3 3 2" xfId="1345" xr:uid="{4121BE0E-2179-4DFA-A6BA-F602E8B94EA9}"/>
    <cellStyle name="Style 1 2 2 2 3 4" xfId="1077" xr:uid="{13033652-0BE3-47C7-8A54-DB8D083CBC30}"/>
    <cellStyle name="Style 1 2 2 2 3 5" xfId="541" xr:uid="{CEE6CC17-613C-4A5E-B7B1-DB8364E5DDC8}"/>
    <cellStyle name="Style 1 2 2 2 4" xfId="339" xr:uid="{00000000-0005-0000-0000-000069010000}"/>
    <cellStyle name="Style 1 2 2 2 4 2" xfId="876" xr:uid="{EFC9DA0B-A119-416E-9F3A-D48B086AF805}"/>
    <cellStyle name="Style 1 2 2 2 4 2 2" xfId="1412" xr:uid="{DC5F8383-13E3-4BBB-A6F7-01D45B2FDFDF}"/>
    <cellStyle name="Style 1 2 2 2 4 3" xfId="1144" xr:uid="{56E79206-4919-4C06-AC14-2F6380067166}"/>
    <cellStyle name="Style 1 2 2 2 4 4" xfId="608" xr:uid="{410BBFD2-4E92-4C0E-AE71-B420A845F367}"/>
    <cellStyle name="Style 1 2 2 2 5" xfId="742" xr:uid="{B1751C82-C16B-47E8-8C2C-4911D52D4C0D}"/>
    <cellStyle name="Style 1 2 2 2 5 2" xfId="1278" xr:uid="{706ECCB4-E772-4F11-A5EA-AFCAD6B535EC}"/>
    <cellStyle name="Style 1 2 2 2 6" xfId="1010" xr:uid="{8C302E45-0D64-4B50-8DE1-4C498BFBACEA}"/>
    <cellStyle name="Style 1 2 2 2 7" xfId="474" xr:uid="{63AD21D6-2714-4E78-A09F-BAE6CE666CD5}"/>
    <cellStyle name="Style 1 2 2 3" xfId="222" xr:uid="{00000000-0005-0000-0000-00006A010000}"/>
    <cellStyle name="Style 1 2 2 3 2" xfId="289" xr:uid="{00000000-0005-0000-0000-00006B010000}"/>
    <cellStyle name="Style 1 2 2 3 2 2" xfId="423" xr:uid="{00000000-0005-0000-0000-00006C010000}"/>
    <cellStyle name="Style 1 2 2 3 2 2 2" xfId="960" xr:uid="{238AB1F5-3EB4-49B7-B417-213CFA8973B8}"/>
    <cellStyle name="Style 1 2 2 3 2 2 2 2" xfId="1496" xr:uid="{B1A0EB9C-1CA2-48BA-A536-F6B199803D23}"/>
    <cellStyle name="Style 1 2 2 3 2 2 3" xfId="1228" xr:uid="{439B10C5-27CF-4634-8C15-C319291C2F6E}"/>
    <cellStyle name="Style 1 2 2 3 2 2 4" xfId="692" xr:uid="{D25B305B-3D10-4270-8805-AEDD4CEBAED2}"/>
    <cellStyle name="Style 1 2 2 3 2 3" xfId="826" xr:uid="{49E63A3E-D584-4CC9-8806-2F6616069A3B}"/>
    <cellStyle name="Style 1 2 2 3 2 3 2" xfId="1362" xr:uid="{172635C8-B14A-43C2-AF55-9C6F34E688DE}"/>
    <cellStyle name="Style 1 2 2 3 2 4" xfId="1094" xr:uid="{F8EF34F2-622A-4127-852C-6BAA2F0E9FC5}"/>
    <cellStyle name="Style 1 2 2 3 2 5" xfId="558" xr:uid="{9A97C730-B5F0-41B0-A5C8-ADE823F70B5E}"/>
    <cellStyle name="Style 1 2 2 3 3" xfId="356" xr:uid="{00000000-0005-0000-0000-00006D010000}"/>
    <cellStyle name="Style 1 2 2 3 3 2" xfId="893" xr:uid="{EE100EB5-E872-4FA1-B416-0F8718216775}"/>
    <cellStyle name="Style 1 2 2 3 3 2 2" xfId="1429" xr:uid="{0829E14C-5021-4BC3-B714-A39D5B25445A}"/>
    <cellStyle name="Style 1 2 2 3 3 3" xfId="1161" xr:uid="{B43C6193-BFE6-4B8A-8510-DDD62F6A6268}"/>
    <cellStyle name="Style 1 2 2 3 3 4" xfId="625" xr:uid="{70DCC64A-C7BB-4BAB-BEC2-16BA80269290}"/>
    <cellStyle name="Style 1 2 2 3 4" xfId="759" xr:uid="{90172C66-E51F-414D-9CB5-14C99DE46C5A}"/>
    <cellStyle name="Style 1 2 2 3 4 2" xfId="1295" xr:uid="{DFD3AE46-60B2-4009-99AD-244428A76136}"/>
    <cellStyle name="Style 1 2 2 3 5" xfId="1027" xr:uid="{FF930050-3862-4571-8460-29950CD46C8F}"/>
    <cellStyle name="Style 1 2 2 3 6" xfId="491" xr:uid="{C4DDCBE2-ECAC-4E56-AB5D-2BB35CCD58E9}"/>
    <cellStyle name="Style 1 2 2 4" xfId="256" xr:uid="{00000000-0005-0000-0000-00006E010000}"/>
    <cellStyle name="Style 1 2 2 4 2" xfId="390" xr:uid="{00000000-0005-0000-0000-00006F010000}"/>
    <cellStyle name="Style 1 2 2 4 2 2" xfId="927" xr:uid="{20337D8D-2929-491F-9CE3-C88065D3C527}"/>
    <cellStyle name="Style 1 2 2 4 2 2 2" xfId="1463" xr:uid="{7780BDED-6FFB-408A-B01A-8C20372E6E26}"/>
    <cellStyle name="Style 1 2 2 4 2 3" xfId="1195" xr:uid="{68B66026-6B22-4D31-95DC-2C4E7C45B8DC}"/>
    <cellStyle name="Style 1 2 2 4 2 4" xfId="659" xr:uid="{81A8B7E5-795E-4BFE-B66E-152888DB4023}"/>
    <cellStyle name="Style 1 2 2 4 3" xfId="793" xr:uid="{22163D5F-B425-4BF3-8D42-935F5FC9A485}"/>
    <cellStyle name="Style 1 2 2 4 3 2" xfId="1329" xr:uid="{BD302092-7C87-45EA-BDCB-BE405590309D}"/>
    <cellStyle name="Style 1 2 2 4 4" xfId="1061" xr:uid="{4BACFE73-238B-4698-A2F0-1E7649CBCF26}"/>
    <cellStyle name="Style 1 2 2 4 5" xfId="525" xr:uid="{CBFB8A2E-7084-42F8-9505-4904DD9B9E7C}"/>
    <cellStyle name="Style 1 2 2 5" xfId="323" xr:uid="{00000000-0005-0000-0000-000070010000}"/>
    <cellStyle name="Style 1 2 2 5 2" xfId="860" xr:uid="{C565B85B-3906-4412-A4AA-18614E1E84B7}"/>
    <cellStyle name="Style 1 2 2 5 2 2" xfId="1396" xr:uid="{933921F0-EF45-47CE-9B5E-8FFAC618105C}"/>
    <cellStyle name="Style 1 2 2 5 3" xfId="1128" xr:uid="{409E3547-A19D-4566-9D4B-83F005BA5583}"/>
    <cellStyle name="Style 1 2 2 5 4" xfId="592" xr:uid="{084C6D76-2684-4B2F-BCFA-2C07F166E0F1}"/>
    <cellStyle name="Style 1 2 2 6" xfId="726" xr:uid="{E2793EF1-3ED0-44D5-A8AE-83A19B38BCE5}"/>
    <cellStyle name="Style 1 2 2 6 2" xfId="1262" xr:uid="{158E085C-33F3-48F5-9D17-52585887A54A}"/>
    <cellStyle name="Style 1 2 2 7" xfId="994" xr:uid="{7750264E-AA32-4957-B2FD-17A3B3AD3091}"/>
    <cellStyle name="Style 1 2 2 8" xfId="458" xr:uid="{6867DF30-D8C1-4E70-86DA-065EB470E185}"/>
    <cellStyle name="Style 1 2 3" xfId="198" xr:uid="{00000000-0005-0000-0000-000071010000}"/>
    <cellStyle name="Style 1 2 3 2" xfId="231" xr:uid="{00000000-0005-0000-0000-000072010000}"/>
    <cellStyle name="Style 1 2 3 2 2" xfId="298" xr:uid="{00000000-0005-0000-0000-000073010000}"/>
    <cellStyle name="Style 1 2 3 2 2 2" xfId="432" xr:uid="{00000000-0005-0000-0000-000074010000}"/>
    <cellStyle name="Style 1 2 3 2 2 2 2" xfId="969" xr:uid="{2B3BE0B4-87E8-43C0-90D1-AFA9FFA77EF0}"/>
    <cellStyle name="Style 1 2 3 2 2 2 2 2" xfId="1505" xr:uid="{9B6B5620-904A-4F3E-9D82-45EF286DB3F4}"/>
    <cellStyle name="Style 1 2 3 2 2 2 3" xfId="1237" xr:uid="{2196078C-D5F3-44A9-891E-5B8C4EBCBA47}"/>
    <cellStyle name="Style 1 2 3 2 2 2 4" xfId="701" xr:uid="{A1928475-AA67-45B6-8F59-C16B0F9E3C3F}"/>
    <cellStyle name="Style 1 2 3 2 2 3" xfId="835" xr:uid="{030F8559-2844-4B63-8FEF-E24C3FB45E20}"/>
    <cellStyle name="Style 1 2 3 2 2 3 2" xfId="1371" xr:uid="{DCB4AFCF-0F8C-4F13-AD4E-9B694BC614DF}"/>
    <cellStyle name="Style 1 2 3 2 2 4" xfId="1103" xr:uid="{A180BC18-FB8D-415A-9174-ECCAE099AAE9}"/>
    <cellStyle name="Style 1 2 3 2 2 5" xfId="567" xr:uid="{A436D593-184F-4F79-8FC8-C31E3A15FA60}"/>
    <cellStyle name="Style 1 2 3 2 3" xfId="365" xr:uid="{00000000-0005-0000-0000-000075010000}"/>
    <cellStyle name="Style 1 2 3 2 3 2" xfId="902" xr:uid="{37A7B460-8FF1-4DD3-B598-42FEB7F0E404}"/>
    <cellStyle name="Style 1 2 3 2 3 2 2" xfId="1438" xr:uid="{F3A5B975-9AB4-4B61-8A45-C5B87ED492D7}"/>
    <cellStyle name="Style 1 2 3 2 3 3" xfId="1170" xr:uid="{0B00613D-9E20-445B-A187-EB8B5B9E3B11}"/>
    <cellStyle name="Style 1 2 3 2 3 4" xfId="634" xr:uid="{6029B28A-CAA4-45FD-8A68-90A76F588D48}"/>
    <cellStyle name="Style 1 2 3 2 4" xfId="768" xr:uid="{C2B8E221-5D23-44C5-A409-21D56FB33ACA}"/>
    <cellStyle name="Style 1 2 3 2 4 2" xfId="1304" xr:uid="{BC40C1C4-9891-4560-B437-15C9BD937A7C}"/>
    <cellStyle name="Style 1 2 3 2 5" xfId="1036" xr:uid="{6C6CD47D-DC43-4C84-9989-1780AA14E2A0}"/>
    <cellStyle name="Style 1 2 3 2 6" xfId="500" xr:uid="{570C0F06-9E53-4DBA-88CC-D101D92E2633}"/>
    <cellStyle name="Style 1 2 3 3" xfId="265" xr:uid="{00000000-0005-0000-0000-000076010000}"/>
    <cellStyle name="Style 1 2 3 3 2" xfId="399" xr:uid="{00000000-0005-0000-0000-000077010000}"/>
    <cellStyle name="Style 1 2 3 3 2 2" xfId="936" xr:uid="{1A41295B-8E17-40BB-ADFF-19248614ED97}"/>
    <cellStyle name="Style 1 2 3 3 2 2 2" xfId="1472" xr:uid="{E83BECD1-01CD-4C03-BF67-FBFE35F01750}"/>
    <cellStyle name="Style 1 2 3 3 2 3" xfId="1204" xr:uid="{CAA80727-A228-4BDE-8282-56B6D7056D6D}"/>
    <cellStyle name="Style 1 2 3 3 2 4" xfId="668" xr:uid="{60D5485D-496C-4BBA-9918-EFF074B89A6E}"/>
    <cellStyle name="Style 1 2 3 3 3" xfId="802" xr:uid="{C89FAB6D-CA6C-4D67-A580-BF929C2ADA0F}"/>
    <cellStyle name="Style 1 2 3 3 3 2" xfId="1338" xr:uid="{BA8203F1-2565-4BA8-A569-255AF647AF44}"/>
    <cellStyle name="Style 1 2 3 3 4" xfId="1070" xr:uid="{4DC6417A-B957-4C89-B6BC-9F41319F2A1E}"/>
    <cellStyle name="Style 1 2 3 3 5" xfId="534" xr:uid="{E67A047C-7C4B-4E25-98EE-E8BAFD4791F5}"/>
    <cellStyle name="Style 1 2 3 4" xfId="332" xr:uid="{00000000-0005-0000-0000-000078010000}"/>
    <cellStyle name="Style 1 2 3 4 2" xfId="869" xr:uid="{B593E5B5-9107-4E50-B926-01D4D9602D8B}"/>
    <cellStyle name="Style 1 2 3 4 2 2" xfId="1405" xr:uid="{826EA1A9-3B82-409B-9358-8D0F9DF577AA}"/>
    <cellStyle name="Style 1 2 3 4 3" xfId="1137" xr:uid="{F6F8B98F-FB0D-47C5-B71C-3AEEC4BB1EAF}"/>
    <cellStyle name="Style 1 2 3 4 4" xfId="601" xr:uid="{61B65E80-B72C-482E-BBEE-49BD64A54B66}"/>
    <cellStyle name="Style 1 2 3 5" xfId="735" xr:uid="{AC9B76A7-E662-435D-B0BF-B949F35A322E}"/>
    <cellStyle name="Style 1 2 3 5 2" xfId="1271" xr:uid="{8D9A4652-7B78-413B-9AE6-5C0A5B70EBFF}"/>
    <cellStyle name="Style 1 2 3 6" xfId="1003" xr:uid="{86C63364-5F07-4D29-BCA4-4A221E812A32}"/>
    <cellStyle name="Style 1 2 3 7" xfId="467" xr:uid="{DE55434E-F1BE-4561-9DB9-F8799ADEE2D5}"/>
    <cellStyle name="Style 1 2 4" xfId="215" xr:uid="{00000000-0005-0000-0000-000079010000}"/>
    <cellStyle name="Style 1 2 4 2" xfId="282" xr:uid="{00000000-0005-0000-0000-00007A010000}"/>
    <cellStyle name="Style 1 2 4 2 2" xfId="416" xr:uid="{00000000-0005-0000-0000-00007B010000}"/>
    <cellStyle name="Style 1 2 4 2 2 2" xfId="953" xr:uid="{56D6BAA5-41C2-4C51-A41D-78276190A431}"/>
    <cellStyle name="Style 1 2 4 2 2 2 2" xfId="1489" xr:uid="{7913652F-883F-4A8C-BAAE-21C118801950}"/>
    <cellStyle name="Style 1 2 4 2 2 3" xfId="1221" xr:uid="{B3A91AF3-5D67-4FDB-91A5-FCEE87E3F804}"/>
    <cellStyle name="Style 1 2 4 2 2 4" xfId="685" xr:uid="{8E776ED3-EAB4-410A-BE64-EFAF215BD071}"/>
    <cellStyle name="Style 1 2 4 2 3" xfId="819" xr:uid="{25D67C9F-85A5-4559-A3BE-605B68D0A2BA}"/>
    <cellStyle name="Style 1 2 4 2 3 2" xfId="1355" xr:uid="{10169938-D263-4160-8916-8C407D0C9F82}"/>
    <cellStyle name="Style 1 2 4 2 4" xfId="1087" xr:uid="{3F16153E-1C29-4ED6-81D1-7068354F244F}"/>
    <cellStyle name="Style 1 2 4 2 5" xfId="551" xr:uid="{0A5351EC-CF41-49A7-974A-188ADE3D8E21}"/>
    <cellStyle name="Style 1 2 4 3" xfId="349" xr:uid="{00000000-0005-0000-0000-00007C010000}"/>
    <cellStyle name="Style 1 2 4 3 2" xfId="886" xr:uid="{EDF065DF-DE2C-4495-BF61-83844F9C5E3B}"/>
    <cellStyle name="Style 1 2 4 3 2 2" xfId="1422" xr:uid="{A9C73707-A418-4296-A433-6F7D63F06A97}"/>
    <cellStyle name="Style 1 2 4 3 3" xfId="1154" xr:uid="{DA374605-7628-4973-A6E5-489A0D0CC688}"/>
    <cellStyle name="Style 1 2 4 3 4" xfId="618" xr:uid="{1F5679D9-0775-4803-86DA-CF9E69BF682C}"/>
    <cellStyle name="Style 1 2 4 4" xfId="752" xr:uid="{11B3D851-5093-4DF4-B4FB-824B30D0979F}"/>
    <cellStyle name="Style 1 2 4 4 2" xfId="1288" xr:uid="{F11F822A-DAC0-484E-A53C-B5C7B33F8C97}"/>
    <cellStyle name="Style 1 2 4 5" xfId="1020" xr:uid="{61F857A8-CCF2-4B97-B152-DAD92B45C209}"/>
    <cellStyle name="Style 1 2 4 6" xfId="484" xr:uid="{8D0BB91B-BD95-4A18-886C-096960B41DC0}"/>
    <cellStyle name="Style 1 2 5" xfId="249" xr:uid="{00000000-0005-0000-0000-00007D010000}"/>
    <cellStyle name="Style 1 2 5 2" xfId="383" xr:uid="{00000000-0005-0000-0000-00007E010000}"/>
    <cellStyle name="Style 1 2 5 2 2" xfId="920" xr:uid="{E2D9D8D1-075C-4B5C-95D7-33540A305EE6}"/>
    <cellStyle name="Style 1 2 5 2 2 2" xfId="1456" xr:uid="{98ED0748-066E-454B-8DFB-73DAB2DA1CE8}"/>
    <cellStyle name="Style 1 2 5 2 3" xfId="1188" xr:uid="{B68CDF40-C372-43F0-9182-59564DCBDF04}"/>
    <cellStyle name="Style 1 2 5 2 4" xfId="652" xr:uid="{D5EBFAA0-3894-4047-9ED2-41D25DFE1232}"/>
    <cellStyle name="Style 1 2 5 3" xfId="786" xr:uid="{12F942A0-E1B2-4C94-8964-7BD529607862}"/>
    <cellStyle name="Style 1 2 5 3 2" xfId="1322" xr:uid="{D411DCAD-5E4E-4268-99C7-258C4C49FA4B}"/>
    <cellStyle name="Style 1 2 5 4" xfId="1054" xr:uid="{CB6DC556-6FB2-49CE-B443-BD3F78FE53CF}"/>
    <cellStyle name="Style 1 2 5 5" xfId="518" xr:uid="{FA94D1C7-7226-4950-8896-1677A1A8F021}"/>
    <cellStyle name="Style 1 2 6" xfId="316" xr:uid="{00000000-0005-0000-0000-00007F010000}"/>
    <cellStyle name="Style 1 2 6 2" xfId="853" xr:uid="{0B9D6543-AF01-4B08-B45C-C87738684F43}"/>
    <cellStyle name="Style 1 2 6 2 2" xfId="1389" xr:uid="{23C544D1-807E-497D-B070-C6DAC033B954}"/>
    <cellStyle name="Style 1 2 6 3" xfId="1121" xr:uid="{DFDF51DA-8B04-4F6D-8073-13B0B04307D0}"/>
    <cellStyle name="Style 1 2 6 4" xfId="585" xr:uid="{8544B9D9-1E3E-4502-975A-AAAF07502365}"/>
    <cellStyle name="Style 1 2 7" xfId="719" xr:uid="{D04630E8-C2CD-4059-B23E-FB9F9BBCD674}"/>
    <cellStyle name="Style 1 2 7 2" xfId="1255" xr:uid="{ECDB0C96-2D2B-4178-89A7-F844959461F1}"/>
    <cellStyle name="Style 1 2 8" xfId="987" xr:uid="{8886F3C3-9312-452E-B6B0-3B6A67EA1BA2}"/>
    <cellStyle name="Style 1 2 9" xfId="451" xr:uid="{7314FFA0-65E5-4B6C-A7D6-30E06061655F}"/>
    <cellStyle name="Style 1 3" xfId="171" xr:uid="{00000000-0005-0000-0000-000080010000}"/>
    <cellStyle name="Style 1 3 2" xfId="201" xr:uid="{00000000-0005-0000-0000-000081010000}"/>
    <cellStyle name="Style 1 3 2 2" xfId="234" xr:uid="{00000000-0005-0000-0000-000082010000}"/>
    <cellStyle name="Style 1 3 2 2 2" xfId="301" xr:uid="{00000000-0005-0000-0000-000083010000}"/>
    <cellStyle name="Style 1 3 2 2 2 2" xfId="435" xr:uid="{00000000-0005-0000-0000-000084010000}"/>
    <cellStyle name="Style 1 3 2 2 2 2 2" xfId="972" xr:uid="{2FEECB69-3159-46B8-B7FE-974B89824225}"/>
    <cellStyle name="Style 1 3 2 2 2 2 2 2" xfId="1508" xr:uid="{4714A82C-7616-4EE9-B266-3F9D9C354DC8}"/>
    <cellStyle name="Style 1 3 2 2 2 2 3" xfId="1240" xr:uid="{E6F193EA-1B9F-48C8-B63E-40ABAD094EA3}"/>
    <cellStyle name="Style 1 3 2 2 2 2 4" xfId="704" xr:uid="{47472D30-CC4E-4159-8083-765D81D70F7A}"/>
    <cellStyle name="Style 1 3 2 2 2 3" xfId="838" xr:uid="{91B2B09B-5EE8-4625-B649-A1E3576C94CF}"/>
    <cellStyle name="Style 1 3 2 2 2 3 2" xfId="1374" xr:uid="{7AA13AD7-B297-4A9F-8C83-F41847764A2F}"/>
    <cellStyle name="Style 1 3 2 2 2 4" xfId="1106" xr:uid="{783401D6-3653-46FD-BA8F-395B86A49866}"/>
    <cellStyle name="Style 1 3 2 2 2 5" xfId="570" xr:uid="{4C9FF02A-C90B-4140-B33C-E7089A7864AB}"/>
    <cellStyle name="Style 1 3 2 2 3" xfId="368" xr:uid="{00000000-0005-0000-0000-000085010000}"/>
    <cellStyle name="Style 1 3 2 2 3 2" xfId="905" xr:uid="{15ED1C91-9FBB-4BC9-9BB0-958833AC35BF}"/>
    <cellStyle name="Style 1 3 2 2 3 2 2" xfId="1441" xr:uid="{F754AD1A-DA02-490C-8613-7AB6116D44E9}"/>
    <cellStyle name="Style 1 3 2 2 3 3" xfId="1173" xr:uid="{B6F63B85-D9C1-43C8-A4CA-BADDC34F83A8}"/>
    <cellStyle name="Style 1 3 2 2 3 4" xfId="637" xr:uid="{54D84CF2-48C6-4632-99D3-FBFE0A93A9F6}"/>
    <cellStyle name="Style 1 3 2 2 4" xfId="771" xr:uid="{68323CE0-A8A5-4F62-AC64-EB984268A0EF}"/>
    <cellStyle name="Style 1 3 2 2 4 2" xfId="1307" xr:uid="{68476634-1DE4-416B-A48B-8F824801E454}"/>
    <cellStyle name="Style 1 3 2 2 5" xfId="1039" xr:uid="{467FE8D3-B8C2-49F0-B8E7-E44B8A8BC5E4}"/>
    <cellStyle name="Style 1 3 2 2 6" xfId="503" xr:uid="{AAD46B11-9B1A-41B1-84A4-CEBAC54242C8}"/>
    <cellStyle name="Style 1 3 2 3" xfId="268" xr:uid="{00000000-0005-0000-0000-000086010000}"/>
    <cellStyle name="Style 1 3 2 3 2" xfId="402" xr:uid="{00000000-0005-0000-0000-000087010000}"/>
    <cellStyle name="Style 1 3 2 3 2 2" xfId="939" xr:uid="{F3917E67-B253-4DBC-A9A5-67C910B2B2D1}"/>
    <cellStyle name="Style 1 3 2 3 2 2 2" xfId="1475" xr:uid="{55CC0DE2-8417-40A7-83D6-DE0FF7DAFD6B}"/>
    <cellStyle name="Style 1 3 2 3 2 3" xfId="1207" xr:uid="{033804AF-0A5B-41F0-9539-84C30D4D9C38}"/>
    <cellStyle name="Style 1 3 2 3 2 4" xfId="671" xr:uid="{3F382690-9D86-4E30-A1D3-D77A0152E7EA}"/>
    <cellStyle name="Style 1 3 2 3 3" xfId="805" xr:uid="{E45C0C80-D63C-4C05-BF72-E3453A9D335B}"/>
    <cellStyle name="Style 1 3 2 3 3 2" xfId="1341" xr:uid="{B3AE80CA-322F-4A4F-A8B9-B89DB6D6CE41}"/>
    <cellStyle name="Style 1 3 2 3 4" xfId="1073" xr:uid="{B8F9A354-ADE1-4C49-9BC2-936EE3E3E540}"/>
    <cellStyle name="Style 1 3 2 3 5" xfId="537" xr:uid="{8413F499-493C-40C3-9166-39F7C5569100}"/>
    <cellStyle name="Style 1 3 2 4" xfId="335" xr:uid="{00000000-0005-0000-0000-000088010000}"/>
    <cellStyle name="Style 1 3 2 4 2" xfId="872" xr:uid="{EAFDC61C-A996-4E8D-ACC8-AC5C6F66F06B}"/>
    <cellStyle name="Style 1 3 2 4 2 2" xfId="1408" xr:uid="{8C23D02F-3835-46E3-9D8C-BE1275C8ABE5}"/>
    <cellStyle name="Style 1 3 2 4 3" xfId="1140" xr:uid="{A944E833-9775-40BA-92F4-383A407F1FA9}"/>
    <cellStyle name="Style 1 3 2 4 4" xfId="604" xr:uid="{16E8BC42-427B-4F6E-A04E-8D47391D1BE7}"/>
    <cellStyle name="Style 1 3 2 5" xfId="738" xr:uid="{CC42EEED-EAF2-41D5-BE72-9A073CFEC7FF}"/>
    <cellStyle name="Style 1 3 2 5 2" xfId="1274" xr:uid="{38244916-99DE-4438-93C0-428B10FA50F3}"/>
    <cellStyle name="Style 1 3 2 6" xfId="1006" xr:uid="{0EA73F50-0558-4167-9D1E-D4BFA183ED5F}"/>
    <cellStyle name="Style 1 3 2 7" xfId="470" xr:uid="{32732973-CAAB-47AA-95EE-135960C91A25}"/>
    <cellStyle name="Style 1 3 3" xfId="218" xr:uid="{00000000-0005-0000-0000-000089010000}"/>
    <cellStyle name="Style 1 3 3 2" xfId="285" xr:uid="{00000000-0005-0000-0000-00008A010000}"/>
    <cellStyle name="Style 1 3 3 2 2" xfId="419" xr:uid="{00000000-0005-0000-0000-00008B010000}"/>
    <cellStyle name="Style 1 3 3 2 2 2" xfId="956" xr:uid="{13F7C25D-B3CC-42DA-9090-CECF6FCF05B9}"/>
    <cellStyle name="Style 1 3 3 2 2 2 2" xfId="1492" xr:uid="{F4F46804-2E71-4C45-9077-758EA4757F3A}"/>
    <cellStyle name="Style 1 3 3 2 2 3" xfId="1224" xr:uid="{B6F935F4-BBF0-4D2B-90C5-CB071195BAE7}"/>
    <cellStyle name="Style 1 3 3 2 2 4" xfId="688" xr:uid="{9BE40E8B-08AA-444D-A18F-8B22CF4BB751}"/>
    <cellStyle name="Style 1 3 3 2 3" xfId="822" xr:uid="{D831003F-4255-4FC4-B0A6-0C7006F85E5D}"/>
    <cellStyle name="Style 1 3 3 2 3 2" xfId="1358" xr:uid="{A2E3D6FA-EE50-4CB3-9CD1-D0411E5E3CE4}"/>
    <cellStyle name="Style 1 3 3 2 4" xfId="1090" xr:uid="{7127A3AE-98FF-4197-A0EF-8AD691E9D011}"/>
    <cellStyle name="Style 1 3 3 2 5" xfId="554" xr:uid="{E87B4B8B-E467-4D97-8570-C3066551CC9E}"/>
    <cellStyle name="Style 1 3 3 3" xfId="352" xr:uid="{00000000-0005-0000-0000-00008C010000}"/>
    <cellStyle name="Style 1 3 3 3 2" xfId="889" xr:uid="{394D92CE-BF57-4D6B-8750-2458B11B2ECC}"/>
    <cellStyle name="Style 1 3 3 3 2 2" xfId="1425" xr:uid="{8038D648-32A7-4438-A94E-293B59F9B9A3}"/>
    <cellStyle name="Style 1 3 3 3 3" xfId="1157" xr:uid="{4ED62794-7183-46F1-9025-707667F8ADCF}"/>
    <cellStyle name="Style 1 3 3 3 4" xfId="621" xr:uid="{2CD0CDDA-0163-4D6A-8D0B-78EE1946E569}"/>
    <cellStyle name="Style 1 3 3 4" xfId="755" xr:uid="{148B4475-CD36-4909-BF3E-BA168CBF8FC0}"/>
    <cellStyle name="Style 1 3 3 4 2" xfId="1291" xr:uid="{8FC0EA1B-394C-408B-91CD-06DF7E03EEDD}"/>
    <cellStyle name="Style 1 3 3 5" xfId="1023" xr:uid="{C50FA1CC-C23F-4094-A1AC-4B9947262B27}"/>
    <cellStyle name="Style 1 3 3 6" xfId="487" xr:uid="{BE5D0CEF-2906-4B7B-BA14-48F375C6BE00}"/>
    <cellStyle name="Style 1 3 4" xfId="252" xr:uid="{00000000-0005-0000-0000-00008D010000}"/>
    <cellStyle name="Style 1 3 4 2" xfId="386" xr:uid="{00000000-0005-0000-0000-00008E010000}"/>
    <cellStyle name="Style 1 3 4 2 2" xfId="923" xr:uid="{5E4A0268-7238-497E-9778-036FBF69186D}"/>
    <cellStyle name="Style 1 3 4 2 2 2" xfId="1459" xr:uid="{0121FE8F-7329-41CD-9314-F121DD7B8E13}"/>
    <cellStyle name="Style 1 3 4 2 3" xfId="1191" xr:uid="{6132D77A-067D-4B30-8FC0-6196AAE467F8}"/>
    <cellStyle name="Style 1 3 4 2 4" xfId="655" xr:uid="{68F055D2-C56D-48F6-BE89-2264A8223FC4}"/>
    <cellStyle name="Style 1 3 4 3" xfId="789" xr:uid="{36DD8183-36B8-4DCD-B29A-97DE1A8C4526}"/>
    <cellStyle name="Style 1 3 4 3 2" xfId="1325" xr:uid="{76721872-09A5-48DF-AD98-F6A0A65C44A4}"/>
    <cellStyle name="Style 1 3 4 4" xfId="1057" xr:uid="{497307B8-B093-49B7-AF0D-4EC6ACA57E2E}"/>
    <cellStyle name="Style 1 3 4 5" xfId="521" xr:uid="{AA808DE0-43BB-4C9F-A7EC-3EFAD26C8328}"/>
    <cellStyle name="Style 1 3 5" xfId="319" xr:uid="{00000000-0005-0000-0000-00008F010000}"/>
    <cellStyle name="Style 1 3 5 2" xfId="856" xr:uid="{C2717E4B-ED2D-4F94-B447-019FDCE583AF}"/>
    <cellStyle name="Style 1 3 5 2 2" xfId="1392" xr:uid="{9C888A48-A6B0-4519-9A59-6FCAE2F84548}"/>
    <cellStyle name="Style 1 3 5 3" xfId="1124" xr:uid="{E5C0A0A8-D390-43F5-9E65-B769139CFBAC}"/>
    <cellStyle name="Style 1 3 5 4" xfId="588" xr:uid="{6DEC7CA3-BF3F-4F54-B667-9251353FD148}"/>
    <cellStyle name="Style 1 3 6" xfId="722" xr:uid="{61073C39-8C2F-4C3B-887C-D9AA60D8ADBB}"/>
    <cellStyle name="Style 1 3 6 2" xfId="1258" xr:uid="{91461FFE-48B2-4952-8115-3388DB79BAB9}"/>
    <cellStyle name="Style 1 3 7" xfId="990" xr:uid="{C1651F2E-8A24-4DC5-BE59-2DE99C2E743F}"/>
    <cellStyle name="Style 1 3 8" xfId="454" xr:uid="{F9C8F7D7-F7CB-4D6C-815D-99C3CA3947B6}"/>
    <cellStyle name="Style 1 4" xfId="185" xr:uid="{00000000-0005-0000-0000-000090010000}"/>
    <cellStyle name="Style 1 4 2" xfId="226" xr:uid="{00000000-0005-0000-0000-000091010000}"/>
    <cellStyle name="Style 1 4 2 2" xfId="293" xr:uid="{00000000-0005-0000-0000-000092010000}"/>
    <cellStyle name="Style 1 4 2 2 2" xfId="427" xr:uid="{00000000-0005-0000-0000-000093010000}"/>
    <cellStyle name="Style 1 4 2 2 2 2" xfId="964" xr:uid="{C8F641FD-FB70-4D90-84CF-B1FA3D5761E2}"/>
    <cellStyle name="Style 1 4 2 2 2 2 2" xfId="1500" xr:uid="{12E631AE-7395-4084-80D1-B601A02F0ECC}"/>
    <cellStyle name="Style 1 4 2 2 2 3" xfId="1232" xr:uid="{F9C686A1-0B5E-4AEC-8E35-869C108CB71D}"/>
    <cellStyle name="Style 1 4 2 2 2 4" xfId="696" xr:uid="{AF4092BB-ECD9-497D-8D04-005789E98EBC}"/>
    <cellStyle name="Style 1 4 2 2 3" xfId="830" xr:uid="{FDE77649-C7AD-4005-8784-CAE0DF28648E}"/>
    <cellStyle name="Style 1 4 2 2 3 2" xfId="1366" xr:uid="{52BDBB62-C895-461C-8AB6-6E8DD6EFFF19}"/>
    <cellStyle name="Style 1 4 2 2 4" xfId="1098" xr:uid="{E7CE935A-EE46-49EB-92AC-66BEBA204F04}"/>
    <cellStyle name="Style 1 4 2 2 5" xfId="562" xr:uid="{036E0D2E-76EB-4465-B670-2BAEA27B116F}"/>
    <cellStyle name="Style 1 4 2 3" xfId="360" xr:uid="{00000000-0005-0000-0000-000094010000}"/>
    <cellStyle name="Style 1 4 2 3 2" xfId="897" xr:uid="{BBE97520-0C93-4673-8DF5-07FA41D6D4DC}"/>
    <cellStyle name="Style 1 4 2 3 2 2" xfId="1433" xr:uid="{3EB71681-5800-456B-A61B-FBC1AD3E66EB}"/>
    <cellStyle name="Style 1 4 2 3 3" xfId="1165" xr:uid="{C1DCBDE8-B18A-44DB-B4A1-A67C2A70B3F8}"/>
    <cellStyle name="Style 1 4 2 3 4" xfId="629" xr:uid="{B08C2A52-0704-470E-8FB8-095159EB32FD}"/>
    <cellStyle name="Style 1 4 2 4" xfId="763" xr:uid="{C82C49B6-20B6-416D-81B0-D3BF70E5EDE6}"/>
    <cellStyle name="Style 1 4 2 4 2" xfId="1299" xr:uid="{4079FC22-71AB-49D0-9665-5609F527CBE4}"/>
    <cellStyle name="Style 1 4 2 5" xfId="1031" xr:uid="{BF69914E-2680-4D68-B0B8-80B620DE77AE}"/>
    <cellStyle name="Style 1 4 2 6" xfId="495" xr:uid="{489F9B17-3DCA-49AC-800B-8A69111F7CCB}"/>
    <cellStyle name="Style 1 4 3" xfId="260" xr:uid="{00000000-0005-0000-0000-000095010000}"/>
    <cellStyle name="Style 1 4 3 2" xfId="394" xr:uid="{00000000-0005-0000-0000-000096010000}"/>
    <cellStyle name="Style 1 4 3 2 2" xfId="931" xr:uid="{BF2E0C40-6580-4F0E-94B8-A5C86645311B}"/>
    <cellStyle name="Style 1 4 3 2 2 2" xfId="1467" xr:uid="{8EFBD2CA-02E0-49C7-A219-3A0078017D7D}"/>
    <cellStyle name="Style 1 4 3 2 3" xfId="1199" xr:uid="{82DFF0B4-C0F5-4856-9DFE-3A76491B320F}"/>
    <cellStyle name="Style 1 4 3 2 4" xfId="663" xr:uid="{B28CA5A9-7A83-4AF6-9194-C8F0B13C0C20}"/>
    <cellStyle name="Style 1 4 3 3" xfId="797" xr:uid="{DAD612B8-975E-4616-ABB3-F2DD2EE0162A}"/>
    <cellStyle name="Style 1 4 3 3 2" xfId="1333" xr:uid="{59AEC3A2-CE98-429A-AC96-466E642CA292}"/>
    <cellStyle name="Style 1 4 3 4" xfId="1065" xr:uid="{2DC46695-2DCE-413A-B98B-5F2F3CF92F7E}"/>
    <cellStyle name="Style 1 4 3 5" xfId="529" xr:uid="{D87A3E5C-787D-43C2-9415-337E0331B07B}"/>
    <cellStyle name="Style 1 4 4" xfId="327" xr:uid="{00000000-0005-0000-0000-000097010000}"/>
    <cellStyle name="Style 1 4 4 2" xfId="864" xr:uid="{58CDB371-9CB0-4B9F-AEDB-2E9B3CE4C48B}"/>
    <cellStyle name="Style 1 4 4 2 2" xfId="1400" xr:uid="{60CFCE24-015F-4BD8-8F83-CB1EE47E3A41}"/>
    <cellStyle name="Style 1 4 4 3" xfId="1132" xr:uid="{3BB7CEBA-109C-4885-88C5-CD02F99AACA7}"/>
    <cellStyle name="Style 1 4 4 4" xfId="596" xr:uid="{42335C5F-8702-45D4-BB09-2AF8259EF679}"/>
    <cellStyle name="Style 1 4 5" xfId="730" xr:uid="{00BA401F-CB6E-49B4-8A29-E932B23C19E4}"/>
    <cellStyle name="Style 1 4 5 2" xfId="1266" xr:uid="{5685E14F-4214-4DA2-B149-F1E7DF3C92DC}"/>
    <cellStyle name="Style 1 4 6" xfId="998" xr:uid="{F4300D18-D1EC-4A2E-8175-C2C26CFB1C23}"/>
    <cellStyle name="Style 1 4 7" xfId="462" xr:uid="{46A55388-549B-43CD-BD31-BF6430CD735C}"/>
    <cellStyle name="Style 1 5" xfId="210" xr:uid="{00000000-0005-0000-0000-000098010000}"/>
    <cellStyle name="Style 1 5 2" xfId="277" xr:uid="{00000000-0005-0000-0000-000099010000}"/>
    <cellStyle name="Style 1 5 2 2" xfId="411" xr:uid="{00000000-0005-0000-0000-00009A010000}"/>
    <cellStyle name="Style 1 5 2 2 2" xfId="948" xr:uid="{BFB8608D-3018-4206-BF0B-228CBD454DDA}"/>
    <cellStyle name="Style 1 5 2 2 2 2" xfId="1484" xr:uid="{8553B3A0-971A-4C77-99FE-2F86F533CAF3}"/>
    <cellStyle name="Style 1 5 2 2 3" xfId="1216" xr:uid="{75A19046-1254-49EE-9633-2E6DC16D1E2F}"/>
    <cellStyle name="Style 1 5 2 2 4" xfId="680" xr:uid="{9F2B3D79-349F-4A0D-AAE6-16F258257D35}"/>
    <cellStyle name="Style 1 5 2 3" xfId="814" xr:uid="{163BC764-12AE-4EA9-B8BD-87FED9AF3789}"/>
    <cellStyle name="Style 1 5 2 3 2" xfId="1350" xr:uid="{7BD6BEC0-39D0-4F37-B4AB-753C8761CEB8}"/>
    <cellStyle name="Style 1 5 2 4" xfId="1082" xr:uid="{A995F195-F9A2-4F01-B727-3F448690F9CB}"/>
    <cellStyle name="Style 1 5 2 5" xfId="546" xr:uid="{B88F78F9-AC81-407E-BAD4-1BC2B32762AB}"/>
    <cellStyle name="Style 1 5 3" xfId="344" xr:uid="{00000000-0005-0000-0000-00009B010000}"/>
    <cellStyle name="Style 1 5 3 2" xfId="881" xr:uid="{982D837B-651F-41A2-A17E-A6666CC22F98}"/>
    <cellStyle name="Style 1 5 3 2 2" xfId="1417" xr:uid="{44ABC58A-96C3-49D5-B13D-E93069D704D3}"/>
    <cellStyle name="Style 1 5 3 3" xfId="1149" xr:uid="{21F6B1D4-8B89-4E0B-B957-461FE460A9E6}"/>
    <cellStyle name="Style 1 5 3 4" xfId="613" xr:uid="{6B966540-CDA3-4DBD-8BD4-6539336EC4F2}"/>
    <cellStyle name="Style 1 5 4" xfId="747" xr:uid="{B7C52732-E991-44AD-B10B-F6643BFA726D}"/>
    <cellStyle name="Style 1 5 4 2" xfId="1283" xr:uid="{2D80BEAF-0801-4308-86B9-46BCB74D544C}"/>
    <cellStyle name="Style 1 5 5" xfId="1015" xr:uid="{5E669395-C2E9-417F-9ACF-BD357537DE7C}"/>
    <cellStyle name="Style 1 5 6" xfId="479" xr:uid="{85F3267D-2BB6-4F91-B6AC-8D185687C044}"/>
    <cellStyle name="Style 1 6" xfId="244" xr:uid="{00000000-0005-0000-0000-00009C010000}"/>
    <cellStyle name="Style 1 6 2" xfId="378" xr:uid="{00000000-0005-0000-0000-00009D010000}"/>
    <cellStyle name="Style 1 6 2 2" xfId="915" xr:uid="{BBF11C85-659A-4D79-85F0-4AF241522077}"/>
    <cellStyle name="Style 1 6 2 2 2" xfId="1451" xr:uid="{D63AED1E-AC4C-4194-981F-C207DC7CFBF7}"/>
    <cellStyle name="Style 1 6 2 3" xfId="1183" xr:uid="{0F46631C-B136-48BE-AFE5-9588DEB8CF2B}"/>
    <cellStyle name="Style 1 6 2 4" xfId="647" xr:uid="{7A924EF2-1C05-4AB4-BD15-D7575B20ED90}"/>
    <cellStyle name="Style 1 6 3" xfId="781" xr:uid="{FA4AFC2C-646D-45D9-A780-B9EB1BFA89EE}"/>
    <cellStyle name="Style 1 6 3 2" xfId="1317" xr:uid="{6FF9B500-4E5F-44D8-A62C-4F44F08EBB64}"/>
    <cellStyle name="Style 1 6 4" xfId="1049" xr:uid="{88BBA52B-2FE6-4B81-9E95-6AD1C864AF18}"/>
    <cellStyle name="Style 1 6 5" xfId="513" xr:uid="{D4F5B750-D820-42A6-A421-9FA10291F5A9}"/>
    <cellStyle name="Style 1 7" xfId="311" xr:uid="{00000000-0005-0000-0000-00009E010000}"/>
    <cellStyle name="Style 1 7 2" xfId="848" xr:uid="{6519A66F-00AD-4CC1-9229-05ECDF6DECB3}"/>
    <cellStyle name="Style 1 7 2 2" xfId="1384" xr:uid="{A002645E-6A5B-4568-A966-CC87EA0002A7}"/>
    <cellStyle name="Style 1 7 3" xfId="1116" xr:uid="{A23A8462-367F-4630-B697-9A7F84EF265F}"/>
    <cellStyle name="Style 1 7 4" xfId="580" xr:uid="{258E68D5-514C-4AF2-A14E-1ECD77116A5D}"/>
    <cellStyle name="Style 1 8" xfId="714" xr:uid="{C7646488-FA3F-4CDB-93D8-C061B95A0D43}"/>
    <cellStyle name="Style 1 8 2" xfId="1250" xr:uid="{7342524C-EE7D-4854-9F4D-F7FF33D14F41}"/>
    <cellStyle name="Style 1 9" xfId="982" xr:uid="{98C6A658-F81E-47E0-B32B-0FEF50E7D66D}"/>
    <cellStyle name="Text" xfId="84" xr:uid="{00000000-0005-0000-0000-00009F010000}"/>
    <cellStyle name="Texto de advertencia 2" xfId="154" xr:uid="{00000000-0005-0000-0000-0000A0010000}"/>
    <cellStyle name="Texto explicativo 2" xfId="155" xr:uid="{00000000-0005-0000-0000-0000A1010000}"/>
    <cellStyle name="Título 1" xfId="14" xr:uid="{00000000-0005-0000-0000-0000A2010000}"/>
    <cellStyle name="Título 2 2" xfId="156" xr:uid="{00000000-0005-0000-0000-0000A3010000}"/>
    <cellStyle name="Título 3 2" xfId="157" xr:uid="{00000000-0005-0000-0000-0000A4010000}"/>
    <cellStyle name="Título 4" xfId="158" xr:uid="{00000000-0005-0000-0000-0000A5010000}"/>
    <cellStyle name="Título de hoja" xfId="85" xr:uid="{00000000-0005-0000-0000-0000A6010000}"/>
    <cellStyle name="Total 2" xfId="159" xr:uid="{00000000-0005-0000-0000-0000A7010000}"/>
    <cellStyle name="Unp Comma [0]" xfId="86" xr:uid="{00000000-0005-0000-0000-0000A8010000}"/>
    <cellStyle name="Unp comment" xfId="87" xr:uid="{00000000-0005-0000-0000-0000A9010000}"/>
    <cellStyle name="Unp Name" xfId="88" xr:uid="{00000000-0005-0000-0000-0000AA010000}"/>
    <cellStyle name="Unp Percent" xfId="89" xr:uid="{00000000-0005-0000-0000-0000AB010000}"/>
    <cellStyle name="Unp PosComma [0]" xfId="90" xr:uid="{00000000-0005-0000-0000-0000AC010000}"/>
    <cellStyle name="Unp PosFixed [1]" xfId="91" xr:uid="{00000000-0005-0000-0000-0000AD010000}"/>
    <cellStyle name="Unp PosPercent" xfId="92" xr:uid="{00000000-0005-0000-0000-0000AE010000}"/>
    <cellStyle name="Unprotected" xfId="93" xr:uid="{00000000-0005-0000-0000-0000AF010000}"/>
    <cellStyle name="YorN" xfId="94" xr:uid="{00000000-0005-0000-0000-0000B0010000}"/>
    <cellStyle name="ДАТА" xfId="95" xr:uid="{00000000-0005-0000-0000-0000B1010000}"/>
    <cellStyle name="ДЕНЕЖНЫЙ_BOPENGC" xfId="96" xr:uid="{00000000-0005-0000-0000-0000B2010000}"/>
    <cellStyle name="ЗАГОЛОВОК1" xfId="97" xr:uid="{00000000-0005-0000-0000-0000B3010000}"/>
    <cellStyle name="ЗАГОЛОВОК2" xfId="98" xr:uid="{00000000-0005-0000-0000-0000B4010000}"/>
    <cellStyle name="ИТОГОВЫЙ" xfId="99" xr:uid="{00000000-0005-0000-0000-0000B5010000}"/>
    <cellStyle name="Обычный_BOPENGC" xfId="100" xr:uid="{00000000-0005-0000-0000-0000B6010000}"/>
    <cellStyle name="ПРОЦЕНТНЫЙ_BOPENGC" xfId="101" xr:uid="{00000000-0005-0000-0000-0000B7010000}"/>
    <cellStyle name="ТЕКСТ" xfId="102" xr:uid="{00000000-0005-0000-0000-0000B8010000}"/>
    <cellStyle name="ФИКСИРОВАННЫЙ" xfId="103" xr:uid="{00000000-0005-0000-0000-0000B9010000}"/>
    <cellStyle name="ФИНАНСОВЫЙ_BOPENGC" xfId="104" xr:uid="{00000000-0005-0000-0000-0000BA010000}"/>
  </cellStyles>
  <dxfs count="27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CC00"/>
      <color rgb="FFF8FB89"/>
      <color rgb="FFFF6D6D"/>
      <color rgb="FFFF7C80"/>
      <color rgb="FFCC3300"/>
      <color rgb="FFFF99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copetrol-my.sharepoint.com/Users/e0279970/AppData/Local/Microsoft/Windows/INetCache/Content.Outlook/9ZXDJ1PA/Prueba%20de%20cargador%20Diferida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copetrol-my.sharepoint.com/Users/E0281777/AppData/Local/Microsoft/Windows/INetCache/Content.Outlook/V3NZC9VN/FORMATO%20CARGUE%20DE%20DIFERID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ferida%20Diaria_TIB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FERIDAS (2)"/>
      <sheetName val="DIFERIDAS"/>
      <sheetName val="GENERAL"/>
      <sheetName val="Hoja1"/>
      <sheetName val="DIFERIDAS PRODUCCION"/>
      <sheetName val="DIFERIDAS INYECCION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FERIDAS"/>
      <sheetName val="GENERAL"/>
      <sheetName val="Hoja1"/>
      <sheetName val="DIFERIDAS PRODUCCION"/>
      <sheetName val="DIFERIDAS INYECCION"/>
    </sheetNames>
    <sheetDataSet>
      <sheetData sheetId="0"/>
      <sheetData sheetId="1">
        <row r="1">
          <cell r="A1" t="str">
            <v>ALS</v>
          </cell>
        </row>
        <row r="2">
          <cell r="A2" t="str">
            <v>ATENTADO</v>
          </cell>
        </row>
        <row r="3">
          <cell r="A3" t="str">
            <v>BLOQUEO COMUNIDAD</v>
          </cell>
        </row>
        <row r="4">
          <cell r="A4" t="str">
            <v>BLOQUEO COMUNIDAD</v>
          </cell>
        </row>
        <row r="5">
          <cell r="A5" t="str">
            <v>CAMBIO SLA</v>
          </cell>
        </row>
        <row r="6">
          <cell r="A6" t="str">
            <v>CAPACIDAD VERTIMIENTO</v>
          </cell>
        </row>
        <row r="7">
          <cell r="A7" t="str">
            <v>COMBUSTIBLE CONTAMINADO</v>
          </cell>
        </row>
        <row r="8">
          <cell r="A8" t="str">
            <v>CONTROL</v>
          </cell>
        </row>
        <row r="9">
          <cell r="A9" t="str">
            <v>CUMPLIMIENTO ORDEN JUDICIAL</v>
          </cell>
        </row>
        <row r="10">
          <cell r="A10" t="str">
            <v>DHS</v>
          </cell>
        </row>
        <row r="11">
          <cell r="A11" t="str">
            <v>EMERGENCIA SANITARIA</v>
          </cell>
        </row>
        <row r="12">
          <cell r="A12" t="str">
            <v>EN W.O.</v>
          </cell>
        </row>
        <row r="13">
          <cell r="A13" t="str">
            <v>EN W.S.</v>
          </cell>
        </row>
        <row r="14">
          <cell r="A14" t="str">
            <v>ESPERANDO W.O.</v>
          </cell>
        </row>
        <row r="15">
          <cell r="A15" t="str">
            <v>ESPERANDO W.S.</v>
          </cell>
        </row>
        <row r="16">
          <cell r="A16" t="str">
            <v>FACILIDADES</v>
          </cell>
        </row>
        <row r="17">
          <cell r="A17" t="str">
            <v>FALLA SLA</v>
          </cell>
        </row>
        <row r="18">
          <cell r="A18" t="str">
            <v>FILTRO COMB. SATURADO</v>
          </cell>
        </row>
        <row r="19">
          <cell r="A19" t="str">
            <v>HURTO CABLE</v>
          </cell>
        </row>
        <row r="20">
          <cell r="A20" t="str">
            <v>HURTO COMBUSTIBLE</v>
          </cell>
        </row>
        <row r="21">
          <cell r="A21" t="str">
            <v>INGENIERIA</v>
          </cell>
        </row>
        <row r="22">
          <cell r="A22" t="str">
            <v>LINEA DE FLUJO</v>
          </cell>
        </row>
        <row r="23">
          <cell r="A23" t="str">
            <v>MANTENIMIENTO</v>
          </cell>
        </row>
        <row r="24">
          <cell r="A24" t="str">
            <v>MANTENIMIENTO SLA</v>
          </cell>
        </row>
        <row r="25">
          <cell r="A25" t="str">
            <v>OPERACIONES</v>
          </cell>
        </row>
        <row r="26">
          <cell r="A26" t="str">
            <v>OPERACIONES INYECCION</v>
          </cell>
        </row>
        <row r="27">
          <cell r="A27" t="str">
            <v>OTROS</v>
          </cell>
        </row>
        <row r="28">
          <cell r="A28" t="str">
            <v>PRECIO DEL CRUDO</v>
          </cell>
        </row>
        <row r="29">
          <cell r="A29" t="str">
            <v>PRODUCCION</v>
          </cell>
        </row>
        <row r="30">
          <cell r="A30" t="str">
            <v>PROYECTOS</v>
          </cell>
        </row>
        <row r="31">
          <cell r="A31" t="str">
            <v>SABOTAJE</v>
          </cell>
        </row>
        <row r="32">
          <cell r="A32" t="str">
            <v>SLA</v>
          </cell>
        </row>
        <row r="33">
          <cell r="A33" t="str">
            <v>SLICK LINE</v>
          </cell>
        </row>
        <row r="34">
          <cell r="A34" t="str">
            <v>YACIMIENTOS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NQUE"/>
      <sheetName val="tanques yarigui"/>
      <sheetName val="Previo"/>
      <sheetName val="DIFERIDAS"/>
      <sheetName val="GENERAL"/>
      <sheetName val="DIFERIDAS PRODUCCION"/>
      <sheetName val="Codigos"/>
      <sheetName val="API"/>
      <sheetName val="Pozos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ernán Darío Alzate Vanegas" id="{C7E2DB0D-1A8C-49A4-9F7E-ADE45F1513AF}" userId="S::hernan.alzate@ecopetrol.com.co::d0025591-e1f5-4449-b7b8-fa8116ee2a29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11-07T14:57:34.15" personId="{C7E2DB0D-1A8C-49A4-9F7E-ADE45F1513AF}" id="{66D1BC53-2552-447D-BA7A-327DEE74A9A5}">
    <text>Entre 00:00 y no pasar de 23:00 a menos que diferida sea menor igual de 1 hora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>
    <tabColor rgb="FF92D050"/>
  </sheetPr>
  <dimension ref="A1:K49"/>
  <sheetViews>
    <sheetView zoomScale="70" zoomScaleNormal="70" workbookViewId="0">
      <selection activeCell="A2" sqref="A2:K10"/>
    </sheetView>
  </sheetViews>
  <sheetFormatPr baseColWidth="10" defaultColWidth="11.42578125" defaultRowHeight="15" x14ac:dyDescent="0.25"/>
  <cols>
    <col min="1" max="1" width="27.42578125" customWidth="1"/>
    <col min="2" max="2" width="35.7109375" style="2" bestFit="1" customWidth="1"/>
    <col min="3" max="3" width="33.7109375" style="2" bestFit="1" customWidth="1"/>
    <col min="4" max="4" width="20.7109375" style="8" bestFit="1" customWidth="1"/>
    <col min="5" max="5" width="22.42578125" style="4" bestFit="1" customWidth="1"/>
    <col min="6" max="6" width="27.7109375" style="5" customWidth="1"/>
    <col min="7" max="7" width="30.7109375" bestFit="1" customWidth="1"/>
    <col min="8" max="8" width="29.7109375" style="9" bestFit="1" customWidth="1"/>
    <col min="9" max="9" width="30.7109375" customWidth="1"/>
    <col min="10" max="10" width="61.5703125" customWidth="1"/>
    <col min="11" max="11" width="17.28515625" style="7" customWidth="1"/>
  </cols>
  <sheetData>
    <row r="1" spans="1:11" s="3" customFormat="1" ht="16.5" customHeight="1" x14ac:dyDescent="0.25">
      <c r="A1" s="66" t="s">
        <v>0</v>
      </c>
      <c r="B1" s="10" t="s">
        <v>1</v>
      </c>
      <c r="C1" s="10" t="s">
        <v>2</v>
      </c>
      <c r="D1" s="10" t="s">
        <v>3</v>
      </c>
      <c r="E1" s="35" t="s">
        <v>4</v>
      </c>
      <c r="F1" s="36" t="s">
        <v>5</v>
      </c>
      <c r="G1" s="6" t="s">
        <v>6</v>
      </c>
      <c r="H1" s="37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s="64" t="s">
        <v>504</v>
      </c>
      <c r="B2" s="57">
        <v>45705</v>
      </c>
      <c r="C2" s="57">
        <v>45706</v>
      </c>
      <c r="D2" s="58" t="s">
        <v>18</v>
      </c>
      <c r="E2" s="59">
        <v>86400</v>
      </c>
      <c r="F2" s="60" t="s">
        <v>168</v>
      </c>
      <c r="G2" s="60" t="s">
        <v>19</v>
      </c>
      <c r="H2" s="59">
        <v>15</v>
      </c>
      <c r="I2" s="61" t="s">
        <v>23</v>
      </c>
      <c r="J2" s="60" t="s">
        <v>731</v>
      </c>
      <c r="K2" s="62" t="s">
        <v>21</v>
      </c>
    </row>
    <row r="3" spans="1:11" x14ac:dyDescent="0.25">
      <c r="A3" s="64" t="s">
        <v>508</v>
      </c>
      <c r="B3" s="57">
        <v>45705</v>
      </c>
      <c r="C3" s="57">
        <v>45706</v>
      </c>
      <c r="D3" s="58" t="s">
        <v>18</v>
      </c>
      <c r="E3" s="59">
        <v>86400</v>
      </c>
      <c r="F3" s="60" t="s">
        <v>261</v>
      </c>
      <c r="G3" s="60" t="s">
        <v>22</v>
      </c>
      <c r="H3" s="59">
        <v>15</v>
      </c>
      <c r="I3" s="61" t="s">
        <v>23</v>
      </c>
      <c r="J3" s="60" t="s">
        <v>728</v>
      </c>
      <c r="K3" s="62" t="s">
        <v>21</v>
      </c>
    </row>
    <row r="4" spans="1:11" x14ac:dyDescent="0.25">
      <c r="A4" s="64" t="s">
        <v>534</v>
      </c>
      <c r="B4" s="57">
        <v>45705</v>
      </c>
      <c r="C4" s="57">
        <v>45706</v>
      </c>
      <c r="D4" s="58" t="s">
        <v>18</v>
      </c>
      <c r="E4" s="59">
        <v>86400</v>
      </c>
      <c r="F4" s="60" t="s">
        <v>261</v>
      </c>
      <c r="G4" s="60" t="s">
        <v>22</v>
      </c>
      <c r="H4" s="59">
        <v>15</v>
      </c>
      <c r="I4" s="61" t="s">
        <v>23</v>
      </c>
      <c r="J4" s="60" t="s">
        <v>729</v>
      </c>
      <c r="K4" s="62" t="s">
        <v>21</v>
      </c>
    </row>
    <row r="5" spans="1:11" x14ac:dyDescent="0.25">
      <c r="A5" s="64" t="s">
        <v>556</v>
      </c>
      <c r="B5" s="57">
        <v>45705</v>
      </c>
      <c r="C5" s="57">
        <v>45706</v>
      </c>
      <c r="D5" s="58" t="s">
        <v>18</v>
      </c>
      <c r="E5" s="59">
        <v>86400</v>
      </c>
      <c r="F5" s="60" t="s">
        <v>168</v>
      </c>
      <c r="G5" s="60" t="s">
        <v>19</v>
      </c>
      <c r="H5" s="59">
        <v>1</v>
      </c>
      <c r="I5" s="61" t="s">
        <v>20</v>
      </c>
      <c r="J5" s="60" t="s">
        <v>730</v>
      </c>
      <c r="K5" s="62" t="s">
        <v>21</v>
      </c>
    </row>
    <row r="6" spans="1:11" x14ac:dyDescent="0.25">
      <c r="A6" s="64" t="s">
        <v>588</v>
      </c>
      <c r="B6" s="57">
        <v>45705</v>
      </c>
      <c r="C6" s="57">
        <v>45706</v>
      </c>
      <c r="D6" s="58" t="s">
        <v>18</v>
      </c>
      <c r="E6" s="59">
        <v>86400</v>
      </c>
      <c r="F6" s="60" t="s">
        <v>261</v>
      </c>
      <c r="G6" s="60" t="s">
        <v>22</v>
      </c>
      <c r="H6" s="59">
        <v>6</v>
      </c>
      <c r="I6" s="61" t="s">
        <v>87</v>
      </c>
      <c r="J6" s="60" t="s">
        <v>732</v>
      </c>
      <c r="K6" s="62" t="s">
        <v>21</v>
      </c>
    </row>
    <row r="7" spans="1:11" x14ac:dyDescent="0.25">
      <c r="A7" s="64" t="s">
        <v>592</v>
      </c>
      <c r="B7" s="57">
        <v>45705</v>
      </c>
      <c r="C7" s="57">
        <v>45706</v>
      </c>
      <c r="D7" s="58" t="s">
        <v>18</v>
      </c>
      <c r="E7" s="59">
        <v>86400</v>
      </c>
      <c r="F7" s="60" t="s">
        <v>168</v>
      </c>
      <c r="G7" s="60" t="s">
        <v>19</v>
      </c>
      <c r="H7" s="59">
        <v>1</v>
      </c>
      <c r="I7" s="61" t="s">
        <v>20</v>
      </c>
      <c r="J7" s="60" t="s">
        <v>677</v>
      </c>
      <c r="K7" s="62" t="s">
        <v>21</v>
      </c>
    </row>
    <row r="8" spans="1:11" x14ac:dyDescent="0.25">
      <c r="A8" s="64" t="s">
        <v>606</v>
      </c>
      <c r="B8" s="57">
        <v>45705</v>
      </c>
      <c r="C8" s="57">
        <v>45705.041666666664</v>
      </c>
      <c r="D8" s="58" t="s">
        <v>18</v>
      </c>
      <c r="E8" s="59">
        <v>3599.9999997904524</v>
      </c>
      <c r="F8" s="60" t="s">
        <v>252</v>
      </c>
      <c r="G8" s="60" t="s">
        <v>251</v>
      </c>
      <c r="H8" s="59">
        <v>4</v>
      </c>
      <c r="I8" s="61" t="s">
        <v>50</v>
      </c>
      <c r="J8" s="60" t="s">
        <v>733</v>
      </c>
      <c r="K8" s="62" t="s">
        <v>21</v>
      </c>
    </row>
    <row r="9" spans="1:11" x14ac:dyDescent="0.25">
      <c r="A9" s="64" t="s">
        <v>584</v>
      </c>
      <c r="B9" s="57">
        <v>45705</v>
      </c>
      <c r="C9" s="57">
        <v>45705.041666666664</v>
      </c>
      <c r="D9" s="58" t="s">
        <v>18</v>
      </c>
      <c r="E9" s="59">
        <v>3599.9999997904524</v>
      </c>
      <c r="F9" s="60" t="s">
        <v>252</v>
      </c>
      <c r="G9" s="60" t="s">
        <v>251</v>
      </c>
      <c r="H9" s="59">
        <v>4</v>
      </c>
      <c r="I9" s="61" t="s">
        <v>50</v>
      </c>
      <c r="J9" s="60" t="s">
        <v>733</v>
      </c>
      <c r="K9" s="62" t="s">
        <v>21</v>
      </c>
    </row>
    <row r="10" spans="1:11" x14ac:dyDescent="0.25">
      <c r="A10" s="64" t="s">
        <v>578</v>
      </c>
      <c r="B10" s="57">
        <v>45705</v>
      </c>
      <c r="C10" s="57">
        <v>45705.041666666664</v>
      </c>
      <c r="D10" s="58" t="s">
        <v>18</v>
      </c>
      <c r="E10" s="59">
        <v>3599.9999997904524</v>
      </c>
      <c r="F10" s="60" t="s">
        <v>252</v>
      </c>
      <c r="G10" s="60" t="s">
        <v>251</v>
      </c>
      <c r="H10" s="59">
        <v>4</v>
      </c>
      <c r="I10" s="61" t="s">
        <v>50</v>
      </c>
      <c r="J10" s="60" t="s">
        <v>733</v>
      </c>
      <c r="K10" s="65" t="s">
        <v>21</v>
      </c>
    </row>
    <row r="11" spans="1:11" x14ac:dyDescent="0.25">
      <c r="A11" s="65"/>
      <c r="B11" s="57"/>
      <c r="C11" s="57"/>
      <c r="D11" s="67"/>
      <c r="E11" s="68"/>
      <c r="F11" s="69"/>
      <c r="G11" s="65"/>
      <c r="H11" s="70"/>
      <c r="I11" s="65"/>
      <c r="J11" s="65"/>
      <c r="K11" s="65"/>
    </row>
    <row r="12" spans="1:11" x14ac:dyDescent="0.25">
      <c r="A12" s="65"/>
      <c r="B12" s="57"/>
      <c r="C12" s="57"/>
      <c r="D12" s="67"/>
      <c r="E12" s="68"/>
      <c r="F12" s="69"/>
      <c r="G12" s="65"/>
      <c r="H12" s="70"/>
      <c r="I12" s="65"/>
      <c r="J12" s="65"/>
      <c r="K12" s="65"/>
    </row>
    <row r="13" spans="1:11" x14ac:dyDescent="0.25">
      <c r="A13" s="65"/>
      <c r="B13" s="57"/>
      <c r="C13" s="57"/>
      <c r="D13" s="67"/>
      <c r="E13" s="68"/>
      <c r="F13" s="69"/>
      <c r="G13" s="65"/>
      <c r="H13" s="70"/>
      <c r="I13" s="65"/>
      <c r="J13" s="65"/>
      <c r="K13" s="65"/>
    </row>
    <row r="14" spans="1:11" x14ac:dyDescent="0.25">
      <c r="A14" s="65"/>
      <c r="B14" s="57"/>
      <c r="C14" s="57"/>
      <c r="D14" s="67"/>
      <c r="E14" s="68"/>
      <c r="F14" s="69"/>
      <c r="G14" s="65"/>
      <c r="H14" s="70"/>
      <c r="I14" s="65"/>
      <c r="J14" s="65"/>
      <c r="K14" s="65"/>
    </row>
    <row r="15" spans="1:11" x14ac:dyDescent="0.25">
      <c r="A15" s="65"/>
      <c r="B15" s="57"/>
      <c r="C15" s="57"/>
      <c r="D15" s="67"/>
      <c r="E15" s="68"/>
      <c r="F15" s="69"/>
      <c r="G15" s="65"/>
      <c r="H15" s="70"/>
      <c r="I15" s="65"/>
      <c r="J15" s="65"/>
      <c r="K15" s="65"/>
    </row>
    <row r="16" spans="1:11" x14ac:dyDescent="0.25">
      <c r="A16" s="65"/>
      <c r="B16" s="57"/>
      <c r="C16" s="57"/>
      <c r="D16" s="67"/>
      <c r="E16" s="68"/>
      <c r="F16" s="69"/>
      <c r="G16" s="65"/>
      <c r="H16" s="70"/>
      <c r="I16" s="65"/>
      <c r="J16" s="65"/>
      <c r="K16" s="65"/>
    </row>
    <row r="17" spans="1:11" x14ac:dyDescent="0.25">
      <c r="A17" s="65"/>
      <c r="B17" s="57"/>
      <c r="C17" s="57"/>
      <c r="D17" s="67"/>
      <c r="E17" s="68"/>
      <c r="F17" s="69"/>
      <c r="G17" s="65"/>
      <c r="H17" s="70"/>
      <c r="I17" s="65"/>
      <c r="J17" s="65"/>
      <c r="K17" s="65"/>
    </row>
    <row r="18" spans="1:11" x14ac:dyDescent="0.25">
      <c r="A18" s="65"/>
      <c r="B18" s="57"/>
      <c r="C18" s="57"/>
      <c r="D18" s="67"/>
      <c r="E18" s="68"/>
      <c r="F18" s="69"/>
      <c r="G18" s="65"/>
      <c r="H18" s="70"/>
      <c r="I18" s="65"/>
      <c r="J18" s="65"/>
      <c r="K18" s="65"/>
    </row>
    <row r="19" spans="1:11" x14ac:dyDescent="0.25">
      <c r="A19" s="65"/>
      <c r="B19" s="57"/>
      <c r="C19" s="57"/>
      <c r="D19" s="67"/>
      <c r="E19" s="68"/>
      <c r="F19" s="69"/>
      <c r="G19" s="65"/>
      <c r="H19" s="70"/>
      <c r="I19" s="65"/>
      <c r="J19" s="65"/>
      <c r="K19" s="65"/>
    </row>
    <row r="20" spans="1:11" x14ac:dyDescent="0.25">
      <c r="A20" s="65"/>
      <c r="B20" s="57"/>
      <c r="C20" s="57"/>
      <c r="D20" s="67"/>
      <c r="E20" s="68"/>
      <c r="F20" s="69"/>
      <c r="G20" s="65"/>
      <c r="H20" s="70"/>
      <c r="I20" s="65"/>
      <c r="J20" s="65"/>
      <c r="K20" s="65"/>
    </row>
    <row r="21" spans="1:11" x14ac:dyDescent="0.25">
      <c r="A21" s="65"/>
      <c r="B21" s="57"/>
      <c r="C21" s="57"/>
      <c r="D21" s="67"/>
      <c r="E21" s="68"/>
      <c r="F21" s="69"/>
      <c r="G21" s="65"/>
      <c r="H21" s="70"/>
      <c r="I21" s="65"/>
      <c r="J21" s="65"/>
      <c r="K21" s="65"/>
    </row>
    <row r="22" spans="1:11" x14ac:dyDescent="0.25">
      <c r="A22" s="65"/>
      <c r="B22" s="57"/>
      <c r="C22" s="57"/>
      <c r="D22" s="67"/>
      <c r="E22" s="68"/>
      <c r="F22" s="69"/>
      <c r="G22" s="65"/>
      <c r="H22" s="70"/>
      <c r="I22" s="65"/>
      <c r="J22" s="65"/>
      <c r="K22" s="65"/>
    </row>
    <row r="23" spans="1:11" x14ac:dyDescent="0.25">
      <c r="A23" s="65"/>
      <c r="B23" s="57"/>
      <c r="C23" s="57"/>
      <c r="D23" s="67"/>
      <c r="E23" s="68"/>
      <c r="F23" s="69"/>
      <c r="G23" s="65"/>
      <c r="H23" s="70"/>
      <c r="I23" s="65"/>
      <c r="J23" s="65"/>
      <c r="K23" s="65"/>
    </row>
    <row r="24" spans="1:11" x14ac:dyDescent="0.25">
      <c r="A24" s="65"/>
      <c r="B24" s="57"/>
      <c r="C24" s="57"/>
      <c r="D24" s="67"/>
      <c r="E24" s="68"/>
      <c r="F24" s="69"/>
      <c r="G24" s="65"/>
      <c r="H24" s="70"/>
      <c r="I24" s="65"/>
      <c r="J24" s="65"/>
      <c r="K24" s="65"/>
    </row>
    <row r="25" spans="1:11" x14ac:dyDescent="0.25">
      <c r="A25" s="65"/>
      <c r="B25" s="57"/>
      <c r="C25" s="57"/>
      <c r="D25" s="67"/>
      <c r="E25" s="68"/>
      <c r="F25" s="69"/>
      <c r="G25" s="65"/>
      <c r="H25" s="70"/>
      <c r="I25" s="65"/>
      <c r="J25" s="65"/>
      <c r="K25" s="65"/>
    </row>
    <row r="26" spans="1:11" x14ac:dyDescent="0.25">
      <c r="A26" s="65"/>
      <c r="B26" s="57"/>
      <c r="C26" s="57"/>
      <c r="D26" s="67"/>
      <c r="E26" s="68"/>
      <c r="F26" s="69"/>
      <c r="G26" s="65"/>
      <c r="H26" s="70"/>
      <c r="I26" s="65"/>
      <c r="J26" s="65"/>
      <c r="K26" s="65"/>
    </row>
    <row r="27" spans="1:11" x14ac:dyDescent="0.25">
      <c r="A27" s="65"/>
      <c r="B27" s="57"/>
      <c r="C27" s="57"/>
      <c r="D27" s="67"/>
      <c r="E27" s="68"/>
      <c r="F27" s="69"/>
      <c r="G27" s="65"/>
      <c r="H27" s="70"/>
      <c r="I27" s="65"/>
      <c r="J27" s="65"/>
      <c r="K27" s="65"/>
    </row>
    <row r="28" spans="1:11" x14ac:dyDescent="0.25">
      <c r="A28" s="65"/>
      <c r="B28" s="57"/>
      <c r="C28" s="57"/>
      <c r="D28" s="67"/>
      <c r="E28" s="68"/>
      <c r="F28" s="69"/>
      <c r="G28" s="65"/>
      <c r="H28" s="70"/>
      <c r="I28" s="65"/>
      <c r="J28" s="65"/>
      <c r="K28" s="65"/>
    </row>
    <row r="29" spans="1:11" x14ac:dyDescent="0.25">
      <c r="A29" s="65"/>
      <c r="B29" s="57"/>
      <c r="C29" s="57"/>
      <c r="D29" s="67"/>
      <c r="E29" s="68"/>
      <c r="F29" s="69"/>
      <c r="G29" s="65"/>
      <c r="H29" s="70"/>
      <c r="I29" s="65"/>
      <c r="J29" s="65"/>
      <c r="K29" s="65"/>
    </row>
    <row r="30" spans="1:11" x14ac:dyDescent="0.25">
      <c r="A30" s="65"/>
      <c r="B30" s="57"/>
      <c r="C30" s="57"/>
      <c r="D30" s="67"/>
      <c r="E30" s="68"/>
      <c r="F30" s="69"/>
      <c r="G30" s="65"/>
      <c r="H30" s="70"/>
      <c r="I30" s="65"/>
      <c r="J30" s="65"/>
      <c r="K30" s="65"/>
    </row>
    <row r="31" spans="1:11" x14ac:dyDescent="0.25">
      <c r="A31" s="65"/>
      <c r="B31" s="57"/>
      <c r="C31" s="57"/>
      <c r="D31" s="67"/>
      <c r="E31" s="68"/>
      <c r="F31" s="69"/>
      <c r="G31" s="65"/>
      <c r="H31" s="70"/>
      <c r="I31" s="65"/>
      <c r="J31" s="65"/>
      <c r="K31" s="65"/>
    </row>
    <row r="32" spans="1:11" x14ac:dyDescent="0.25">
      <c r="A32" s="65"/>
      <c r="B32" s="57"/>
      <c r="C32" s="57"/>
      <c r="D32" s="67"/>
      <c r="E32" s="68"/>
      <c r="F32" s="69"/>
      <c r="G32" s="65"/>
      <c r="H32" s="70"/>
      <c r="I32" s="65"/>
      <c r="J32" s="65"/>
      <c r="K32" s="65"/>
    </row>
    <row r="33" spans="1:11" x14ac:dyDescent="0.25">
      <c r="A33" s="65"/>
      <c r="B33" s="57"/>
      <c r="C33" s="57"/>
      <c r="D33" s="67"/>
      <c r="E33" s="68"/>
      <c r="F33" s="69"/>
      <c r="G33" s="65"/>
      <c r="H33" s="70"/>
      <c r="I33" s="65"/>
      <c r="J33" s="65"/>
      <c r="K33" s="65"/>
    </row>
    <row r="34" spans="1:11" x14ac:dyDescent="0.25">
      <c r="A34" s="65"/>
      <c r="B34" s="57"/>
      <c r="C34" s="57"/>
      <c r="D34" s="67"/>
      <c r="E34" s="68"/>
      <c r="F34" s="69"/>
      <c r="G34" s="65"/>
      <c r="H34" s="70"/>
      <c r="I34" s="65"/>
      <c r="J34" s="65"/>
      <c r="K34" s="65"/>
    </row>
    <row r="35" spans="1:11" x14ac:dyDescent="0.25">
      <c r="A35" s="65"/>
      <c r="B35" s="57"/>
      <c r="C35" s="57"/>
      <c r="D35" s="67"/>
      <c r="E35" s="68"/>
      <c r="F35" s="69"/>
      <c r="G35" s="65"/>
      <c r="H35" s="70"/>
      <c r="I35" s="65"/>
      <c r="J35" s="65"/>
      <c r="K35" s="65"/>
    </row>
    <row r="36" spans="1:11" x14ac:dyDescent="0.25">
      <c r="A36" s="65"/>
      <c r="B36" s="57"/>
      <c r="C36" s="57"/>
      <c r="D36" s="67"/>
      <c r="E36" s="68"/>
      <c r="F36" s="69"/>
      <c r="G36" s="65"/>
      <c r="H36" s="70"/>
      <c r="I36" s="65"/>
      <c r="J36" s="65"/>
      <c r="K36" s="65"/>
    </row>
    <row r="37" spans="1:11" x14ac:dyDescent="0.25">
      <c r="A37" s="65"/>
      <c r="B37" s="57"/>
      <c r="C37" s="57"/>
      <c r="D37" s="67"/>
      <c r="E37" s="68"/>
      <c r="F37" s="69"/>
      <c r="G37" s="65"/>
      <c r="H37" s="70"/>
      <c r="I37" s="65"/>
      <c r="J37" s="65"/>
      <c r="K37" s="65"/>
    </row>
    <row r="38" spans="1:11" x14ac:dyDescent="0.25">
      <c r="A38" s="65"/>
      <c r="B38" s="57"/>
      <c r="C38" s="57"/>
      <c r="D38" s="67"/>
      <c r="E38" s="68"/>
      <c r="F38" s="69"/>
      <c r="G38" s="65"/>
      <c r="H38" s="70"/>
      <c r="I38" s="65"/>
      <c r="J38" s="65"/>
      <c r="K38" s="65"/>
    </row>
    <row r="39" spans="1:11" x14ac:dyDescent="0.25">
      <c r="A39" s="65"/>
      <c r="B39" s="57"/>
      <c r="C39" s="57"/>
      <c r="D39" s="67"/>
      <c r="E39" s="68"/>
      <c r="F39" s="69"/>
      <c r="G39" s="65"/>
      <c r="H39" s="70"/>
      <c r="I39" s="65"/>
      <c r="J39" s="65"/>
      <c r="K39" s="65"/>
    </row>
    <row r="40" spans="1:11" x14ac:dyDescent="0.25">
      <c r="A40" s="65"/>
      <c r="B40" s="57"/>
      <c r="C40" s="57"/>
      <c r="D40" s="67"/>
      <c r="E40" s="68"/>
      <c r="F40" s="69"/>
      <c r="G40" s="65"/>
      <c r="H40" s="70"/>
      <c r="I40" s="65"/>
      <c r="J40" s="65"/>
      <c r="K40" s="65"/>
    </row>
    <row r="41" spans="1:11" x14ac:dyDescent="0.25">
      <c r="A41" s="65"/>
      <c r="B41" s="57"/>
      <c r="C41" s="57"/>
      <c r="D41" s="67"/>
      <c r="E41" s="68"/>
      <c r="F41" s="69"/>
      <c r="G41" s="65"/>
      <c r="H41" s="70"/>
      <c r="I41" s="65"/>
      <c r="J41" s="65"/>
      <c r="K41" s="65"/>
    </row>
    <row r="42" spans="1:11" x14ac:dyDescent="0.25">
      <c r="A42" s="65"/>
      <c r="B42" s="57"/>
      <c r="C42" s="57"/>
      <c r="D42" s="67"/>
      <c r="E42" s="68"/>
      <c r="F42" s="69"/>
      <c r="G42" s="65"/>
      <c r="H42" s="70"/>
      <c r="I42" s="65"/>
      <c r="J42" s="65"/>
      <c r="K42" s="65"/>
    </row>
    <row r="43" spans="1:11" x14ac:dyDescent="0.25">
      <c r="A43" s="65"/>
      <c r="B43" s="57"/>
      <c r="C43" s="57"/>
      <c r="D43" s="67"/>
      <c r="E43" s="68"/>
      <c r="F43" s="69"/>
      <c r="G43" s="65"/>
      <c r="H43" s="70"/>
      <c r="I43" s="65"/>
      <c r="J43" s="65"/>
      <c r="K43" s="65"/>
    </row>
    <row r="44" spans="1:11" x14ac:dyDescent="0.25">
      <c r="A44" s="65"/>
      <c r="B44" s="57"/>
      <c r="C44" s="57"/>
      <c r="D44" s="67"/>
      <c r="E44" s="68"/>
      <c r="F44" s="69"/>
      <c r="G44" s="65"/>
      <c r="H44" s="70"/>
      <c r="I44" s="65"/>
      <c r="J44" s="65"/>
      <c r="K44" s="65"/>
    </row>
    <row r="45" spans="1:11" x14ac:dyDescent="0.25">
      <c r="A45" s="65"/>
      <c r="B45" s="57"/>
      <c r="C45" s="57"/>
      <c r="D45" s="67"/>
      <c r="E45" s="68"/>
      <c r="F45" s="69"/>
      <c r="G45" s="65"/>
      <c r="H45" s="70"/>
      <c r="I45" s="65"/>
      <c r="J45" s="65"/>
      <c r="K45" s="65"/>
    </row>
    <row r="46" spans="1:11" x14ac:dyDescent="0.25">
      <c r="A46" s="65"/>
      <c r="B46" s="57"/>
      <c r="C46" s="57"/>
      <c r="D46" s="67"/>
      <c r="E46" s="68"/>
      <c r="F46" s="69"/>
      <c r="G46" s="65"/>
      <c r="H46" s="70"/>
      <c r="I46" s="65"/>
      <c r="J46" s="65"/>
      <c r="K46" s="65"/>
    </row>
    <row r="47" spans="1:11" x14ac:dyDescent="0.25">
      <c r="A47" s="65"/>
      <c r="B47" s="57"/>
      <c r="C47" s="57"/>
      <c r="D47" s="67"/>
      <c r="E47" s="68"/>
      <c r="F47" s="69"/>
      <c r="G47" s="65"/>
      <c r="H47" s="70"/>
      <c r="I47" s="65"/>
      <c r="J47" s="65"/>
      <c r="K47" s="65"/>
    </row>
    <row r="48" spans="1:11" x14ac:dyDescent="0.25">
      <c r="A48" s="65"/>
      <c r="B48" s="57"/>
      <c r="C48" s="57"/>
      <c r="D48" s="67"/>
      <c r="E48" s="68"/>
      <c r="F48" s="69"/>
      <c r="G48" s="65"/>
      <c r="H48" s="70"/>
      <c r="I48" s="65"/>
      <c r="J48" s="65"/>
      <c r="K48" s="65"/>
    </row>
    <row r="49" spans="1:11" x14ac:dyDescent="0.25">
      <c r="A49" s="65"/>
      <c r="B49" s="57"/>
      <c r="C49" s="57"/>
      <c r="D49" s="67"/>
      <c r="E49" s="68"/>
      <c r="F49" s="69"/>
      <c r="G49" s="65"/>
      <c r="H49" s="70"/>
      <c r="I49" s="65"/>
      <c r="J49" s="65"/>
      <c r="K49" s="65"/>
    </row>
  </sheetData>
  <autoFilter ref="A1:K10" xr:uid="{00000000-0009-0000-0000-000000000000}"/>
  <phoneticPr fontId="42" type="noConversion"/>
  <conditionalFormatting sqref="A1">
    <cfRule type="duplicateValues" dxfId="2732" priority="11"/>
    <cfRule type="duplicateValues" dxfId="2731" priority="13"/>
    <cfRule type="duplicateValues" dxfId="2730" priority="14"/>
    <cfRule type="duplicateValues" dxfId="2729" priority="15"/>
    <cfRule type="duplicateValues" dxfId="2728" priority="16"/>
  </conditionalFormatting>
  <conditionalFormatting sqref="E1">
    <cfRule type="duplicateValues" dxfId="2727" priority="8"/>
  </conditionalFormatting>
  <conditionalFormatting sqref="F1">
    <cfRule type="duplicateValues" dxfId="2726" priority="7"/>
    <cfRule type="duplicateValues" dxfId="2725" priority="9"/>
    <cfRule type="duplicateValues" dxfId="2724" priority="10"/>
  </conditionalFormatting>
  <conditionalFormatting sqref="G1">
    <cfRule type="duplicateValues" dxfId="2723" priority="6"/>
  </conditionalFormatting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AA228"/>
  <sheetViews>
    <sheetView tabSelected="1" zoomScaleNormal="100" workbookViewId="0">
      <pane ySplit="2" topLeftCell="A3" activePane="bottomLeft" state="frozen"/>
      <selection pane="bottomLeft" activeCell="H21" sqref="H21"/>
    </sheetView>
  </sheetViews>
  <sheetFormatPr baseColWidth="10" defaultColWidth="11.42578125" defaultRowHeight="15" x14ac:dyDescent="0.25"/>
  <cols>
    <col min="1" max="1" width="30" style="14" customWidth="1"/>
    <col min="2" max="2" width="14.7109375" style="14" bestFit="1" customWidth="1"/>
    <col min="3" max="3" width="11" style="14" customWidth="1"/>
    <col min="4" max="5" width="8.42578125" style="14" customWidth="1"/>
    <col min="6" max="7" width="15" style="14" customWidth="1"/>
    <col min="8" max="8" width="27.5703125" style="14" bestFit="1" customWidth="1"/>
    <col min="9" max="9" width="18.5703125" style="14" customWidth="1"/>
    <col min="10" max="10" width="44.7109375" style="14" customWidth="1"/>
    <col min="11" max="11" width="17.85546875" style="49" customWidth="1"/>
    <col min="12" max="12" width="12.85546875" style="22" customWidth="1"/>
    <col min="13" max="13" width="30.28515625" style="14" bestFit="1" customWidth="1"/>
    <col min="14" max="14" width="18.42578125" style="15" customWidth="1"/>
    <col min="15" max="15" width="18.7109375" style="16" customWidth="1"/>
    <col min="16" max="16" width="18.7109375" style="17" customWidth="1"/>
    <col min="17" max="17" width="17" style="16" customWidth="1"/>
    <col min="18" max="18" width="18.7109375" style="16" customWidth="1"/>
    <col min="19" max="19" width="27.42578125" style="16" customWidth="1"/>
    <col min="20" max="20" width="18.7109375" style="39" customWidth="1"/>
    <col min="21" max="21" width="25.28515625" style="14" customWidth="1"/>
    <col min="22" max="22" width="29.85546875" style="14" bestFit="1" customWidth="1"/>
    <col min="23" max="23" width="13.7109375" style="14" customWidth="1"/>
    <col min="24" max="24" width="11.42578125" style="14" customWidth="1"/>
    <col min="25" max="16384" width="11.42578125" style="14"/>
  </cols>
  <sheetData>
    <row r="1" spans="1:27" ht="15" customHeight="1" thickBot="1" x14ac:dyDescent="0.3">
      <c r="A1" s="30" t="s">
        <v>11</v>
      </c>
      <c r="B1" s="34">
        <v>45706</v>
      </c>
      <c r="C1" s="89" t="s">
        <v>676</v>
      </c>
      <c r="D1" s="89"/>
      <c r="E1" s="89"/>
      <c r="F1" s="89"/>
      <c r="G1" s="89"/>
      <c r="H1" s="89"/>
      <c r="I1" s="89"/>
      <c r="J1" s="90"/>
      <c r="K1" s="48"/>
      <c r="L1" s="48"/>
      <c r="M1" s="23"/>
      <c r="N1" s="24"/>
      <c r="O1" s="25"/>
      <c r="P1" s="26"/>
      <c r="Q1" s="25"/>
      <c r="R1" s="25"/>
      <c r="S1" s="25"/>
      <c r="T1" s="38"/>
      <c r="U1" s="27"/>
      <c r="V1" s="27"/>
      <c r="W1" s="28"/>
    </row>
    <row r="2" spans="1:27" ht="45" x14ac:dyDescent="0.25">
      <c r="A2" s="30" t="s">
        <v>12</v>
      </c>
      <c r="B2" s="31" t="s">
        <v>335</v>
      </c>
      <c r="C2" s="32" t="s">
        <v>13</v>
      </c>
      <c r="D2" s="32" t="s">
        <v>14</v>
      </c>
      <c r="E2" s="32" t="s">
        <v>10</v>
      </c>
      <c r="F2" s="33" t="s">
        <v>15</v>
      </c>
      <c r="G2" s="33" t="s">
        <v>16</v>
      </c>
      <c r="H2" s="33" t="s">
        <v>6</v>
      </c>
      <c r="I2" s="33" t="s">
        <v>17</v>
      </c>
      <c r="J2" s="33" t="s">
        <v>9</v>
      </c>
      <c r="K2" s="33" t="s">
        <v>336</v>
      </c>
      <c r="L2" s="33" t="s">
        <v>337</v>
      </c>
      <c r="M2" s="41" t="s">
        <v>0</v>
      </c>
      <c r="N2" s="42" t="s">
        <v>1</v>
      </c>
      <c r="O2" s="43" t="s">
        <v>2</v>
      </c>
      <c r="P2" s="43" t="s">
        <v>3</v>
      </c>
      <c r="Q2" s="43" t="s">
        <v>4</v>
      </c>
      <c r="R2" s="43" t="s">
        <v>5</v>
      </c>
      <c r="S2" s="43" t="s">
        <v>6</v>
      </c>
      <c r="T2" s="44" t="s">
        <v>7</v>
      </c>
      <c r="U2" s="43" t="s">
        <v>8</v>
      </c>
      <c r="V2" s="43" t="s">
        <v>9</v>
      </c>
      <c r="W2" s="45" t="s">
        <v>10</v>
      </c>
      <c r="Z2" s="33" t="s">
        <v>327</v>
      </c>
      <c r="AA2" s="33" t="s">
        <v>328</v>
      </c>
    </row>
    <row r="3" spans="1:27" ht="30" x14ac:dyDescent="0.25">
      <c r="A3" s="85" t="s">
        <v>503</v>
      </c>
      <c r="B3" s="53" t="str">
        <f>VLOOKUP(A3,Pozos!$A$1:$F$411,6,0)</f>
        <v>Activo</v>
      </c>
      <c r="C3" s="88">
        <v>0</v>
      </c>
      <c r="D3" s="52">
        <v>24</v>
      </c>
      <c r="E3" s="84" t="s">
        <v>21</v>
      </c>
      <c r="F3" s="53">
        <f>ROUND(VLOOKUP(M3,'Ultima Prueba Valida'!C:M,8,FALSE)/24*D3,2)</f>
        <v>9.51</v>
      </c>
      <c r="G3" s="54">
        <f>VLOOKUP(M3,'Ultima Prueba Valida'!$C:$Y,3,0)</f>
        <v>45568</v>
      </c>
      <c r="H3" s="55" t="s">
        <v>19</v>
      </c>
      <c r="I3" s="55" t="s">
        <v>23</v>
      </c>
      <c r="J3" s="81" t="s">
        <v>731</v>
      </c>
      <c r="K3" s="56">
        <v>45683</v>
      </c>
      <c r="L3" s="83">
        <f t="shared" ref="L3:L9" si="0">IF(K3="","",+$B$1-K3+1)</f>
        <v>24</v>
      </c>
      <c r="M3" s="40" t="str">
        <f>VLOOKUP(A3,Pozos!$A$1:$B$411,2,FALSE)</f>
        <v>UNDERRIVER_NORTE-14:1</v>
      </c>
      <c r="N3" s="19">
        <f t="shared" ref="N3:N66" si="1">+$B$1+C3</f>
        <v>45706</v>
      </c>
      <c r="O3" s="19">
        <f t="shared" ref="O3:O66" si="2">N3+(D3/24)</f>
        <v>45707</v>
      </c>
      <c r="P3" s="21" t="s">
        <v>18</v>
      </c>
      <c r="Q3" s="20">
        <f t="shared" ref="Q3:Q66" si="3">(O3-N3)*86400</f>
        <v>86400</v>
      </c>
      <c r="R3" s="17" t="str">
        <f>VLOOKUP(H3,'DIFERIDAS PRODUCCION'!$A$2:$B$212,2,FALSE)</f>
        <v>202008010201002</v>
      </c>
      <c r="S3" s="17" t="str">
        <f t="shared" ref="S3:S66" si="4">+H3</f>
        <v>WO Estim. Térmica</v>
      </c>
      <c r="T3" s="20">
        <f>VLOOKUP(I3,'DIFERIDAS PRODUCCION'!$D$1:$E$34,2,FALSE)</f>
        <v>15</v>
      </c>
      <c r="U3" s="22" t="str">
        <f t="shared" ref="U3:U66" si="5">+I3</f>
        <v>ESPERANDO W.S.</v>
      </c>
      <c r="V3" s="17" t="str">
        <f t="shared" ref="V3:V66" si="6">TEXT(J3,"")</f>
        <v>En ruta de WS por bomba pegada, en ruta con el equipo IDECO.</v>
      </c>
      <c r="W3" s="29" t="str">
        <f t="shared" ref="W3:W66" si="7">+E3</f>
        <v>True</v>
      </c>
      <c r="Z3" s="18"/>
      <c r="AA3" s="18"/>
    </row>
    <row r="4" spans="1:27" ht="18" customHeight="1" x14ac:dyDescent="0.25">
      <c r="A4" s="85" t="s">
        <v>507</v>
      </c>
      <c r="B4" s="53" t="str">
        <f>VLOOKUP(A4,Pozos!$A$1:$F$411,6,0)</f>
        <v>Inactivo</v>
      </c>
      <c r="C4" s="88">
        <v>0</v>
      </c>
      <c r="D4" s="52">
        <v>24</v>
      </c>
      <c r="E4" s="84" t="s">
        <v>21</v>
      </c>
      <c r="F4" s="53" t="e">
        <f>ROUND(VLOOKUP(M4,'Ultima Prueba Valida'!C:M,8,FALSE)/24*D4,2)</f>
        <v>#N/A</v>
      </c>
      <c r="G4" s="54" t="e">
        <f>VLOOKUP(M4,'Ultima Prueba Valida'!$C:$Y,3,0)</f>
        <v>#N/A</v>
      </c>
      <c r="H4" s="55" t="s">
        <v>22</v>
      </c>
      <c r="I4" s="55" t="s">
        <v>23</v>
      </c>
      <c r="J4" s="63" t="s">
        <v>728</v>
      </c>
      <c r="K4" s="56">
        <v>45537</v>
      </c>
      <c r="L4" s="83">
        <f t="shared" si="0"/>
        <v>170</v>
      </c>
      <c r="M4" s="40" t="str">
        <f>VLOOKUP(A4,Pozos!$A$1:$B$411,2,FALSE)</f>
        <v>UNDERRIVER_NORTE-16:1</v>
      </c>
      <c r="N4" s="19">
        <f t="shared" si="1"/>
        <v>45706</v>
      </c>
      <c r="O4" s="19">
        <f t="shared" si="2"/>
        <v>45707</v>
      </c>
      <c r="P4" s="21" t="s">
        <v>18</v>
      </c>
      <c r="Q4" s="20">
        <f t="shared" si="3"/>
        <v>86400</v>
      </c>
      <c r="R4" s="17" t="str">
        <f>VLOOKUP(H4,'DIFERIDAS PRODUCCION'!$A$2:$B$212,2,FALSE)</f>
        <v>20200400040002</v>
      </c>
      <c r="S4" s="17" t="str">
        <f t="shared" si="4"/>
        <v>Pozo no fluye</v>
      </c>
      <c r="T4" s="20">
        <f>VLOOKUP(I4,'DIFERIDAS PRODUCCION'!$D$1:$E$34,2,FALSE)</f>
        <v>15</v>
      </c>
      <c r="U4" s="22" t="str">
        <f t="shared" si="5"/>
        <v>ESPERANDO W.S.</v>
      </c>
      <c r="V4" s="17" t="str">
        <f t="shared" si="6"/>
        <v>En ruta IDECO, tubería rota.</v>
      </c>
      <c r="W4" s="29" t="str">
        <f t="shared" si="7"/>
        <v>True</v>
      </c>
      <c r="Z4" s="18"/>
      <c r="AA4" s="18"/>
    </row>
    <row r="5" spans="1:27" ht="14.1" customHeight="1" x14ac:dyDescent="0.25">
      <c r="A5" s="87" t="s">
        <v>533</v>
      </c>
      <c r="B5" s="53" t="str">
        <f>VLOOKUP(A5,Pozos!$A$1:$F$411,6,0)</f>
        <v>Inactivo</v>
      </c>
      <c r="C5" s="88">
        <v>0</v>
      </c>
      <c r="D5" s="52">
        <v>24</v>
      </c>
      <c r="E5" s="84" t="s">
        <v>21</v>
      </c>
      <c r="F5" s="53" t="e">
        <f>ROUND(VLOOKUP(M5,'Ultima Prueba Valida'!C:M,8,FALSE)/24*D5,2)</f>
        <v>#N/A</v>
      </c>
      <c r="G5" s="54" t="e">
        <f>VLOOKUP(M5,'Ultima Prueba Valida'!$C:$Y,3,0)</f>
        <v>#N/A</v>
      </c>
      <c r="H5" s="55" t="s">
        <v>22</v>
      </c>
      <c r="I5" s="55" t="s">
        <v>23</v>
      </c>
      <c r="J5" s="63" t="s">
        <v>729</v>
      </c>
      <c r="K5" s="56">
        <v>45602</v>
      </c>
      <c r="L5" s="83">
        <f t="shared" si="0"/>
        <v>105</v>
      </c>
      <c r="M5" s="40" t="str">
        <f>VLOOKUP(A5,Pozos!$A$1:$B$411,2,FALSE)</f>
        <v>UNDERRIVER_NORTE-9:1</v>
      </c>
      <c r="N5" s="19">
        <f t="shared" si="1"/>
        <v>45706</v>
      </c>
      <c r="O5" s="19">
        <f t="shared" si="2"/>
        <v>45707</v>
      </c>
      <c r="P5" s="21" t="s">
        <v>18</v>
      </c>
      <c r="Q5" s="20">
        <f t="shared" si="3"/>
        <v>86400</v>
      </c>
      <c r="R5" s="17" t="str">
        <f>VLOOKUP(H5,'DIFERIDAS PRODUCCION'!$A$2:$B$212,2,FALSE)</f>
        <v>20200400040002</v>
      </c>
      <c r="S5" s="17" t="str">
        <f t="shared" si="4"/>
        <v>Pozo no fluye</v>
      </c>
      <c r="T5" s="20">
        <f>VLOOKUP(I5,'DIFERIDAS PRODUCCION'!$D$1:$E$34,2,FALSE)</f>
        <v>15</v>
      </c>
      <c r="U5" s="22" t="str">
        <f t="shared" si="5"/>
        <v>ESPERANDO W.S.</v>
      </c>
      <c r="V5" s="17" t="str">
        <f t="shared" si="6"/>
        <v>En ruta IDECO, cambio niplesilla + pre.</v>
      </c>
      <c r="W5" s="29" t="str">
        <f t="shared" si="7"/>
        <v>True</v>
      </c>
      <c r="Z5" s="18"/>
      <c r="AA5" s="18"/>
    </row>
    <row r="6" spans="1:27" ht="14.1" customHeight="1" x14ac:dyDescent="0.25">
      <c r="A6" s="86" t="s">
        <v>555</v>
      </c>
      <c r="B6" s="53" t="str">
        <f>VLOOKUP(A6,Pozos!$A$1:$F$411,6,0)</f>
        <v>Activo</v>
      </c>
      <c r="C6" s="88">
        <v>0</v>
      </c>
      <c r="D6" s="52">
        <v>24</v>
      </c>
      <c r="E6" s="84" t="s">
        <v>21</v>
      </c>
      <c r="F6" s="53">
        <f>ROUND(VLOOKUP(M6,'Ultima Prueba Valida'!C:M,8,FALSE)/24*D6,2)</f>
        <v>3.82</v>
      </c>
      <c r="G6" s="54">
        <f>VLOOKUP(M6,'Ultima Prueba Valida'!$C:$Y,3,0)</f>
        <v>45685</v>
      </c>
      <c r="H6" s="55" t="s">
        <v>19</v>
      </c>
      <c r="I6" s="55" t="s">
        <v>20</v>
      </c>
      <c r="J6" s="63" t="s">
        <v>730</v>
      </c>
      <c r="K6" s="56">
        <v>45686</v>
      </c>
      <c r="L6" s="83">
        <f t="shared" si="0"/>
        <v>21</v>
      </c>
      <c r="M6" s="40" t="str">
        <f>VLOOKUP(A6,Pozos!$A$1:$B$411,2,FALSE)</f>
        <v>UNDERRIVER_NORTE-A-H5:1</v>
      </c>
      <c r="N6" s="19">
        <f t="shared" si="1"/>
        <v>45706</v>
      </c>
      <c r="O6" s="19">
        <f t="shared" si="2"/>
        <v>45707</v>
      </c>
      <c r="P6" s="21" t="s">
        <v>18</v>
      </c>
      <c r="Q6" s="20">
        <f t="shared" si="3"/>
        <v>86400</v>
      </c>
      <c r="R6" s="17" t="str">
        <f>VLOOKUP(H6,'DIFERIDAS PRODUCCION'!$A$2:$B$212,2,FALSE)</f>
        <v>202008010201002</v>
      </c>
      <c r="S6" s="17" t="str">
        <f t="shared" si="4"/>
        <v>WO Estim. Térmica</v>
      </c>
      <c r="T6" s="20">
        <f>VLOOKUP(I6,'DIFERIDAS PRODUCCION'!$D$1:$E$34,2,FALSE)</f>
        <v>1</v>
      </c>
      <c r="U6" s="22" t="str">
        <f t="shared" si="5"/>
        <v>YACIMIENTOS</v>
      </c>
      <c r="V6" s="17" t="str">
        <f t="shared" si="6"/>
        <v>Esperando post inyección</v>
      </c>
      <c r="W6" s="29" t="str">
        <f t="shared" si="7"/>
        <v>True</v>
      </c>
      <c r="Z6" s="18"/>
      <c r="AA6" s="18"/>
    </row>
    <row r="7" spans="1:27" x14ac:dyDescent="0.25">
      <c r="A7" s="87" t="s">
        <v>587</v>
      </c>
      <c r="B7" s="53" t="str">
        <f>VLOOKUP(A7,Pozos!$A$1:$F$411,6,0)</f>
        <v>Activo</v>
      </c>
      <c r="C7" s="88">
        <v>0</v>
      </c>
      <c r="D7" s="52">
        <v>24</v>
      </c>
      <c r="E7" s="84" t="s">
        <v>21</v>
      </c>
      <c r="F7" s="53">
        <f>ROUND(VLOOKUP(M7,'Ultima Prueba Valida'!C:M,8,FALSE)/24*D7,2)</f>
        <v>33.33</v>
      </c>
      <c r="G7" s="54">
        <f>VLOOKUP(M7,'Ultima Prueba Valida'!$C:$Y,3,0)</f>
        <v>45687</v>
      </c>
      <c r="H7" s="55" t="s">
        <v>22</v>
      </c>
      <c r="I7" s="55" t="s">
        <v>87</v>
      </c>
      <c r="J7" s="63" t="s">
        <v>732</v>
      </c>
      <c r="K7" s="56">
        <v>45700</v>
      </c>
      <c r="L7" s="83">
        <f t="shared" si="0"/>
        <v>7</v>
      </c>
      <c r="M7" s="40" t="str">
        <f>VLOOKUP(A7,Pozos!$A$1:$B$411,2,FALSE)</f>
        <v>UNDERRIVER_NORTE-CO-H1:1</v>
      </c>
      <c r="N7" s="19">
        <f t="shared" si="1"/>
        <v>45706</v>
      </c>
      <c r="O7" s="19">
        <f t="shared" si="2"/>
        <v>45707</v>
      </c>
      <c r="P7" s="21" t="s">
        <v>18</v>
      </c>
      <c r="Q7" s="20">
        <f t="shared" si="3"/>
        <v>86400</v>
      </c>
      <c r="R7" s="17" t="str">
        <f>VLOOKUP(H7,'DIFERIDAS PRODUCCION'!$A$2:$B$212,2,FALSE)</f>
        <v>20200400040002</v>
      </c>
      <c r="S7" s="17" t="str">
        <f t="shared" si="4"/>
        <v>Pozo no fluye</v>
      </c>
      <c r="T7" s="20">
        <f>VLOOKUP(I7,'DIFERIDAS PRODUCCION'!$D$1:$E$34,2,FALSE)</f>
        <v>6</v>
      </c>
      <c r="U7" s="22" t="str">
        <f t="shared" si="5"/>
        <v>INGENIERIA</v>
      </c>
      <c r="V7" s="17" t="str">
        <f t="shared" si="6"/>
        <v>Pozo no bombea, por crudo viscoso</v>
      </c>
      <c r="W7" s="29" t="str">
        <f t="shared" si="7"/>
        <v>True</v>
      </c>
      <c r="Z7" s="18"/>
      <c r="AA7" s="18"/>
    </row>
    <row r="8" spans="1:27" x14ac:dyDescent="0.25">
      <c r="A8" s="87" t="s">
        <v>591</v>
      </c>
      <c r="B8" s="53" t="str">
        <f>VLOOKUP(A8,Pozos!$A$1:$F$411,6,0)</f>
        <v>Activo</v>
      </c>
      <c r="C8" s="88">
        <v>0</v>
      </c>
      <c r="D8" s="52">
        <v>24</v>
      </c>
      <c r="E8" s="84" t="s">
        <v>21</v>
      </c>
      <c r="F8" s="53">
        <f>ROUND(VLOOKUP(M8,'Ultima Prueba Valida'!C:M,8,FALSE)/24*D8,2)</f>
        <v>4.6100000000000003</v>
      </c>
      <c r="G8" s="54">
        <f>VLOOKUP(M8,'Ultima Prueba Valida'!$C:$Y,3,0)</f>
        <v>45676</v>
      </c>
      <c r="H8" s="55" t="s">
        <v>19</v>
      </c>
      <c r="I8" s="55" t="s">
        <v>20</v>
      </c>
      <c r="J8" s="63" t="s">
        <v>677</v>
      </c>
      <c r="K8" s="56">
        <v>45699</v>
      </c>
      <c r="L8" s="83">
        <f t="shared" si="0"/>
        <v>8</v>
      </c>
      <c r="M8" s="40" t="str">
        <f>VLOOKUP(A8,Pozos!$A$1:$B$411,2,FALSE)</f>
        <v>UNDERRIVER_NORTE-CP-H2:1</v>
      </c>
      <c r="N8" s="19">
        <f t="shared" si="1"/>
        <v>45706</v>
      </c>
      <c r="O8" s="19">
        <f t="shared" si="2"/>
        <v>45707</v>
      </c>
      <c r="P8" s="21" t="s">
        <v>18</v>
      </c>
      <c r="Q8" s="20">
        <f t="shared" si="3"/>
        <v>86400</v>
      </c>
      <c r="R8" s="17" t="str">
        <f>VLOOKUP(H8,'DIFERIDAS PRODUCCION'!$A$2:$B$212,2,FALSE)</f>
        <v>202008010201002</v>
      </c>
      <c r="S8" s="17" t="str">
        <f t="shared" si="4"/>
        <v>WO Estim. Térmica</v>
      </c>
      <c r="T8" s="20">
        <f>VLOOKUP(I8,'DIFERIDAS PRODUCCION'!$D$1:$E$34,2,FALSE)</f>
        <v>1</v>
      </c>
      <c r="U8" s="22" t="str">
        <f t="shared" si="5"/>
        <v>YACIMIENTOS</v>
      </c>
      <c r="V8" s="17" t="str">
        <f t="shared" si="6"/>
        <v>Inyección de vapor</v>
      </c>
      <c r="W8" s="29" t="str">
        <f t="shared" si="7"/>
        <v>True</v>
      </c>
      <c r="Z8" s="18"/>
      <c r="AA8" s="18"/>
    </row>
    <row r="9" spans="1:27" x14ac:dyDescent="0.25">
      <c r="A9" s="87" t="s">
        <v>605</v>
      </c>
      <c r="B9" s="53" t="str">
        <f>VLOOKUP(A9,Pozos!$A$1:$F$411,6,0)</f>
        <v>Activo</v>
      </c>
      <c r="C9" s="82">
        <v>0</v>
      </c>
      <c r="D9" s="52">
        <v>1</v>
      </c>
      <c r="E9" s="84" t="s">
        <v>21</v>
      </c>
      <c r="F9" s="53">
        <f>ROUND(VLOOKUP(M9,'Ultima Prueba Valida'!C:M,8,FALSE)/24*D9,2)</f>
        <v>1.27</v>
      </c>
      <c r="G9" s="54">
        <f>VLOOKUP(M9,'Ultima Prueba Valida'!$C:$Y,3,0)</f>
        <v>45687</v>
      </c>
      <c r="H9" s="55" t="s">
        <v>251</v>
      </c>
      <c r="I9" s="55" t="s">
        <v>50</v>
      </c>
      <c r="J9" s="63" t="s">
        <v>733</v>
      </c>
      <c r="K9" s="56">
        <v>45705</v>
      </c>
      <c r="L9" s="83">
        <f t="shared" si="0"/>
        <v>2</v>
      </c>
      <c r="M9" s="40" t="str">
        <f>VLOOKUP(A9,Pozos!$A$1:$B$411,2,FALSE)</f>
        <v>UNDERRIVER_NORTE-X-H6:1</v>
      </c>
      <c r="N9" s="19">
        <f t="shared" si="1"/>
        <v>45706</v>
      </c>
      <c r="O9" s="19">
        <f t="shared" si="2"/>
        <v>45706.041666666664</v>
      </c>
      <c r="P9" s="21" t="s">
        <v>18</v>
      </c>
      <c r="Q9" s="20">
        <f t="shared" si="3"/>
        <v>3599.9999997904524</v>
      </c>
      <c r="R9" s="17" t="str">
        <f>VLOOKUP(H9,'DIFERIDAS PRODUCCION'!$A$2:$B$212,2,FALSE)</f>
        <v>20200400030302</v>
      </c>
      <c r="S9" s="17" t="str">
        <f t="shared" si="4"/>
        <v>Empaque falla</v>
      </c>
      <c r="T9" s="20">
        <f>VLOOKUP(I9,'DIFERIDAS PRODUCCION'!$D$1:$E$34,2,FALSE)</f>
        <v>4</v>
      </c>
      <c r="U9" s="22" t="str">
        <f t="shared" si="5"/>
        <v>CONTROL</v>
      </c>
      <c r="V9" s="17" t="str">
        <f t="shared" si="6"/>
        <v>Cambio de empaques</v>
      </c>
      <c r="W9" s="29" t="str">
        <f t="shared" si="7"/>
        <v>True</v>
      </c>
      <c r="Z9" s="18"/>
      <c r="AA9" s="18"/>
    </row>
    <row r="10" spans="1:27" x14ac:dyDescent="0.25">
      <c r="A10" s="87" t="s">
        <v>583</v>
      </c>
      <c r="B10" s="53" t="str">
        <f>VLOOKUP(A10,Pozos!$A$1:$F$411,6,0)</f>
        <v>Activo</v>
      </c>
      <c r="C10" s="82">
        <v>0</v>
      </c>
      <c r="D10" s="52">
        <v>1</v>
      </c>
      <c r="E10" s="84" t="s">
        <v>21</v>
      </c>
      <c r="F10" s="53">
        <f>ROUND(VLOOKUP(M10,'Ultima Prueba Valida'!C:M,8,FALSE)/24*D10,2)</f>
        <v>0.46</v>
      </c>
      <c r="G10" s="54">
        <f>VLOOKUP(M10,'Ultima Prueba Valida'!$C:$Y,3,0)</f>
        <v>45687</v>
      </c>
      <c r="H10" s="55" t="s">
        <v>251</v>
      </c>
      <c r="I10" s="55" t="s">
        <v>50</v>
      </c>
      <c r="J10" s="63" t="s">
        <v>733</v>
      </c>
      <c r="K10" s="56">
        <v>45705</v>
      </c>
      <c r="L10" s="83">
        <f t="shared" ref="L10:L11" si="8">IF(K10="","",+$B$1-K10+1)</f>
        <v>2</v>
      </c>
      <c r="M10" s="40" t="str">
        <f>VLOOKUP(A10,Pozos!$A$1:$B$411,2,FALSE)</f>
        <v>UNDERRIVER_NORTE-B-H6:1</v>
      </c>
      <c r="N10" s="19">
        <f t="shared" si="1"/>
        <v>45706</v>
      </c>
      <c r="O10" s="19">
        <f t="shared" si="2"/>
        <v>45706.041666666664</v>
      </c>
      <c r="P10" s="21" t="s">
        <v>18</v>
      </c>
      <c r="Q10" s="20">
        <f t="shared" si="3"/>
        <v>3599.9999997904524</v>
      </c>
      <c r="R10" s="17" t="str">
        <f>VLOOKUP(H10,'DIFERIDAS PRODUCCION'!$A$2:$B$212,2,FALSE)</f>
        <v>20200400030302</v>
      </c>
      <c r="S10" s="17" t="str">
        <f t="shared" si="4"/>
        <v>Empaque falla</v>
      </c>
      <c r="T10" s="20">
        <f>VLOOKUP(I10,'DIFERIDAS PRODUCCION'!$D$1:$E$34,2,FALSE)</f>
        <v>4</v>
      </c>
      <c r="U10" s="22" t="str">
        <f t="shared" si="5"/>
        <v>CONTROL</v>
      </c>
      <c r="V10" s="17" t="str">
        <f t="shared" si="6"/>
        <v>Cambio de empaques</v>
      </c>
      <c r="W10" s="29" t="str">
        <f t="shared" si="7"/>
        <v>True</v>
      </c>
      <c r="Z10" s="18"/>
      <c r="AA10" s="18"/>
    </row>
    <row r="11" spans="1:27" x14ac:dyDescent="0.25">
      <c r="A11" s="80" t="s">
        <v>577</v>
      </c>
      <c r="B11" s="53" t="str">
        <f>VLOOKUP(A11,Pozos!$A$1:$F$411,6,0)</f>
        <v>Activo</v>
      </c>
      <c r="C11" s="82">
        <v>0</v>
      </c>
      <c r="D11" s="52">
        <v>1</v>
      </c>
      <c r="E11" s="84" t="s">
        <v>21</v>
      </c>
      <c r="F11" s="53">
        <f>ROUND(VLOOKUP(M11,'Ultima Prueba Valida'!C:M,8,FALSE)/24*D11,2)</f>
        <v>0.78</v>
      </c>
      <c r="G11" s="54">
        <f>VLOOKUP(M11,'Ultima Prueba Valida'!$C:$Y,3,0)</f>
        <v>45687</v>
      </c>
      <c r="H11" s="55" t="s">
        <v>251</v>
      </c>
      <c r="I11" s="55" t="s">
        <v>50</v>
      </c>
      <c r="J11" s="63" t="s">
        <v>733</v>
      </c>
      <c r="K11" s="56">
        <v>45705</v>
      </c>
      <c r="L11" s="83">
        <f t="shared" si="8"/>
        <v>2</v>
      </c>
      <c r="M11" s="40" t="str">
        <f>VLOOKUP(A11,Pozos!$A$1:$B$411,2,FALSE)</f>
        <v>UNDERRIVER_NORTE-B-H3:1</v>
      </c>
      <c r="N11" s="19">
        <f t="shared" si="1"/>
        <v>45706</v>
      </c>
      <c r="O11" s="19">
        <f t="shared" si="2"/>
        <v>45706.041666666664</v>
      </c>
      <c r="P11" s="21" t="s">
        <v>18</v>
      </c>
      <c r="Q11" s="20">
        <f t="shared" si="3"/>
        <v>3599.9999997904524</v>
      </c>
      <c r="R11" s="17" t="str">
        <f>VLOOKUP(H11,'DIFERIDAS PRODUCCION'!$A$2:$B$212,2,FALSE)</f>
        <v>20200400030302</v>
      </c>
      <c r="S11" s="17" t="str">
        <f t="shared" si="4"/>
        <v>Empaque falla</v>
      </c>
      <c r="T11" s="20">
        <f>VLOOKUP(I11,'DIFERIDAS PRODUCCION'!$D$1:$E$34,2,FALSE)</f>
        <v>4</v>
      </c>
      <c r="U11" s="22" t="str">
        <f t="shared" si="5"/>
        <v>CONTROL</v>
      </c>
      <c r="V11" s="17" t="str">
        <f t="shared" si="6"/>
        <v>Cambio de empaques</v>
      </c>
      <c r="W11" s="29" t="str">
        <f t="shared" si="7"/>
        <v>True</v>
      </c>
      <c r="Z11" s="18"/>
      <c r="AA11" s="18"/>
    </row>
    <row r="12" spans="1:27" x14ac:dyDescent="0.25">
      <c r="A12" s="80" t="s">
        <v>569</v>
      </c>
      <c r="B12" s="53" t="str">
        <f>VLOOKUP(A12,Pozos!$A$1:$F$411,6,0)</f>
        <v>Activo</v>
      </c>
      <c r="C12" s="82">
        <v>0</v>
      </c>
      <c r="D12" s="52">
        <v>3</v>
      </c>
      <c r="E12" s="84" t="s">
        <v>21</v>
      </c>
      <c r="F12" s="53">
        <f>ROUND(VLOOKUP(M12,'Ultima Prueba Valida'!C:M,8,FALSE)/24*D12,2)</f>
        <v>0.18</v>
      </c>
      <c r="G12" s="54">
        <f>VLOOKUP(M12,'Ultima Prueba Valida'!$C:$Y,3,0)</f>
        <v>45684</v>
      </c>
      <c r="H12" s="55" t="s">
        <v>54</v>
      </c>
      <c r="I12" s="55" t="s">
        <v>27</v>
      </c>
      <c r="J12" s="63" t="s">
        <v>734</v>
      </c>
      <c r="K12" s="56">
        <v>45706</v>
      </c>
      <c r="L12" s="83">
        <f t="shared" ref="L12:L75" si="9">IF(K12="","",+$B$1-K12+1)</f>
        <v>1</v>
      </c>
      <c r="M12" s="40" t="str">
        <f>VLOOKUP(A12,Pozos!$A$1:$B$411,2,FALSE)</f>
        <v>UNDERRIVER_NORTE-AQ-H3:1</v>
      </c>
      <c r="N12" s="19">
        <f t="shared" si="1"/>
        <v>45706</v>
      </c>
      <c r="O12" s="19">
        <f t="shared" si="2"/>
        <v>45706.125</v>
      </c>
      <c r="P12" s="21" t="s">
        <v>18</v>
      </c>
      <c r="Q12" s="20">
        <f t="shared" si="3"/>
        <v>10800</v>
      </c>
      <c r="R12" s="17" t="str">
        <f>VLOOKUP(H12,'DIFERIDAS PRODUCCION'!$A$2:$B$212,2,FALSE)</f>
        <v>202002000101302</v>
      </c>
      <c r="S12" s="17" t="str">
        <f t="shared" si="4"/>
        <v>Red energía falla</v>
      </c>
      <c r="T12" s="20">
        <f>VLOOKUP(I12,'DIFERIDAS PRODUCCION'!$D$1:$E$34,2,FALSE)</f>
        <v>3</v>
      </c>
      <c r="U12" s="22" t="str">
        <f t="shared" si="5"/>
        <v>MANTENIMIENTO</v>
      </c>
      <c r="V12" s="17" t="str">
        <f t="shared" si="6"/>
        <v>Corte de energia VASCONIA</v>
      </c>
      <c r="W12" s="29" t="str">
        <f t="shared" si="7"/>
        <v>True</v>
      </c>
      <c r="Z12" s="18"/>
      <c r="AA12" s="18"/>
    </row>
    <row r="13" spans="1:27" x14ac:dyDescent="0.25">
      <c r="A13" s="80" t="s">
        <v>601</v>
      </c>
      <c r="B13" s="53" t="str">
        <f>VLOOKUP(A13,Pozos!$A$1:$F$411,6,0)</f>
        <v>Activo</v>
      </c>
      <c r="C13" s="82">
        <v>0</v>
      </c>
      <c r="D13" s="52">
        <v>3</v>
      </c>
      <c r="E13" s="84" t="s">
        <v>21</v>
      </c>
      <c r="F13" s="53">
        <f>ROUND(VLOOKUP(M13,'Ultima Prueba Valida'!C:M,8,FALSE)/24*D13,2)</f>
        <v>0.49</v>
      </c>
      <c r="G13" s="54">
        <f>VLOOKUP(M13,'Ultima Prueba Valida'!$C:$Y,3,0)</f>
        <v>45684</v>
      </c>
      <c r="H13" s="55" t="s">
        <v>54</v>
      </c>
      <c r="I13" s="55" t="s">
        <v>27</v>
      </c>
      <c r="J13" s="63" t="s">
        <v>734</v>
      </c>
      <c r="K13" s="56">
        <v>45706</v>
      </c>
      <c r="L13" s="83">
        <f t="shared" si="9"/>
        <v>1</v>
      </c>
      <c r="M13" s="40" t="str">
        <f>VLOOKUP(A13,Pozos!$A$1:$B$411,2,FALSE)</f>
        <v>UNDERRIVER_NORTE-X-H4:1</v>
      </c>
      <c r="N13" s="19">
        <f t="shared" si="1"/>
        <v>45706</v>
      </c>
      <c r="O13" s="19">
        <f t="shared" si="2"/>
        <v>45706.125</v>
      </c>
      <c r="P13" s="21" t="s">
        <v>18</v>
      </c>
      <c r="Q13" s="20">
        <f t="shared" si="3"/>
        <v>10800</v>
      </c>
      <c r="R13" s="17" t="str">
        <f>VLOOKUP(H13,'DIFERIDAS PRODUCCION'!$A$2:$B$212,2,FALSE)</f>
        <v>202002000101302</v>
      </c>
      <c r="S13" s="17" t="str">
        <f t="shared" si="4"/>
        <v>Red energía falla</v>
      </c>
      <c r="T13" s="20">
        <f>VLOOKUP(I13,'DIFERIDAS PRODUCCION'!$D$1:$E$34,2,FALSE)</f>
        <v>3</v>
      </c>
      <c r="U13" s="22" t="str">
        <f t="shared" si="5"/>
        <v>MANTENIMIENTO</v>
      </c>
      <c r="V13" s="17" t="str">
        <f t="shared" si="6"/>
        <v>Corte de energia VASCONIA</v>
      </c>
      <c r="W13" s="29" t="str">
        <f t="shared" si="7"/>
        <v>True</v>
      </c>
      <c r="Z13" s="18"/>
      <c r="AA13" s="18"/>
    </row>
    <row r="14" spans="1:27" x14ac:dyDescent="0.25">
      <c r="A14" s="80" t="s">
        <v>513</v>
      </c>
      <c r="B14" s="53" t="str">
        <f>VLOOKUP(A14,Pozos!$A$1:$F$411,6,0)</f>
        <v>Activo</v>
      </c>
      <c r="C14" s="82">
        <v>0</v>
      </c>
      <c r="D14" s="52">
        <v>3</v>
      </c>
      <c r="E14" s="84" t="s">
        <v>21</v>
      </c>
      <c r="F14" s="53">
        <f>ROUND(VLOOKUP(M14,'Ultima Prueba Valida'!C:M,8,FALSE)/24*D14,2)</f>
        <v>4.29</v>
      </c>
      <c r="G14" s="54">
        <f>VLOOKUP(M14,'Ultima Prueba Valida'!$C:$Y,3,0)</f>
        <v>45687</v>
      </c>
      <c r="H14" s="55" t="s">
        <v>54</v>
      </c>
      <c r="I14" s="55" t="s">
        <v>27</v>
      </c>
      <c r="J14" s="63" t="s">
        <v>734</v>
      </c>
      <c r="K14" s="56">
        <v>45706</v>
      </c>
      <c r="L14" s="83">
        <f t="shared" si="9"/>
        <v>1</v>
      </c>
      <c r="M14" s="40" t="str">
        <f>VLOOKUP(A14,Pozos!$A$1:$B$411,2,FALSE)</f>
        <v>UNDERRIVER_NORTE-19:1</v>
      </c>
      <c r="N14" s="19">
        <f t="shared" si="1"/>
        <v>45706</v>
      </c>
      <c r="O14" s="19">
        <f t="shared" si="2"/>
        <v>45706.125</v>
      </c>
      <c r="P14" s="21" t="s">
        <v>18</v>
      </c>
      <c r="Q14" s="20">
        <f t="shared" si="3"/>
        <v>10800</v>
      </c>
      <c r="R14" s="17" t="str">
        <f>VLOOKUP(H14,'DIFERIDAS PRODUCCION'!$A$2:$B$212,2,FALSE)</f>
        <v>202002000101302</v>
      </c>
      <c r="S14" s="17" t="str">
        <f t="shared" si="4"/>
        <v>Red energía falla</v>
      </c>
      <c r="T14" s="20">
        <f>VLOOKUP(I14,'DIFERIDAS PRODUCCION'!$D$1:$E$34,2,FALSE)</f>
        <v>3</v>
      </c>
      <c r="U14" s="22" t="str">
        <f t="shared" si="5"/>
        <v>MANTENIMIENTO</v>
      </c>
      <c r="V14" s="17" t="str">
        <f t="shared" si="6"/>
        <v>Corte de energia VASCONIA</v>
      </c>
      <c r="W14" s="29" t="str">
        <f t="shared" si="7"/>
        <v>True</v>
      </c>
      <c r="Z14" s="18"/>
      <c r="AA14" s="18"/>
    </row>
    <row r="15" spans="1:27" x14ac:dyDescent="0.25">
      <c r="A15" s="80" t="s">
        <v>493</v>
      </c>
      <c r="B15" s="53" t="str">
        <f>VLOOKUP(A15,Pozos!$A$1:$F$411,6,0)</f>
        <v>Activo</v>
      </c>
      <c r="C15" s="82">
        <v>0</v>
      </c>
      <c r="D15" s="52">
        <v>3</v>
      </c>
      <c r="E15" s="84" t="s">
        <v>21</v>
      </c>
      <c r="F15" s="53">
        <f>ROUND(VLOOKUP(M15,'Ultima Prueba Valida'!C:M,8,FALSE)/24*D15,2)</f>
        <v>0.03</v>
      </c>
      <c r="G15" s="54">
        <f>VLOOKUP(M15,'Ultima Prueba Valida'!$C:$Y,3,0)</f>
        <v>45687</v>
      </c>
      <c r="H15" s="55" t="s">
        <v>54</v>
      </c>
      <c r="I15" s="55" t="s">
        <v>27</v>
      </c>
      <c r="J15" s="63" t="s">
        <v>734</v>
      </c>
      <c r="K15" s="56">
        <v>45706</v>
      </c>
      <c r="L15" s="83">
        <f t="shared" si="9"/>
        <v>1</v>
      </c>
      <c r="M15" s="40" t="str">
        <f>VLOOKUP(A15,Pozos!$A$1:$B$411,2,FALSE)</f>
        <v>UNDERRIVER_NORTE-1:1</v>
      </c>
      <c r="N15" s="19">
        <f t="shared" si="1"/>
        <v>45706</v>
      </c>
      <c r="O15" s="19">
        <f t="shared" si="2"/>
        <v>45706.125</v>
      </c>
      <c r="P15" s="21" t="s">
        <v>18</v>
      </c>
      <c r="Q15" s="20">
        <f t="shared" si="3"/>
        <v>10800</v>
      </c>
      <c r="R15" s="17" t="str">
        <f>VLOOKUP(H15,'DIFERIDAS PRODUCCION'!$A$2:$B$212,2,FALSE)</f>
        <v>202002000101302</v>
      </c>
      <c r="S15" s="17" t="str">
        <f t="shared" si="4"/>
        <v>Red energía falla</v>
      </c>
      <c r="T15" s="20">
        <f>VLOOKUP(I15,'DIFERIDAS PRODUCCION'!$D$1:$E$34,2,FALSE)</f>
        <v>3</v>
      </c>
      <c r="U15" s="22" t="str">
        <f t="shared" si="5"/>
        <v>MANTENIMIENTO</v>
      </c>
      <c r="V15" s="17" t="str">
        <f t="shared" si="6"/>
        <v>Corte de energia VASCONIA</v>
      </c>
      <c r="W15" s="29" t="str">
        <f t="shared" si="7"/>
        <v>True</v>
      </c>
      <c r="Z15" s="18"/>
      <c r="AA15" s="18"/>
    </row>
    <row r="16" spans="1:27" x14ac:dyDescent="0.25">
      <c r="A16" s="80" t="s">
        <v>521</v>
      </c>
      <c r="B16" s="53" t="str">
        <f>VLOOKUP(A16,Pozos!$A$1:$F$411,6,0)</f>
        <v>Activo</v>
      </c>
      <c r="C16" s="82">
        <v>0</v>
      </c>
      <c r="D16" s="52">
        <v>3</v>
      </c>
      <c r="E16" s="84" t="s">
        <v>21</v>
      </c>
      <c r="F16" s="53">
        <f>ROUND(VLOOKUP(M16,'Ultima Prueba Valida'!C:M,8,FALSE)/24*D16,2)</f>
        <v>0.23</v>
      </c>
      <c r="G16" s="54">
        <f>VLOOKUP(M16,'Ultima Prueba Valida'!$C:$Y,3,0)</f>
        <v>45687</v>
      </c>
      <c r="H16" s="55" t="s">
        <v>54</v>
      </c>
      <c r="I16" s="55" t="s">
        <v>27</v>
      </c>
      <c r="J16" s="63" t="s">
        <v>734</v>
      </c>
      <c r="K16" s="56">
        <v>45706</v>
      </c>
      <c r="L16" s="83">
        <f t="shared" si="9"/>
        <v>1</v>
      </c>
      <c r="M16" s="40" t="str">
        <f>VLOOKUP(A16,Pozos!$A$1:$B$411,2,FALSE)</f>
        <v>UNDERRIVER_NORTE-3:1</v>
      </c>
      <c r="N16" s="19">
        <f t="shared" si="1"/>
        <v>45706</v>
      </c>
      <c r="O16" s="19">
        <f t="shared" si="2"/>
        <v>45706.125</v>
      </c>
      <c r="P16" s="21" t="s">
        <v>18</v>
      </c>
      <c r="Q16" s="20">
        <f t="shared" si="3"/>
        <v>10800</v>
      </c>
      <c r="R16" s="17" t="str">
        <f>VLOOKUP(H16,'DIFERIDAS PRODUCCION'!$A$2:$B$212,2,FALSE)</f>
        <v>202002000101302</v>
      </c>
      <c r="S16" s="17" t="str">
        <f t="shared" si="4"/>
        <v>Red energía falla</v>
      </c>
      <c r="T16" s="20">
        <f>VLOOKUP(I16,'DIFERIDAS PRODUCCION'!$D$1:$E$34,2,FALSE)</f>
        <v>3</v>
      </c>
      <c r="U16" s="22" t="str">
        <f t="shared" si="5"/>
        <v>MANTENIMIENTO</v>
      </c>
      <c r="V16" s="17" t="str">
        <f t="shared" si="6"/>
        <v>Corte de energia VASCONIA</v>
      </c>
      <c r="W16" s="29" t="str">
        <f t="shared" si="7"/>
        <v>True</v>
      </c>
      <c r="Z16" s="18"/>
      <c r="AA16" s="18"/>
    </row>
    <row r="17" spans="1:27" x14ac:dyDescent="0.25">
      <c r="A17" s="80"/>
      <c r="B17" s="53" t="e">
        <f>VLOOKUP(A17,Pozos!$A$1:$F$411,6,0)</f>
        <v>#N/A</v>
      </c>
      <c r="C17" s="82">
        <v>0</v>
      </c>
      <c r="D17" s="52"/>
      <c r="E17" s="84" t="s">
        <v>21</v>
      </c>
      <c r="F17" s="53" t="e">
        <f>ROUND(VLOOKUP(M17,'Ultima Prueba Valida'!C:M,8,FALSE)/24*D17,2)</f>
        <v>#N/A</v>
      </c>
      <c r="G17" s="54" t="e">
        <f>VLOOKUP(M17,'Ultima Prueba Valida'!$C:$Y,3,0)</f>
        <v>#N/A</v>
      </c>
      <c r="H17" s="55"/>
      <c r="I17" s="55"/>
      <c r="J17" s="63"/>
      <c r="K17" s="56"/>
      <c r="L17" s="83" t="str">
        <f t="shared" si="9"/>
        <v/>
      </c>
      <c r="M17" s="40" t="e">
        <f>VLOOKUP(A17,Pozos!$A$1:$B$411,2,FALSE)</f>
        <v>#N/A</v>
      </c>
      <c r="N17" s="19">
        <f t="shared" si="1"/>
        <v>45706</v>
      </c>
      <c r="O17" s="19">
        <f t="shared" si="2"/>
        <v>45706</v>
      </c>
      <c r="P17" s="21" t="s">
        <v>18</v>
      </c>
      <c r="Q17" s="20">
        <f t="shared" si="3"/>
        <v>0</v>
      </c>
      <c r="R17" s="17" t="e">
        <f>VLOOKUP(H17,'DIFERIDAS PRODUCCION'!$A$2:$B$212,2,FALSE)</f>
        <v>#N/A</v>
      </c>
      <c r="S17" s="17">
        <f t="shared" si="4"/>
        <v>0</v>
      </c>
      <c r="T17" s="20" t="e">
        <f>VLOOKUP(I17,'DIFERIDAS PRODUCCION'!$D$1:$E$34,2,FALSE)</f>
        <v>#N/A</v>
      </c>
      <c r="U17" s="22">
        <f t="shared" si="5"/>
        <v>0</v>
      </c>
      <c r="V17" s="17" t="str">
        <f t="shared" si="6"/>
        <v/>
      </c>
      <c r="W17" s="29" t="str">
        <f t="shared" si="7"/>
        <v>True</v>
      </c>
      <c r="Z17" s="18"/>
      <c r="AA17" s="18"/>
    </row>
    <row r="18" spans="1:27" x14ac:dyDescent="0.25">
      <c r="A18" s="80"/>
      <c r="B18" s="53" t="e">
        <f>VLOOKUP(A18,Pozos!$A$1:$F$411,6,0)</f>
        <v>#N/A</v>
      </c>
      <c r="C18" s="82">
        <v>0</v>
      </c>
      <c r="D18" s="52"/>
      <c r="E18" s="84" t="s">
        <v>21</v>
      </c>
      <c r="F18" s="53" t="e">
        <f>ROUND(VLOOKUP(M18,'Ultima Prueba Valida'!C:M,8,FALSE)/24*D18,2)</f>
        <v>#N/A</v>
      </c>
      <c r="G18" s="54" t="e">
        <f>VLOOKUP(M18,'Ultima Prueba Valida'!$C:$Y,3,0)</f>
        <v>#N/A</v>
      </c>
      <c r="H18" s="55"/>
      <c r="I18" s="55"/>
      <c r="J18" s="63"/>
      <c r="K18" s="56"/>
      <c r="L18" s="83" t="str">
        <f t="shared" si="9"/>
        <v/>
      </c>
      <c r="M18" s="40" t="e">
        <f>VLOOKUP(A18,Pozos!$A$1:$B$411,2,FALSE)</f>
        <v>#N/A</v>
      </c>
      <c r="N18" s="19">
        <f t="shared" si="1"/>
        <v>45706</v>
      </c>
      <c r="O18" s="19">
        <f t="shared" si="2"/>
        <v>45706</v>
      </c>
      <c r="P18" s="21" t="s">
        <v>18</v>
      </c>
      <c r="Q18" s="20">
        <f t="shared" si="3"/>
        <v>0</v>
      </c>
      <c r="R18" s="17" t="e">
        <f>VLOOKUP(H18,'DIFERIDAS PRODUCCION'!$A$2:$B$212,2,FALSE)</f>
        <v>#N/A</v>
      </c>
      <c r="S18" s="17">
        <f t="shared" si="4"/>
        <v>0</v>
      </c>
      <c r="T18" s="20" t="e">
        <f>VLOOKUP(I18,'DIFERIDAS PRODUCCION'!$D$1:$E$34,2,FALSE)</f>
        <v>#N/A</v>
      </c>
      <c r="U18" s="22">
        <f t="shared" si="5"/>
        <v>0</v>
      </c>
      <c r="V18" s="17" t="str">
        <f t="shared" si="6"/>
        <v/>
      </c>
      <c r="W18" s="29" t="str">
        <f t="shared" si="7"/>
        <v>True</v>
      </c>
      <c r="Z18" s="18"/>
      <c r="AA18" s="18"/>
    </row>
    <row r="19" spans="1:27" x14ac:dyDescent="0.25">
      <c r="A19" s="80"/>
      <c r="B19" s="53" t="e">
        <f>VLOOKUP(A19,Pozos!$A$1:$F$411,6,0)</f>
        <v>#N/A</v>
      </c>
      <c r="C19" s="82">
        <v>0</v>
      </c>
      <c r="D19" s="52"/>
      <c r="E19" s="84" t="s">
        <v>21</v>
      </c>
      <c r="F19" s="53" t="e">
        <f>ROUND(VLOOKUP(M19,'Ultima Prueba Valida'!C:M,8,FALSE)/24*D19,2)</f>
        <v>#N/A</v>
      </c>
      <c r="G19" s="54" t="e">
        <f>VLOOKUP(M19,'Ultima Prueba Valida'!$C:$Y,3,0)</f>
        <v>#N/A</v>
      </c>
      <c r="H19" s="55"/>
      <c r="I19" s="55"/>
      <c r="J19" s="63"/>
      <c r="K19" s="56"/>
      <c r="L19" s="83" t="str">
        <f t="shared" si="9"/>
        <v/>
      </c>
      <c r="M19" s="40" t="e">
        <f>VLOOKUP(A19,Pozos!$A$1:$B$411,2,FALSE)</f>
        <v>#N/A</v>
      </c>
      <c r="N19" s="19">
        <f t="shared" si="1"/>
        <v>45706</v>
      </c>
      <c r="O19" s="19">
        <f t="shared" si="2"/>
        <v>45706</v>
      </c>
      <c r="P19" s="21" t="s">
        <v>18</v>
      </c>
      <c r="Q19" s="20">
        <f t="shared" si="3"/>
        <v>0</v>
      </c>
      <c r="R19" s="17" t="e">
        <f>VLOOKUP(H19,'DIFERIDAS PRODUCCION'!$A$2:$B$212,2,FALSE)</f>
        <v>#N/A</v>
      </c>
      <c r="S19" s="17">
        <f t="shared" si="4"/>
        <v>0</v>
      </c>
      <c r="T19" s="20" t="e">
        <f>VLOOKUP(I19,'DIFERIDAS PRODUCCION'!$D$1:$E$34,2,FALSE)</f>
        <v>#N/A</v>
      </c>
      <c r="U19" s="22">
        <f t="shared" si="5"/>
        <v>0</v>
      </c>
      <c r="V19" s="17" t="str">
        <f t="shared" si="6"/>
        <v/>
      </c>
      <c r="W19" s="29" t="str">
        <f t="shared" si="7"/>
        <v>True</v>
      </c>
      <c r="Z19" s="18"/>
      <c r="AA19" s="18"/>
    </row>
    <row r="20" spans="1:27" x14ac:dyDescent="0.25">
      <c r="A20" s="80"/>
      <c r="B20" s="53" t="e">
        <f>VLOOKUP(A20,Pozos!$A$1:$F$411,6,0)</f>
        <v>#N/A</v>
      </c>
      <c r="C20" s="82">
        <v>0</v>
      </c>
      <c r="D20" s="52"/>
      <c r="E20" s="84" t="s">
        <v>21</v>
      </c>
      <c r="F20" s="53" t="e">
        <f>ROUND(VLOOKUP(M20,'Ultima Prueba Valida'!C:M,8,FALSE)/24*D20,2)</f>
        <v>#N/A</v>
      </c>
      <c r="G20" s="54" t="e">
        <f>VLOOKUP(M20,'Ultima Prueba Valida'!$C:$Y,3,0)</f>
        <v>#N/A</v>
      </c>
      <c r="H20" s="55"/>
      <c r="I20" s="55"/>
      <c r="J20" s="63"/>
      <c r="K20" s="56"/>
      <c r="L20" s="83" t="str">
        <f t="shared" si="9"/>
        <v/>
      </c>
      <c r="M20" s="40" t="e">
        <f>VLOOKUP(A20,Pozos!$A$1:$B$411,2,FALSE)</f>
        <v>#N/A</v>
      </c>
      <c r="N20" s="19">
        <f t="shared" si="1"/>
        <v>45706</v>
      </c>
      <c r="O20" s="19">
        <f t="shared" si="2"/>
        <v>45706</v>
      </c>
      <c r="P20" s="21" t="s">
        <v>18</v>
      </c>
      <c r="Q20" s="20">
        <f t="shared" si="3"/>
        <v>0</v>
      </c>
      <c r="R20" s="17" t="e">
        <f>VLOOKUP(H20,'DIFERIDAS PRODUCCION'!$A$2:$B$212,2,FALSE)</f>
        <v>#N/A</v>
      </c>
      <c r="S20" s="17">
        <f t="shared" si="4"/>
        <v>0</v>
      </c>
      <c r="T20" s="20" t="e">
        <f>VLOOKUP(I20,'DIFERIDAS PRODUCCION'!$D$1:$E$34,2,FALSE)</f>
        <v>#N/A</v>
      </c>
      <c r="U20" s="22">
        <f t="shared" si="5"/>
        <v>0</v>
      </c>
      <c r="V20" s="17" t="str">
        <f t="shared" si="6"/>
        <v/>
      </c>
      <c r="W20" s="29" t="str">
        <f t="shared" si="7"/>
        <v>True</v>
      </c>
      <c r="Z20" s="18"/>
      <c r="AA20" s="18"/>
    </row>
    <row r="21" spans="1:27" x14ac:dyDescent="0.25">
      <c r="A21" s="80"/>
      <c r="B21" s="53" t="e">
        <f>VLOOKUP(A21,Pozos!$A$1:$F$411,6,0)</f>
        <v>#N/A</v>
      </c>
      <c r="C21" s="82">
        <v>0</v>
      </c>
      <c r="D21" s="52"/>
      <c r="E21" s="84" t="s">
        <v>21</v>
      </c>
      <c r="F21" s="53" t="e">
        <f>ROUND(VLOOKUP(M21,'Ultima Prueba Valida'!C:M,8,FALSE)/24*D21,2)</f>
        <v>#N/A</v>
      </c>
      <c r="G21" s="54" t="e">
        <f>VLOOKUP(M21,'Ultima Prueba Valida'!$C:$Y,3,0)</f>
        <v>#N/A</v>
      </c>
      <c r="H21" s="55"/>
      <c r="I21" s="55"/>
      <c r="J21" s="63"/>
      <c r="K21" s="56"/>
      <c r="L21" s="83" t="str">
        <f t="shared" si="9"/>
        <v/>
      </c>
      <c r="M21" s="40" t="e">
        <f>VLOOKUP(A21,Pozos!$A$1:$B$411,2,FALSE)</f>
        <v>#N/A</v>
      </c>
      <c r="N21" s="19">
        <f t="shared" si="1"/>
        <v>45706</v>
      </c>
      <c r="O21" s="19">
        <f t="shared" si="2"/>
        <v>45706</v>
      </c>
      <c r="P21" s="21" t="s">
        <v>18</v>
      </c>
      <c r="Q21" s="20">
        <f t="shared" si="3"/>
        <v>0</v>
      </c>
      <c r="R21" s="17" t="e">
        <f>VLOOKUP(H21,'DIFERIDAS PRODUCCION'!$A$2:$B$212,2,FALSE)</f>
        <v>#N/A</v>
      </c>
      <c r="S21" s="17">
        <f t="shared" si="4"/>
        <v>0</v>
      </c>
      <c r="T21" s="20" t="e">
        <f>VLOOKUP(I21,'DIFERIDAS PRODUCCION'!$D$1:$E$34,2,FALSE)</f>
        <v>#N/A</v>
      </c>
      <c r="U21" s="22">
        <f t="shared" si="5"/>
        <v>0</v>
      </c>
      <c r="V21" s="17" t="str">
        <f t="shared" si="6"/>
        <v/>
      </c>
      <c r="W21" s="29" t="str">
        <f t="shared" si="7"/>
        <v>True</v>
      </c>
      <c r="Z21" s="18"/>
      <c r="AA21" s="18"/>
    </row>
    <row r="22" spans="1:27" x14ac:dyDescent="0.25">
      <c r="A22" s="80"/>
      <c r="B22" s="53" t="e">
        <f>VLOOKUP(A22,Pozos!$A$1:$F$411,6,0)</f>
        <v>#N/A</v>
      </c>
      <c r="C22" s="82">
        <v>0</v>
      </c>
      <c r="D22" s="52"/>
      <c r="E22" s="84" t="s">
        <v>21</v>
      </c>
      <c r="F22" s="53" t="e">
        <f>ROUND(VLOOKUP(M22,'Ultima Prueba Valida'!C:M,8,FALSE)/24*D22,2)</f>
        <v>#N/A</v>
      </c>
      <c r="G22" s="54" t="e">
        <f>VLOOKUP(M22,'Ultima Prueba Valida'!$C:$Y,3,0)</f>
        <v>#N/A</v>
      </c>
      <c r="H22" s="55"/>
      <c r="I22" s="55"/>
      <c r="J22" s="63"/>
      <c r="K22" s="56"/>
      <c r="L22" s="83" t="str">
        <f t="shared" si="9"/>
        <v/>
      </c>
      <c r="M22" s="40" t="e">
        <f>VLOOKUP(A22,Pozos!$A$1:$B$411,2,FALSE)</f>
        <v>#N/A</v>
      </c>
      <c r="N22" s="19">
        <f t="shared" si="1"/>
        <v>45706</v>
      </c>
      <c r="O22" s="19">
        <f t="shared" si="2"/>
        <v>45706</v>
      </c>
      <c r="P22" s="21" t="s">
        <v>18</v>
      </c>
      <c r="Q22" s="20">
        <f t="shared" si="3"/>
        <v>0</v>
      </c>
      <c r="R22" s="17" t="e">
        <f>VLOOKUP(H22,'DIFERIDAS PRODUCCION'!$A$2:$B$212,2,FALSE)</f>
        <v>#N/A</v>
      </c>
      <c r="S22" s="17">
        <f t="shared" si="4"/>
        <v>0</v>
      </c>
      <c r="T22" s="20" t="e">
        <f>VLOOKUP(I22,'DIFERIDAS PRODUCCION'!$D$1:$E$34,2,FALSE)</f>
        <v>#N/A</v>
      </c>
      <c r="U22" s="22">
        <f t="shared" si="5"/>
        <v>0</v>
      </c>
      <c r="V22" s="17" t="str">
        <f t="shared" si="6"/>
        <v/>
      </c>
      <c r="W22" s="29" t="str">
        <f t="shared" si="7"/>
        <v>True</v>
      </c>
      <c r="Z22" s="18"/>
      <c r="AA22" s="18"/>
    </row>
    <row r="23" spans="1:27" x14ac:dyDescent="0.25">
      <c r="A23" s="80"/>
      <c r="B23" s="53" t="e">
        <f>VLOOKUP(A23,Pozos!$A$1:$F$411,6,0)</f>
        <v>#N/A</v>
      </c>
      <c r="C23" s="82">
        <v>0</v>
      </c>
      <c r="D23" s="52"/>
      <c r="E23" s="84" t="s">
        <v>21</v>
      </c>
      <c r="F23" s="53" t="e">
        <f>ROUND(VLOOKUP(M23,'Ultima Prueba Valida'!C:M,8,FALSE)/24*D23,2)</f>
        <v>#N/A</v>
      </c>
      <c r="G23" s="54" t="e">
        <f>VLOOKUP(M23,'Ultima Prueba Valida'!$C:$Y,3,0)</f>
        <v>#N/A</v>
      </c>
      <c r="H23" s="55"/>
      <c r="I23" s="55"/>
      <c r="J23" s="63"/>
      <c r="K23" s="56"/>
      <c r="L23" s="83" t="str">
        <f t="shared" si="9"/>
        <v/>
      </c>
      <c r="M23" s="40" t="e">
        <f>VLOOKUP(A23,Pozos!$A$1:$B$411,2,FALSE)</f>
        <v>#N/A</v>
      </c>
      <c r="N23" s="19">
        <f t="shared" si="1"/>
        <v>45706</v>
      </c>
      <c r="O23" s="19">
        <f t="shared" si="2"/>
        <v>45706</v>
      </c>
      <c r="P23" s="21" t="s">
        <v>18</v>
      </c>
      <c r="Q23" s="20">
        <f t="shared" si="3"/>
        <v>0</v>
      </c>
      <c r="R23" s="17" t="e">
        <f>VLOOKUP(H23,'DIFERIDAS PRODUCCION'!$A$2:$B$212,2,FALSE)</f>
        <v>#N/A</v>
      </c>
      <c r="S23" s="17">
        <f t="shared" si="4"/>
        <v>0</v>
      </c>
      <c r="T23" s="20" t="e">
        <f>VLOOKUP(I23,'DIFERIDAS PRODUCCION'!$D$1:$E$34,2,FALSE)</f>
        <v>#N/A</v>
      </c>
      <c r="U23" s="22">
        <f t="shared" si="5"/>
        <v>0</v>
      </c>
      <c r="V23" s="17" t="str">
        <f t="shared" si="6"/>
        <v/>
      </c>
      <c r="W23" s="29" t="str">
        <f t="shared" si="7"/>
        <v>True</v>
      </c>
      <c r="Z23" s="18"/>
      <c r="AA23" s="18"/>
    </row>
    <row r="24" spans="1:27" x14ac:dyDescent="0.25">
      <c r="A24" s="80"/>
      <c r="B24" s="53" t="e">
        <f>VLOOKUP(A24,Pozos!$A$1:$F$411,6,0)</f>
        <v>#N/A</v>
      </c>
      <c r="C24" s="82">
        <v>0</v>
      </c>
      <c r="D24" s="52"/>
      <c r="E24" s="84" t="s">
        <v>21</v>
      </c>
      <c r="F24" s="53" t="e">
        <f>ROUND(VLOOKUP(M24,'Ultima Prueba Valida'!C:M,8,FALSE)/24*D24,2)</f>
        <v>#N/A</v>
      </c>
      <c r="G24" s="54" t="e">
        <f>VLOOKUP(M24,'Ultima Prueba Valida'!$C:$Y,3,0)</f>
        <v>#N/A</v>
      </c>
      <c r="H24" s="55"/>
      <c r="I24" s="55"/>
      <c r="J24" s="63"/>
      <c r="K24" s="56"/>
      <c r="L24" s="83" t="str">
        <f t="shared" si="9"/>
        <v/>
      </c>
      <c r="M24" s="40" t="e">
        <f>VLOOKUP(A24,Pozos!$A$1:$B$411,2,FALSE)</f>
        <v>#N/A</v>
      </c>
      <c r="N24" s="19">
        <f t="shared" si="1"/>
        <v>45706</v>
      </c>
      <c r="O24" s="19">
        <f t="shared" si="2"/>
        <v>45706</v>
      </c>
      <c r="P24" s="21" t="s">
        <v>18</v>
      </c>
      <c r="Q24" s="20">
        <f t="shared" si="3"/>
        <v>0</v>
      </c>
      <c r="R24" s="17" t="e">
        <f>VLOOKUP(H24,'DIFERIDAS PRODUCCION'!$A$2:$B$212,2,FALSE)</f>
        <v>#N/A</v>
      </c>
      <c r="S24" s="17">
        <f t="shared" si="4"/>
        <v>0</v>
      </c>
      <c r="T24" s="20" t="e">
        <f>VLOOKUP(I24,'DIFERIDAS PRODUCCION'!$D$1:$E$34,2,FALSE)</f>
        <v>#N/A</v>
      </c>
      <c r="U24" s="22">
        <f t="shared" si="5"/>
        <v>0</v>
      </c>
      <c r="V24" s="17" t="str">
        <f t="shared" si="6"/>
        <v/>
      </c>
      <c r="W24" s="29" t="str">
        <f t="shared" si="7"/>
        <v>True</v>
      </c>
      <c r="Z24" s="18"/>
      <c r="AA24" s="18"/>
    </row>
    <row r="25" spans="1:27" x14ac:dyDescent="0.25">
      <c r="A25" s="80"/>
      <c r="B25" s="53" t="e">
        <f>VLOOKUP(A25,Pozos!$A$1:$F$411,6,0)</f>
        <v>#N/A</v>
      </c>
      <c r="C25" s="82">
        <v>0</v>
      </c>
      <c r="D25" s="52"/>
      <c r="E25" s="84" t="s">
        <v>21</v>
      </c>
      <c r="F25" s="53" t="e">
        <f>ROUND(VLOOKUP(M25,'Ultima Prueba Valida'!C:M,8,FALSE)/24*D25,2)</f>
        <v>#N/A</v>
      </c>
      <c r="G25" s="54" t="e">
        <f>VLOOKUP(M25,'Ultima Prueba Valida'!$C:$Y,3,0)</f>
        <v>#N/A</v>
      </c>
      <c r="H25" s="55"/>
      <c r="I25" s="55"/>
      <c r="J25" s="63"/>
      <c r="K25" s="56"/>
      <c r="L25" s="83" t="str">
        <f t="shared" si="9"/>
        <v/>
      </c>
      <c r="M25" s="40" t="e">
        <f>VLOOKUP(A25,Pozos!$A$1:$B$411,2,FALSE)</f>
        <v>#N/A</v>
      </c>
      <c r="N25" s="19">
        <f t="shared" si="1"/>
        <v>45706</v>
      </c>
      <c r="O25" s="19">
        <f t="shared" si="2"/>
        <v>45706</v>
      </c>
      <c r="P25" s="21" t="s">
        <v>18</v>
      </c>
      <c r="Q25" s="20">
        <f t="shared" si="3"/>
        <v>0</v>
      </c>
      <c r="R25" s="17" t="e">
        <f>VLOOKUP(H25,'DIFERIDAS PRODUCCION'!$A$2:$B$212,2,FALSE)</f>
        <v>#N/A</v>
      </c>
      <c r="S25" s="17">
        <f t="shared" si="4"/>
        <v>0</v>
      </c>
      <c r="T25" s="20" t="e">
        <f>VLOOKUP(I25,'DIFERIDAS PRODUCCION'!$D$1:$E$34,2,FALSE)</f>
        <v>#N/A</v>
      </c>
      <c r="U25" s="22">
        <f t="shared" si="5"/>
        <v>0</v>
      </c>
      <c r="V25" s="17" t="str">
        <f t="shared" si="6"/>
        <v/>
      </c>
      <c r="W25" s="29" t="str">
        <f t="shared" si="7"/>
        <v>True</v>
      </c>
      <c r="Z25" s="18"/>
      <c r="AA25" s="18"/>
    </row>
    <row r="26" spans="1:27" x14ac:dyDescent="0.25">
      <c r="A26" s="80"/>
      <c r="B26" s="53" t="e">
        <f>VLOOKUP(A26,Pozos!$A$1:$F$411,6,0)</f>
        <v>#N/A</v>
      </c>
      <c r="C26" s="82">
        <v>0</v>
      </c>
      <c r="D26" s="52"/>
      <c r="E26" s="84" t="s">
        <v>21</v>
      </c>
      <c r="F26" s="53" t="e">
        <f>ROUND(VLOOKUP(M26,'Ultima Prueba Valida'!C:M,8,FALSE)/24*D26,2)</f>
        <v>#N/A</v>
      </c>
      <c r="G26" s="54" t="e">
        <f>VLOOKUP(M26,'Ultima Prueba Valida'!$C:$Y,3,0)</f>
        <v>#N/A</v>
      </c>
      <c r="H26" s="55"/>
      <c r="I26" s="55"/>
      <c r="J26" s="63"/>
      <c r="K26" s="56"/>
      <c r="L26" s="83" t="str">
        <f t="shared" si="9"/>
        <v/>
      </c>
      <c r="M26" s="40" t="e">
        <f>VLOOKUP(A26,Pozos!$A$1:$B$411,2,FALSE)</f>
        <v>#N/A</v>
      </c>
      <c r="N26" s="19">
        <f t="shared" si="1"/>
        <v>45706</v>
      </c>
      <c r="O26" s="19">
        <f t="shared" si="2"/>
        <v>45706</v>
      </c>
      <c r="P26" s="21" t="s">
        <v>18</v>
      </c>
      <c r="Q26" s="20">
        <f t="shared" si="3"/>
        <v>0</v>
      </c>
      <c r="R26" s="17" t="e">
        <f>VLOOKUP(H26,'DIFERIDAS PRODUCCION'!$A$2:$B$212,2,FALSE)</f>
        <v>#N/A</v>
      </c>
      <c r="S26" s="17">
        <f t="shared" si="4"/>
        <v>0</v>
      </c>
      <c r="T26" s="20" t="e">
        <f>VLOOKUP(I26,'DIFERIDAS PRODUCCION'!$D$1:$E$34,2,FALSE)</f>
        <v>#N/A</v>
      </c>
      <c r="U26" s="22">
        <f t="shared" si="5"/>
        <v>0</v>
      </c>
      <c r="V26" s="17" t="str">
        <f t="shared" si="6"/>
        <v/>
      </c>
      <c r="W26" s="29" t="str">
        <f t="shared" si="7"/>
        <v>True</v>
      </c>
      <c r="Z26" s="18"/>
      <c r="AA26" s="18"/>
    </row>
    <row r="27" spans="1:27" x14ac:dyDescent="0.25">
      <c r="A27" s="80"/>
      <c r="B27" s="53" t="e">
        <f>VLOOKUP(A27,Pozos!$A$1:$F$411,6,0)</f>
        <v>#N/A</v>
      </c>
      <c r="C27" s="82">
        <v>0</v>
      </c>
      <c r="D27" s="52"/>
      <c r="E27" s="84" t="s">
        <v>21</v>
      </c>
      <c r="F27" s="53" t="e">
        <f>ROUND(VLOOKUP(M27,'Ultima Prueba Valida'!C:M,8,FALSE)/24*D27,2)</f>
        <v>#N/A</v>
      </c>
      <c r="G27" s="54" t="e">
        <f>VLOOKUP(M27,'Ultima Prueba Valida'!$C:$Y,3,0)</f>
        <v>#N/A</v>
      </c>
      <c r="H27" s="55"/>
      <c r="I27" s="55"/>
      <c r="J27" s="63"/>
      <c r="K27" s="56"/>
      <c r="L27" s="83" t="str">
        <f t="shared" si="9"/>
        <v/>
      </c>
      <c r="M27" s="40" t="e">
        <f>VLOOKUP(A27,Pozos!$A$1:$B$411,2,FALSE)</f>
        <v>#N/A</v>
      </c>
      <c r="N27" s="19">
        <f t="shared" si="1"/>
        <v>45706</v>
      </c>
      <c r="O27" s="19">
        <f t="shared" si="2"/>
        <v>45706</v>
      </c>
      <c r="P27" s="21" t="s">
        <v>18</v>
      </c>
      <c r="Q27" s="20">
        <f t="shared" si="3"/>
        <v>0</v>
      </c>
      <c r="R27" s="17" t="e">
        <f>VLOOKUP(H27,'DIFERIDAS PRODUCCION'!$A$2:$B$212,2,FALSE)</f>
        <v>#N/A</v>
      </c>
      <c r="S27" s="17">
        <f t="shared" si="4"/>
        <v>0</v>
      </c>
      <c r="T27" s="20" t="e">
        <f>VLOOKUP(I27,'DIFERIDAS PRODUCCION'!$D$1:$E$34,2,FALSE)</f>
        <v>#N/A</v>
      </c>
      <c r="U27" s="22">
        <f t="shared" si="5"/>
        <v>0</v>
      </c>
      <c r="V27" s="17" t="str">
        <f t="shared" si="6"/>
        <v/>
      </c>
      <c r="W27" s="29" t="str">
        <f t="shared" si="7"/>
        <v>True</v>
      </c>
      <c r="Z27" s="18"/>
      <c r="AA27" s="18"/>
    </row>
    <row r="28" spans="1:27" x14ac:dyDescent="0.25">
      <c r="A28" s="80"/>
      <c r="B28" s="53" t="e">
        <f>VLOOKUP(A28,Pozos!$A$1:$F$411,6,0)</f>
        <v>#N/A</v>
      </c>
      <c r="C28" s="82">
        <v>0</v>
      </c>
      <c r="D28" s="52"/>
      <c r="E28" s="84" t="s">
        <v>21</v>
      </c>
      <c r="F28" s="53" t="e">
        <f>ROUND(VLOOKUP(M28,'Ultima Prueba Valida'!C:M,8,FALSE)/24*D28,2)</f>
        <v>#N/A</v>
      </c>
      <c r="G28" s="54" t="e">
        <f>VLOOKUP(M28,'Ultima Prueba Valida'!$C:$Y,3,0)</f>
        <v>#N/A</v>
      </c>
      <c r="H28" s="55"/>
      <c r="I28" s="55"/>
      <c r="J28" s="63"/>
      <c r="K28" s="56"/>
      <c r="L28" s="83" t="str">
        <f t="shared" si="9"/>
        <v/>
      </c>
      <c r="M28" s="40" t="e">
        <f>VLOOKUP(A28,Pozos!$A$1:$B$411,2,FALSE)</f>
        <v>#N/A</v>
      </c>
      <c r="N28" s="19">
        <f t="shared" si="1"/>
        <v>45706</v>
      </c>
      <c r="O28" s="19">
        <f t="shared" si="2"/>
        <v>45706</v>
      </c>
      <c r="P28" s="21" t="s">
        <v>18</v>
      </c>
      <c r="Q28" s="20">
        <f t="shared" si="3"/>
        <v>0</v>
      </c>
      <c r="R28" s="17" t="e">
        <f>VLOOKUP(H28,'DIFERIDAS PRODUCCION'!$A$2:$B$212,2,FALSE)</f>
        <v>#N/A</v>
      </c>
      <c r="S28" s="17">
        <f t="shared" si="4"/>
        <v>0</v>
      </c>
      <c r="T28" s="20" t="e">
        <f>VLOOKUP(I28,'DIFERIDAS PRODUCCION'!$D$1:$E$34,2,FALSE)</f>
        <v>#N/A</v>
      </c>
      <c r="U28" s="22">
        <f t="shared" si="5"/>
        <v>0</v>
      </c>
      <c r="V28" s="17" t="str">
        <f t="shared" si="6"/>
        <v/>
      </c>
      <c r="W28" s="29" t="str">
        <f t="shared" si="7"/>
        <v>True</v>
      </c>
      <c r="Z28" s="18"/>
      <c r="AA28" s="18"/>
    </row>
    <row r="29" spans="1:27" x14ac:dyDescent="0.25">
      <c r="A29" s="80"/>
      <c r="B29" s="53" t="e">
        <f>VLOOKUP(A29,Pozos!$A$1:$F$411,6,0)</f>
        <v>#N/A</v>
      </c>
      <c r="C29" s="82">
        <v>0</v>
      </c>
      <c r="D29" s="52"/>
      <c r="E29" s="84" t="s">
        <v>21</v>
      </c>
      <c r="F29" s="53" t="e">
        <f>ROUND(VLOOKUP(M29,'Ultima Prueba Valida'!C:M,8,FALSE)/24*D29,2)</f>
        <v>#N/A</v>
      </c>
      <c r="G29" s="54" t="e">
        <f>VLOOKUP(M29,'Ultima Prueba Valida'!$C:$Y,3,0)</f>
        <v>#N/A</v>
      </c>
      <c r="H29" s="55"/>
      <c r="I29" s="55"/>
      <c r="J29" s="63"/>
      <c r="K29" s="56"/>
      <c r="L29" s="83" t="str">
        <f t="shared" si="9"/>
        <v/>
      </c>
      <c r="M29" s="40" t="e">
        <f>VLOOKUP(A29,Pozos!$A$1:$B$411,2,FALSE)</f>
        <v>#N/A</v>
      </c>
      <c r="N29" s="19">
        <f t="shared" si="1"/>
        <v>45706</v>
      </c>
      <c r="O29" s="19">
        <f t="shared" si="2"/>
        <v>45706</v>
      </c>
      <c r="P29" s="21" t="s">
        <v>18</v>
      </c>
      <c r="Q29" s="20">
        <f t="shared" si="3"/>
        <v>0</v>
      </c>
      <c r="R29" s="17" t="e">
        <f>VLOOKUP(H29,'DIFERIDAS PRODUCCION'!$A$2:$B$212,2,FALSE)</f>
        <v>#N/A</v>
      </c>
      <c r="S29" s="17">
        <f t="shared" si="4"/>
        <v>0</v>
      </c>
      <c r="T29" s="20" t="e">
        <f>VLOOKUP(I29,'DIFERIDAS PRODUCCION'!$D$1:$E$34,2,FALSE)</f>
        <v>#N/A</v>
      </c>
      <c r="U29" s="22">
        <f t="shared" si="5"/>
        <v>0</v>
      </c>
      <c r="V29" s="17" t="str">
        <f t="shared" si="6"/>
        <v/>
      </c>
      <c r="W29" s="29" t="str">
        <f t="shared" si="7"/>
        <v>True</v>
      </c>
      <c r="Z29" s="18"/>
      <c r="AA29" s="18"/>
    </row>
    <row r="30" spans="1:27" x14ac:dyDescent="0.25">
      <c r="A30" s="80"/>
      <c r="B30" s="53" t="e">
        <f>VLOOKUP(A30,Pozos!$A$1:$F$411,6,0)</f>
        <v>#N/A</v>
      </c>
      <c r="C30" s="82">
        <v>0</v>
      </c>
      <c r="D30" s="52"/>
      <c r="E30" s="84" t="s">
        <v>21</v>
      </c>
      <c r="F30" s="53" t="e">
        <f>ROUND(VLOOKUP(M30,'Ultima Prueba Valida'!C:M,8,FALSE)/24*D30,2)</f>
        <v>#N/A</v>
      </c>
      <c r="G30" s="54" t="e">
        <f>VLOOKUP(M30,'Ultima Prueba Valida'!$C:$Y,3,0)</f>
        <v>#N/A</v>
      </c>
      <c r="H30" s="55"/>
      <c r="I30" s="55"/>
      <c r="J30" s="63"/>
      <c r="K30" s="56"/>
      <c r="L30" s="83" t="str">
        <f t="shared" si="9"/>
        <v/>
      </c>
      <c r="M30" s="40" t="e">
        <f>VLOOKUP(A30,Pozos!$A$1:$B$411,2,FALSE)</f>
        <v>#N/A</v>
      </c>
      <c r="N30" s="19">
        <f t="shared" si="1"/>
        <v>45706</v>
      </c>
      <c r="O30" s="19">
        <f t="shared" si="2"/>
        <v>45706</v>
      </c>
      <c r="P30" s="21" t="s">
        <v>18</v>
      </c>
      <c r="Q30" s="20">
        <f t="shared" si="3"/>
        <v>0</v>
      </c>
      <c r="R30" s="17" t="e">
        <f>VLOOKUP(H30,'DIFERIDAS PRODUCCION'!$A$2:$B$212,2,FALSE)</f>
        <v>#N/A</v>
      </c>
      <c r="S30" s="17">
        <f t="shared" si="4"/>
        <v>0</v>
      </c>
      <c r="T30" s="20" t="e">
        <f>VLOOKUP(I30,'DIFERIDAS PRODUCCION'!$D$1:$E$34,2,FALSE)</f>
        <v>#N/A</v>
      </c>
      <c r="U30" s="22">
        <f t="shared" si="5"/>
        <v>0</v>
      </c>
      <c r="V30" s="17" t="str">
        <f t="shared" si="6"/>
        <v/>
      </c>
      <c r="W30" s="29" t="str">
        <f t="shared" si="7"/>
        <v>True</v>
      </c>
      <c r="Z30" s="18"/>
      <c r="AA30" s="18"/>
    </row>
    <row r="31" spans="1:27" x14ac:dyDescent="0.25">
      <c r="A31" s="80"/>
      <c r="B31" s="53" t="e">
        <f>VLOOKUP(A31,Pozos!$A$1:$F$411,6,0)</f>
        <v>#N/A</v>
      </c>
      <c r="C31" s="82">
        <v>0</v>
      </c>
      <c r="D31" s="52"/>
      <c r="E31" s="84" t="s">
        <v>21</v>
      </c>
      <c r="F31" s="53" t="e">
        <f>ROUND(VLOOKUP(M31,'Ultima Prueba Valida'!C:M,8,FALSE)/24*D31,2)</f>
        <v>#N/A</v>
      </c>
      <c r="G31" s="54" t="e">
        <f>VLOOKUP(M31,'Ultima Prueba Valida'!$C:$Y,3,0)</f>
        <v>#N/A</v>
      </c>
      <c r="H31" s="55"/>
      <c r="I31" s="55"/>
      <c r="J31" s="63"/>
      <c r="K31" s="56"/>
      <c r="L31" s="83" t="str">
        <f t="shared" si="9"/>
        <v/>
      </c>
      <c r="M31" s="40" t="e">
        <f>VLOOKUP(A31,Pozos!$A$1:$B$411,2,FALSE)</f>
        <v>#N/A</v>
      </c>
      <c r="N31" s="19">
        <f t="shared" si="1"/>
        <v>45706</v>
      </c>
      <c r="O31" s="19">
        <f t="shared" si="2"/>
        <v>45706</v>
      </c>
      <c r="P31" s="21" t="s">
        <v>18</v>
      </c>
      <c r="Q31" s="20">
        <f t="shared" si="3"/>
        <v>0</v>
      </c>
      <c r="R31" s="17" t="e">
        <f>VLOOKUP(H31,'DIFERIDAS PRODUCCION'!$A$2:$B$212,2,FALSE)</f>
        <v>#N/A</v>
      </c>
      <c r="S31" s="17">
        <f t="shared" si="4"/>
        <v>0</v>
      </c>
      <c r="T31" s="20" t="e">
        <f>VLOOKUP(I31,'DIFERIDAS PRODUCCION'!$D$1:$E$34,2,FALSE)</f>
        <v>#N/A</v>
      </c>
      <c r="U31" s="22">
        <f t="shared" si="5"/>
        <v>0</v>
      </c>
      <c r="V31" s="17" t="str">
        <f t="shared" si="6"/>
        <v/>
      </c>
      <c r="W31" s="29" t="str">
        <f t="shared" si="7"/>
        <v>True</v>
      </c>
      <c r="Z31" s="18"/>
      <c r="AA31" s="18"/>
    </row>
    <row r="32" spans="1:27" x14ac:dyDescent="0.25">
      <c r="A32" s="80"/>
      <c r="B32" s="53" t="e">
        <f>VLOOKUP(A32,Pozos!$A$1:$F$411,6,0)</f>
        <v>#N/A</v>
      </c>
      <c r="C32" s="82">
        <v>0</v>
      </c>
      <c r="D32" s="52"/>
      <c r="E32" s="84" t="s">
        <v>21</v>
      </c>
      <c r="F32" s="53" t="e">
        <f>ROUND(VLOOKUP(M32,'Ultima Prueba Valida'!C:M,8,FALSE)/24*D32,2)</f>
        <v>#N/A</v>
      </c>
      <c r="G32" s="54" t="e">
        <f>VLOOKUP(M32,'Ultima Prueba Valida'!$C:$Y,3,0)</f>
        <v>#N/A</v>
      </c>
      <c r="H32" s="55"/>
      <c r="I32" s="55"/>
      <c r="J32" s="63"/>
      <c r="K32" s="56"/>
      <c r="L32" s="83" t="str">
        <f t="shared" si="9"/>
        <v/>
      </c>
      <c r="M32" s="40" t="e">
        <f>VLOOKUP(A32,Pozos!$A$1:$B$411,2,FALSE)</f>
        <v>#N/A</v>
      </c>
      <c r="N32" s="19">
        <f t="shared" si="1"/>
        <v>45706</v>
      </c>
      <c r="O32" s="19">
        <f t="shared" si="2"/>
        <v>45706</v>
      </c>
      <c r="P32" s="21" t="s">
        <v>18</v>
      </c>
      <c r="Q32" s="20">
        <f t="shared" si="3"/>
        <v>0</v>
      </c>
      <c r="R32" s="17" t="e">
        <f>VLOOKUP(H32,'DIFERIDAS PRODUCCION'!$A$2:$B$212,2,FALSE)</f>
        <v>#N/A</v>
      </c>
      <c r="S32" s="17">
        <f t="shared" si="4"/>
        <v>0</v>
      </c>
      <c r="T32" s="20" t="e">
        <f>VLOOKUP(I32,'DIFERIDAS PRODUCCION'!$D$1:$E$34,2,FALSE)</f>
        <v>#N/A</v>
      </c>
      <c r="U32" s="22">
        <f t="shared" si="5"/>
        <v>0</v>
      </c>
      <c r="V32" s="17" t="str">
        <f t="shared" si="6"/>
        <v/>
      </c>
      <c r="W32" s="29" t="str">
        <f t="shared" si="7"/>
        <v>True</v>
      </c>
      <c r="Z32" s="18"/>
      <c r="AA32" s="18"/>
    </row>
    <row r="33" spans="1:27" x14ac:dyDescent="0.25">
      <c r="A33" s="80"/>
      <c r="B33" s="53" t="e">
        <f>VLOOKUP(A33,Pozos!$A$1:$F$411,6,0)</f>
        <v>#N/A</v>
      </c>
      <c r="C33" s="82">
        <v>0</v>
      </c>
      <c r="D33" s="52"/>
      <c r="E33" s="84" t="s">
        <v>21</v>
      </c>
      <c r="F33" s="53" t="e">
        <f>ROUND(VLOOKUP(M33,'Ultima Prueba Valida'!C:M,8,FALSE)/24*D33,2)</f>
        <v>#N/A</v>
      </c>
      <c r="G33" s="54" t="e">
        <f>VLOOKUP(M33,'Ultima Prueba Valida'!$C:$Y,3,0)</f>
        <v>#N/A</v>
      </c>
      <c r="H33" s="55"/>
      <c r="I33" s="55"/>
      <c r="J33" s="63"/>
      <c r="K33" s="56"/>
      <c r="L33" s="83" t="str">
        <f t="shared" si="9"/>
        <v/>
      </c>
      <c r="M33" s="40" t="e">
        <f>VLOOKUP(A33,Pozos!$A$1:$B$411,2,FALSE)</f>
        <v>#N/A</v>
      </c>
      <c r="N33" s="19">
        <f t="shared" si="1"/>
        <v>45706</v>
      </c>
      <c r="O33" s="19">
        <f t="shared" si="2"/>
        <v>45706</v>
      </c>
      <c r="P33" s="21" t="s">
        <v>18</v>
      </c>
      <c r="Q33" s="20">
        <f t="shared" si="3"/>
        <v>0</v>
      </c>
      <c r="R33" s="17" t="e">
        <f>VLOOKUP(H33,'DIFERIDAS PRODUCCION'!$A$2:$B$212,2,FALSE)</f>
        <v>#N/A</v>
      </c>
      <c r="S33" s="17">
        <f t="shared" si="4"/>
        <v>0</v>
      </c>
      <c r="T33" s="20" t="e">
        <f>VLOOKUP(I33,'DIFERIDAS PRODUCCION'!$D$1:$E$34,2,FALSE)</f>
        <v>#N/A</v>
      </c>
      <c r="U33" s="22">
        <f t="shared" si="5"/>
        <v>0</v>
      </c>
      <c r="V33" s="17" t="str">
        <f t="shared" si="6"/>
        <v/>
      </c>
      <c r="W33" s="29" t="str">
        <f t="shared" si="7"/>
        <v>True</v>
      </c>
      <c r="Z33" s="18"/>
      <c r="AA33" s="18"/>
    </row>
    <row r="34" spans="1:27" x14ac:dyDescent="0.25">
      <c r="A34" s="80"/>
      <c r="B34" s="53" t="e">
        <f>VLOOKUP(A34,Pozos!$A$1:$F$411,6,0)</f>
        <v>#N/A</v>
      </c>
      <c r="C34" s="82">
        <v>0</v>
      </c>
      <c r="D34" s="52"/>
      <c r="E34" s="84" t="s">
        <v>21</v>
      </c>
      <c r="F34" s="53" t="e">
        <f>ROUND(VLOOKUP(M34,'Ultima Prueba Valida'!C:M,8,FALSE)/24*D34,2)</f>
        <v>#N/A</v>
      </c>
      <c r="G34" s="54" t="e">
        <f>VLOOKUP(M34,'Ultima Prueba Valida'!$C:$Y,3,0)</f>
        <v>#N/A</v>
      </c>
      <c r="H34" s="55"/>
      <c r="I34" s="55"/>
      <c r="J34" s="63"/>
      <c r="K34" s="56"/>
      <c r="L34" s="83" t="str">
        <f t="shared" si="9"/>
        <v/>
      </c>
      <c r="M34" s="40" t="e">
        <f>VLOOKUP(A34,Pozos!$A$1:$B$411,2,FALSE)</f>
        <v>#N/A</v>
      </c>
      <c r="N34" s="19">
        <f t="shared" si="1"/>
        <v>45706</v>
      </c>
      <c r="O34" s="19">
        <f t="shared" si="2"/>
        <v>45706</v>
      </c>
      <c r="P34" s="21" t="s">
        <v>18</v>
      </c>
      <c r="Q34" s="20">
        <f t="shared" si="3"/>
        <v>0</v>
      </c>
      <c r="R34" s="17" t="e">
        <f>VLOOKUP(H34,'DIFERIDAS PRODUCCION'!$A$2:$B$212,2,FALSE)</f>
        <v>#N/A</v>
      </c>
      <c r="S34" s="17">
        <f t="shared" si="4"/>
        <v>0</v>
      </c>
      <c r="T34" s="20" t="e">
        <f>VLOOKUP(I34,'DIFERIDAS PRODUCCION'!$D$1:$E$34,2,FALSE)</f>
        <v>#N/A</v>
      </c>
      <c r="U34" s="22">
        <f t="shared" si="5"/>
        <v>0</v>
      </c>
      <c r="V34" s="17" t="str">
        <f t="shared" si="6"/>
        <v/>
      </c>
      <c r="W34" s="29" t="str">
        <f t="shared" si="7"/>
        <v>True</v>
      </c>
      <c r="Z34" s="18"/>
      <c r="AA34" s="18"/>
    </row>
    <row r="35" spans="1:27" x14ac:dyDescent="0.25">
      <c r="A35" s="80"/>
      <c r="B35" s="53" t="e">
        <f>VLOOKUP(A35,Pozos!$A$1:$F$411,6,0)</f>
        <v>#N/A</v>
      </c>
      <c r="C35" s="82">
        <v>0</v>
      </c>
      <c r="D35" s="52"/>
      <c r="E35" s="84" t="s">
        <v>21</v>
      </c>
      <c r="F35" s="53" t="e">
        <f>ROUND(VLOOKUP(M35,'Ultima Prueba Valida'!C:M,8,FALSE)/24*D35,2)</f>
        <v>#N/A</v>
      </c>
      <c r="G35" s="54" t="e">
        <f>VLOOKUP(M35,'Ultima Prueba Valida'!$C:$Y,3,0)</f>
        <v>#N/A</v>
      </c>
      <c r="H35" s="55"/>
      <c r="I35" s="55"/>
      <c r="J35" s="63"/>
      <c r="K35" s="56"/>
      <c r="L35" s="83" t="str">
        <f t="shared" si="9"/>
        <v/>
      </c>
      <c r="M35" s="40" t="e">
        <f>VLOOKUP(A35,Pozos!$A$1:$B$411,2,FALSE)</f>
        <v>#N/A</v>
      </c>
      <c r="N35" s="19">
        <f t="shared" si="1"/>
        <v>45706</v>
      </c>
      <c r="O35" s="19">
        <f t="shared" si="2"/>
        <v>45706</v>
      </c>
      <c r="P35" s="21" t="s">
        <v>18</v>
      </c>
      <c r="Q35" s="20">
        <f t="shared" si="3"/>
        <v>0</v>
      </c>
      <c r="R35" s="17" t="e">
        <f>VLOOKUP(H35,'DIFERIDAS PRODUCCION'!$A$2:$B$212,2,FALSE)</f>
        <v>#N/A</v>
      </c>
      <c r="S35" s="17">
        <f t="shared" si="4"/>
        <v>0</v>
      </c>
      <c r="T35" s="20" t="e">
        <f>VLOOKUP(I35,'DIFERIDAS PRODUCCION'!$D$1:$E$34,2,FALSE)</f>
        <v>#N/A</v>
      </c>
      <c r="U35" s="22">
        <f t="shared" si="5"/>
        <v>0</v>
      </c>
      <c r="V35" s="17" t="str">
        <f t="shared" si="6"/>
        <v/>
      </c>
      <c r="W35" s="29" t="str">
        <f t="shared" si="7"/>
        <v>True</v>
      </c>
      <c r="Z35" s="18"/>
      <c r="AA35" s="18"/>
    </row>
    <row r="36" spans="1:27" x14ac:dyDescent="0.25">
      <c r="A36" s="80"/>
      <c r="B36" s="53" t="e">
        <f>VLOOKUP(A36,Pozos!$A$1:$F$411,6,0)</f>
        <v>#N/A</v>
      </c>
      <c r="C36" s="82">
        <v>0</v>
      </c>
      <c r="D36" s="52"/>
      <c r="E36" s="84" t="s">
        <v>21</v>
      </c>
      <c r="F36" s="53" t="e">
        <f>ROUND(VLOOKUP(M36,'Ultima Prueba Valida'!C:M,8,FALSE)/24*D36,2)</f>
        <v>#N/A</v>
      </c>
      <c r="G36" s="54" t="e">
        <f>VLOOKUP(M36,'Ultima Prueba Valida'!$C:$Y,3,0)</f>
        <v>#N/A</v>
      </c>
      <c r="H36" s="55"/>
      <c r="I36" s="55"/>
      <c r="J36" s="63"/>
      <c r="K36" s="56"/>
      <c r="L36" s="83" t="str">
        <f t="shared" si="9"/>
        <v/>
      </c>
      <c r="M36" s="40" t="e">
        <f>VLOOKUP(A36,Pozos!$A$1:$B$411,2,FALSE)</f>
        <v>#N/A</v>
      </c>
      <c r="N36" s="19">
        <f t="shared" si="1"/>
        <v>45706</v>
      </c>
      <c r="O36" s="19">
        <f t="shared" si="2"/>
        <v>45706</v>
      </c>
      <c r="P36" s="21" t="s">
        <v>18</v>
      </c>
      <c r="Q36" s="20">
        <f t="shared" si="3"/>
        <v>0</v>
      </c>
      <c r="R36" s="17" t="e">
        <f>VLOOKUP(H36,'DIFERIDAS PRODUCCION'!$A$2:$B$212,2,FALSE)</f>
        <v>#N/A</v>
      </c>
      <c r="S36" s="17">
        <f t="shared" si="4"/>
        <v>0</v>
      </c>
      <c r="T36" s="20" t="e">
        <f>VLOOKUP(I36,'DIFERIDAS PRODUCCION'!$D$1:$E$34,2,FALSE)</f>
        <v>#N/A</v>
      </c>
      <c r="U36" s="22">
        <f t="shared" si="5"/>
        <v>0</v>
      </c>
      <c r="V36" s="17" t="str">
        <f t="shared" si="6"/>
        <v/>
      </c>
      <c r="W36" s="29" t="str">
        <f t="shared" si="7"/>
        <v>True</v>
      </c>
      <c r="Z36" s="18"/>
      <c r="AA36" s="18"/>
    </row>
    <row r="37" spans="1:27" x14ac:dyDescent="0.25">
      <c r="A37" s="80"/>
      <c r="B37" s="53" t="e">
        <f>VLOOKUP(A37,Pozos!$A$1:$F$411,6,0)</f>
        <v>#N/A</v>
      </c>
      <c r="C37" s="82">
        <v>0</v>
      </c>
      <c r="D37" s="52"/>
      <c r="E37" s="84" t="s">
        <v>21</v>
      </c>
      <c r="F37" s="53" t="e">
        <f>ROUND(VLOOKUP(M37,'Ultima Prueba Valida'!C:M,8,FALSE)/24*D37,2)</f>
        <v>#N/A</v>
      </c>
      <c r="G37" s="54" t="e">
        <f>VLOOKUP(M37,'Ultima Prueba Valida'!$C:$Y,3,0)</f>
        <v>#N/A</v>
      </c>
      <c r="H37" s="55"/>
      <c r="I37" s="55"/>
      <c r="J37" s="63"/>
      <c r="K37" s="56"/>
      <c r="L37" s="83" t="str">
        <f t="shared" si="9"/>
        <v/>
      </c>
      <c r="M37" s="40" t="e">
        <f>VLOOKUP(A37,Pozos!$A$1:$B$411,2,FALSE)</f>
        <v>#N/A</v>
      </c>
      <c r="N37" s="19">
        <f t="shared" si="1"/>
        <v>45706</v>
      </c>
      <c r="O37" s="19">
        <f t="shared" si="2"/>
        <v>45706</v>
      </c>
      <c r="P37" s="21" t="s">
        <v>18</v>
      </c>
      <c r="Q37" s="20">
        <f t="shared" si="3"/>
        <v>0</v>
      </c>
      <c r="R37" s="17" t="e">
        <f>VLOOKUP(H37,'DIFERIDAS PRODUCCION'!$A$2:$B$212,2,FALSE)</f>
        <v>#N/A</v>
      </c>
      <c r="S37" s="17">
        <f t="shared" si="4"/>
        <v>0</v>
      </c>
      <c r="T37" s="20" t="e">
        <f>VLOOKUP(I37,'DIFERIDAS PRODUCCION'!$D$1:$E$34,2,FALSE)</f>
        <v>#N/A</v>
      </c>
      <c r="U37" s="22">
        <f t="shared" si="5"/>
        <v>0</v>
      </c>
      <c r="V37" s="17" t="str">
        <f t="shared" si="6"/>
        <v/>
      </c>
      <c r="W37" s="29" t="str">
        <f t="shared" si="7"/>
        <v>True</v>
      </c>
      <c r="Z37" s="18"/>
      <c r="AA37" s="18"/>
    </row>
    <row r="38" spans="1:27" x14ac:dyDescent="0.25">
      <c r="A38" s="80"/>
      <c r="B38" s="53" t="e">
        <f>VLOOKUP(A38,Pozos!$A$1:$F$411,6,0)</f>
        <v>#N/A</v>
      </c>
      <c r="C38" s="82">
        <v>0</v>
      </c>
      <c r="D38" s="52"/>
      <c r="E38" s="84" t="s">
        <v>21</v>
      </c>
      <c r="F38" s="53" t="e">
        <f>ROUND(VLOOKUP(M38,'Ultima Prueba Valida'!C:M,8,FALSE)/24*D38,2)</f>
        <v>#N/A</v>
      </c>
      <c r="G38" s="54" t="e">
        <f>VLOOKUP(M38,'Ultima Prueba Valida'!$C:$Y,3,0)</f>
        <v>#N/A</v>
      </c>
      <c r="H38" s="55"/>
      <c r="I38" s="55"/>
      <c r="J38" s="63"/>
      <c r="K38" s="56"/>
      <c r="L38" s="83" t="str">
        <f t="shared" si="9"/>
        <v/>
      </c>
      <c r="M38" s="40" t="e">
        <f>VLOOKUP(A38,Pozos!$A$1:$B$411,2,FALSE)</f>
        <v>#N/A</v>
      </c>
      <c r="N38" s="19">
        <f t="shared" si="1"/>
        <v>45706</v>
      </c>
      <c r="O38" s="19">
        <f t="shared" si="2"/>
        <v>45706</v>
      </c>
      <c r="P38" s="21" t="s">
        <v>18</v>
      </c>
      <c r="Q38" s="20">
        <f t="shared" si="3"/>
        <v>0</v>
      </c>
      <c r="R38" s="17" t="e">
        <f>VLOOKUP(H38,'DIFERIDAS PRODUCCION'!$A$2:$B$212,2,FALSE)</f>
        <v>#N/A</v>
      </c>
      <c r="S38" s="17">
        <f t="shared" si="4"/>
        <v>0</v>
      </c>
      <c r="T38" s="20" t="e">
        <f>VLOOKUP(I38,'DIFERIDAS PRODUCCION'!$D$1:$E$34,2,FALSE)</f>
        <v>#N/A</v>
      </c>
      <c r="U38" s="22">
        <f t="shared" si="5"/>
        <v>0</v>
      </c>
      <c r="V38" s="17" t="str">
        <f t="shared" si="6"/>
        <v/>
      </c>
      <c r="W38" s="29" t="str">
        <f t="shared" si="7"/>
        <v>True</v>
      </c>
      <c r="Z38" s="18"/>
      <c r="AA38" s="18"/>
    </row>
    <row r="39" spans="1:27" x14ac:dyDescent="0.25">
      <c r="A39" s="80"/>
      <c r="B39" s="53" t="e">
        <f>VLOOKUP(A39,Pozos!$A$1:$F$411,6,0)</f>
        <v>#N/A</v>
      </c>
      <c r="C39" s="82">
        <v>0</v>
      </c>
      <c r="D39" s="52"/>
      <c r="E39" s="84" t="s">
        <v>21</v>
      </c>
      <c r="F39" s="53" t="e">
        <f>ROUND(VLOOKUP(M39,'Ultima Prueba Valida'!C:M,8,FALSE)/24*D39,2)</f>
        <v>#N/A</v>
      </c>
      <c r="G39" s="54" t="e">
        <f>VLOOKUP(M39,'Ultima Prueba Valida'!$C:$Y,3,0)</f>
        <v>#N/A</v>
      </c>
      <c r="H39" s="55"/>
      <c r="I39" s="55"/>
      <c r="J39" s="63"/>
      <c r="K39" s="56"/>
      <c r="L39" s="83" t="str">
        <f t="shared" si="9"/>
        <v/>
      </c>
      <c r="M39" s="40" t="e">
        <f>VLOOKUP(A39,Pozos!$A$1:$B$411,2,FALSE)</f>
        <v>#N/A</v>
      </c>
      <c r="N39" s="19">
        <f t="shared" si="1"/>
        <v>45706</v>
      </c>
      <c r="O39" s="19">
        <f t="shared" si="2"/>
        <v>45706</v>
      </c>
      <c r="P39" s="21" t="s">
        <v>18</v>
      </c>
      <c r="Q39" s="20">
        <f t="shared" si="3"/>
        <v>0</v>
      </c>
      <c r="R39" s="17" t="e">
        <f>VLOOKUP(H39,'DIFERIDAS PRODUCCION'!$A$2:$B$212,2,FALSE)</f>
        <v>#N/A</v>
      </c>
      <c r="S39" s="17">
        <f t="shared" si="4"/>
        <v>0</v>
      </c>
      <c r="T39" s="20" t="e">
        <f>VLOOKUP(I39,'DIFERIDAS PRODUCCION'!$D$1:$E$34,2,FALSE)</f>
        <v>#N/A</v>
      </c>
      <c r="U39" s="22">
        <f t="shared" si="5"/>
        <v>0</v>
      </c>
      <c r="V39" s="17" t="str">
        <f t="shared" si="6"/>
        <v/>
      </c>
      <c r="W39" s="29" t="str">
        <f t="shared" si="7"/>
        <v>True</v>
      </c>
      <c r="Z39" s="18"/>
      <c r="AA39" s="18"/>
    </row>
    <row r="40" spans="1:27" x14ac:dyDescent="0.25">
      <c r="A40" s="80"/>
      <c r="B40" s="53" t="e">
        <f>VLOOKUP(A40,Pozos!$A$1:$F$411,6,0)</f>
        <v>#N/A</v>
      </c>
      <c r="C40" s="82">
        <v>0</v>
      </c>
      <c r="D40" s="52"/>
      <c r="E40" s="84" t="s">
        <v>21</v>
      </c>
      <c r="F40" s="53" t="e">
        <f>ROUND(VLOOKUP(M40,'Ultima Prueba Valida'!C:M,8,FALSE)/24*D40,2)</f>
        <v>#N/A</v>
      </c>
      <c r="G40" s="54" t="e">
        <f>VLOOKUP(M40,'Ultima Prueba Valida'!$C:$Y,3,0)</f>
        <v>#N/A</v>
      </c>
      <c r="H40" s="55"/>
      <c r="I40" s="55"/>
      <c r="J40" s="63"/>
      <c r="K40" s="56"/>
      <c r="L40" s="83" t="str">
        <f t="shared" si="9"/>
        <v/>
      </c>
      <c r="M40" s="40" t="e">
        <f>VLOOKUP(A40,Pozos!$A$1:$B$411,2,FALSE)</f>
        <v>#N/A</v>
      </c>
      <c r="N40" s="19">
        <f t="shared" si="1"/>
        <v>45706</v>
      </c>
      <c r="O40" s="19">
        <f t="shared" si="2"/>
        <v>45706</v>
      </c>
      <c r="P40" s="21" t="s">
        <v>18</v>
      </c>
      <c r="Q40" s="20">
        <f t="shared" si="3"/>
        <v>0</v>
      </c>
      <c r="R40" s="17" t="e">
        <f>VLOOKUP(H40,'DIFERIDAS PRODUCCION'!$A$2:$B$212,2,FALSE)</f>
        <v>#N/A</v>
      </c>
      <c r="S40" s="17">
        <f t="shared" si="4"/>
        <v>0</v>
      </c>
      <c r="T40" s="20" t="e">
        <f>VLOOKUP(I40,'DIFERIDAS PRODUCCION'!$D$1:$E$34,2,FALSE)</f>
        <v>#N/A</v>
      </c>
      <c r="U40" s="22">
        <f t="shared" si="5"/>
        <v>0</v>
      </c>
      <c r="V40" s="17" t="str">
        <f t="shared" si="6"/>
        <v/>
      </c>
      <c r="W40" s="29" t="str">
        <f t="shared" si="7"/>
        <v>True</v>
      </c>
      <c r="Z40" s="18"/>
      <c r="AA40" s="18"/>
    </row>
    <row r="41" spans="1:27" x14ac:dyDescent="0.25">
      <c r="A41" s="80"/>
      <c r="B41" s="53" t="e">
        <f>VLOOKUP(A41,Pozos!$A$1:$F$411,6,0)</f>
        <v>#N/A</v>
      </c>
      <c r="C41" s="82">
        <v>0</v>
      </c>
      <c r="D41" s="52"/>
      <c r="E41" s="84" t="s">
        <v>21</v>
      </c>
      <c r="F41" s="53" t="e">
        <f>ROUND(VLOOKUP(M41,'Ultima Prueba Valida'!C:M,8,FALSE)/24*D41,2)</f>
        <v>#N/A</v>
      </c>
      <c r="G41" s="54" t="e">
        <f>VLOOKUP(M41,'Ultima Prueba Valida'!$C:$Y,3,0)</f>
        <v>#N/A</v>
      </c>
      <c r="H41" s="55"/>
      <c r="I41" s="55"/>
      <c r="J41" s="63"/>
      <c r="K41" s="56"/>
      <c r="L41" s="83" t="str">
        <f t="shared" si="9"/>
        <v/>
      </c>
      <c r="M41" s="40" t="e">
        <f>VLOOKUP(A41,Pozos!$A$1:$B$411,2,FALSE)</f>
        <v>#N/A</v>
      </c>
      <c r="N41" s="19">
        <f t="shared" si="1"/>
        <v>45706</v>
      </c>
      <c r="O41" s="19">
        <f t="shared" si="2"/>
        <v>45706</v>
      </c>
      <c r="P41" s="21" t="s">
        <v>18</v>
      </c>
      <c r="Q41" s="20">
        <f t="shared" si="3"/>
        <v>0</v>
      </c>
      <c r="R41" s="17" t="e">
        <f>VLOOKUP(H41,'DIFERIDAS PRODUCCION'!$A$2:$B$212,2,FALSE)</f>
        <v>#N/A</v>
      </c>
      <c r="S41" s="17">
        <f t="shared" si="4"/>
        <v>0</v>
      </c>
      <c r="T41" s="20" t="e">
        <f>VLOOKUP(I41,'DIFERIDAS PRODUCCION'!$D$1:$E$34,2,FALSE)</f>
        <v>#N/A</v>
      </c>
      <c r="U41" s="22">
        <f t="shared" si="5"/>
        <v>0</v>
      </c>
      <c r="V41" s="17" t="str">
        <f t="shared" si="6"/>
        <v/>
      </c>
      <c r="W41" s="29" t="str">
        <f t="shared" si="7"/>
        <v>True</v>
      </c>
      <c r="Z41" s="18"/>
      <c r="AA41" s="18"/>
    </row>
    <row r="42" spans="1:27" x14ac:dyDescent="0.25">
      <c r="A42" s="80"/>
      <c r="B42" s="53" t="e">
        <f>VLOOKUP(A42,Pozos!$A$1:$F$411,6,0)</f>
        <v>#N/A</v>
      </c>
      <c r="C42" s="82">
        <v>0</v>
      </c>
      <c r="D42" s="52"/>
      <c r="E42" s="84" t="s">
        <v>21</v>
      </c>
      <c r="F42" s="53" t="e">
        <f>ROUND(VLOOKUP(M42,'Ultima Prueba Valida'!C:M,8,FALSE)/24*D42,2)</f>
        <v>#N/A</v>
      </c>
      <c r="G42" s="54" t="e">
        <f>VLOOKUP(M42,'Ultima Prueba Valida'!$C:$Y,3,0)</f>
        <v>#N/A</v>
      </c>
      <c r="H42" s="55"/>
      <c r="I42" s="55"/>
      <c r="J42" s="63"/>
      <c r="K42" s="56"/>
      <c r="L42" s="83" t="str">
        <f t="shared" si="9"/>
        <v/>
      </c>
      <c r="M42" s="40" t="e">
        <f>VLOOKUP(A42,Pozos!$A$1:$B$411,2,FALSE)</f>
        <v>#N/A</v>
      </c>
      <c r="N42" s="19">
        <f t="shared" si="1"/>
        <v>45706</v>
      </c>
      <c r="O42" s="19">
        <f t="shared" si="2"/>
        <v>45706</v>
      </c>
      <c r="P42" s="21" t="s">
        <v>18</v>
      </c>
      <c r="Q42" s="20">
        <f t="shared" si="3"/>
        <v>0</v>
      </c>
      <c r="R42" s="17" t="e">
        <f>VLOOKUP(H42,'DIFERIDAS PRODUCCION'!$A$2:$B$212,2,FALSE)</f>
        <v>#N/A</v>
      </c>
      <c r="S42" s="17">
        <f t="shared" si="4"/>
        <v>0</v>
      </c>
      <c r="T42" s="20" t="e">
        <f>VLOOKUP(I42,'DIFERIDAS PRODUCCION'!$D$1:$E$34,2,FALSE)</f>
        <v>#N/A</v>
      </c>
      <c r="U42" s="22">
        <f t="shared" si="5"/>
        <v>0</v>
      </c>
      <c r="V42" s="17" t="str">
        <f t="shared" si="6"/>
        <v/>
      </c>
      <c r="W42" s="29" t="str">
        <f t="shared" si="7"/>
        <v>True</v>
      </c>
      <c r="Z42" s="18"/>
      <c r="AA42" s="18"/>
    </row>
    <row r="43" spans="1:27" x14ac:dyDescent="0.25">
      <c r="A43" s="80"/>
      <c r="B43" s="53" t="e">
        <f>VLOOKUP(A43,Pozos!$A$1:$F$411,6,0)</f>
        <v>#N/A</v>
      </c>
      <c r="C43" s="82">
        <v>0</v>
      </c>
      <c r="D43" s="52"/>
      <c r="E43" s="84" t="s">
        <v>21</v>
      </c>
      <c r="F43" s="53" t="e">
        <f>ROUND(VLOOKUP(M43,'Ultima Prueba Valida'!C:M,8,FALSE)/24*D43,2)</f>
        <v>#N/A</v>
      </c>
      <c r="G43" s="54" t="e">
        <f>VLOOKUP(M43,'Ultima Prueba Valida'!$C:$Y,3,0)</f>
        <v>#N/A</v>
      </c>
      <c r="H43" s="55"/>
      <c r="I43" s="55"/>
      <c r="J43" s="63"/>
      <c r="K43" s="56"/>
      <c r="L43" s="83" t="str">
        <f t="shared" si="9"/>
        <v/>
      </c>
      <c r="M43" s="40" t="e">
        <f>VLOOKUP(A43,Pozos!$A$1:$B$411,2,FALSE)</f>
        <v>#N/A</v>
      </c>
      <c r="N43" s="19">
        <f t="shared" si="1"/>
        <v>45706</v>
      </c>
      <c r="O43" s="19">
        <f t="shared" si="2"/>
        <v>45706</v>
      </c>
      <c r="P43" s="21" t="s">
        <v>18</v>
      </c>
      <c r="Q43" s="20">
        <f t="shared" si="3"/>
        <v>0</v>
      </c>
      <c r="R43" s="17" t="e">
        <f>VLOOKUP(H43,'DIFERIDAS PRODUCCION'!$A$2:$B$212,2,FALSE)</f>
        <v>#N/A</v>
      </c>
      <c r="S43" s="17">
        <f t="shared" si="4"/>
        <v>0</v>
      </c>
      <c r="T43" s="20" t="e">
        <f>VLOOKUP(I43,'DIFERIDAS PRODUCCION'!$D$1:$E$34,2,FALSE)</f>
        <v>#N/A</v>
      </c>
      <c r="U43" s="22">
        <f t="shared" si="5"/>
        <v>0</v>
      </c>
      <c r="V43" s="17" t="str">
        <f t="shared" si="6"/>
        <v/>
      </c>
      <c r="W43" s="29" t="str">
        <f t="shared" si="7"/>
        <v>True</v>
      </c>
      <c r="Z43" s="18"/>
      <c r="AA43" s="18"/>
    </row>
    <row r="44" spans="1:27" x14ac:dyDescent="0.25">
      <c r="A44" s="80"/>
      <c r="B44" s="53" t="e">
        <f>VLOOKUP(A44,Pozos!$A$1:$F$411,6,0)</f>
        <v>#N/A</v>
      </c>
      <c r="C44" s="82">
        <v>0</v>
      </c>
      <c r="D44" s="52"/>
      <c r="E44" s="84" t="s">
        <v>21</v>
      </c>
      <c r="F44" s="53" t="e">
        <f>ROUND(VLOOKUP(M44,'Ultima Prueba Valida'!C:M,8,FALSE)/24*D44,2)</f>
        <v>#N/A</v>
      </c>
      <c r="G44" s="54" t="e">
        <f>VLOOKUP(M44,'Ultima Prueba Valida'!$C:$Y,3,0)</f>
        <v>#N/A</v>
      </c>
      <c r="H44" s="55"/>
      <c r="I44" s="55"/>
      <c r="J44" s="63"/>
      <c r="K44" s="56"/>
      <c r="L44" s="83" t="str">
        <f t="shared" si="9"/>
        <v/>
      </c>
      <c r="M44" s="40" t="e">
        <f>VLOOKUP(A44,Pozos!$A$1:$B$411,2,FALSE)</f>
        <v>#N/A</v>
      </c>
      <c r="N44" s="19">
        <f t="shared" si="1"/>
        <v>45706</v>
      </c>
      <c r="O44" s="19">
        <f t="shared" si="2"/>
        <v>45706</v>
      </c>
      <c r="P44" s="21" t="s">
        <v>18</v>
      </c>
      <c r="Q44" s="20">
        <f t="shared" si="3"/>
        <v>0</v>
      </c>
      <c r="R44" s="17" t="e">
        <f>VLOOKUP(H44,'DIFERIDAS PRODUCCION'!$A$2:$B$212,2,FALSE)</f>
        <v>#N/A</v>
      </c>
      <c r="S44" s="17">
        <f t="shared" si="4"/>
        <v>0</v>
      </c>
      <c r="T44" s="20" t="e">
        <f>VLOOKUP(I44,'DIFERIDAS PRODUCCION'!$D$1:$E$34,2,FALSE)</f>
        <v>#N/A</v>
      </c>
      <c r="U44" s="22">
        <f t="shared" si="5"/>
        <v>0</v>
      </c>
      <c r="V44" s="17" t="str">
        <f t="shared" si="6"/>
        <v/>
      </c>
      <c r="W44" s="29" t="str">
        <f t="shared" si="7"/>
        <v>True</v>
      </c>
      <c r="Z44" s="18"/>
      <c r="AA44" s="18"/>
    </row>
    <row r="45" spans="1:27" x14ac:dyDescent="0.25">
      <c r="A45" s="80"/>
      <c r="B45" s="53" t="e">
        <f>VLOOKUP(A45,Pozos!$A$1:$F$411,6,0)</f>
        <v>#N/A</v>
      </c>
      <c r="C45" s="82">
        <v>0</v>
      </c>
      <c r="D45" s="52"/>
      <c r="E45" s="84" t="s">
        <v>21</v>
      </c>
      <c r="F45" s="53" t="e">
        <f>ROUND(VLOOKUP(M45,'Ultima Prueba Valida'!C:M,8,FALSE)/24*D45,2)</f>
        <v>#N/A</v>
      </c>
      <c r="G45" s="54" t="e">
        <f>VLOOKUP(M45,'Ultima Prueba Valida'!$C:$Y,3,0)</f>
        <v>#N/A</v>
      </c>
      <c r="H45" s="55"/>
      <c r="I45" s="55"/>
      <c r="J45" s="63"/>
      <c r="K45" s="56"/>
      <c r="L45" s="83" t="str">
        <f t="shared" si="9"/>
        <v/>
      </c>
      <c r="M45" s="40" t="e">
        <f>VLOOKUP(A45,Pozos!$A$1:$B$411,2,FALSE)</f>
        <v>#N/A</v>
      </c>
      <c r="N45" s="19">
        <f t="shared" si="1"/>
        <v>45706</v>
      </c>
      <c r="O45" s="19">
        <f t="shared" si="2"/>
        <v>45706</v>
      </c>
      <c r="P45" s="21" t="s">
        <v>18</v>
      </c>
      <c r="Q45" s="20">
        <f t="shared" si="3"/>
        <v>0</v>
      </c>
      <c r="R45" s="17" t="e">
        <f>VLOOKUP(H45,'DIFERIDAS PRODUCCION'!$A$2:$B$212,2,FALSE)</f>
        <v>#N/A</v>
      </c>
      <c r="S45" s="17">
        <f t="shared" si="4"/>
        <v>0</v>
      </c>
      <c r="T45" s="20" t="e">
        <f>VLOOKUP(I45,'DIFERIDAS PRODUCCION'!$D$1:$E$34,2,FALSE)</f>
        <v>#N/A</v>
      </c>
      <c r="U45" s="22">
        <f t="shared" si="5"/>
        <v>0</v>
      </c>
      <c r="V45" s="17" t="str">
        <f t="shared" si="6"/>
        <v/>
      </c>
      <c r="W45" s="29" t="str">
        <f t="shared" si="7"/>
        <v>True</v>
      </c>
      <c r="Z45" s="18"/>
      <c r="AA45" s="18"/>
    </row>
    <row r="46" spans="1:27" x14ac:dyDescent="0.25">
      <c r="A46" s="80"/>
      <c r="B46" s="53" t="e">
        <f>VLOOKUP(A46,Pozos!$A$1:$F$411,6,0)</f>
        <v>#N/A</v>
      </c>
      <c r="C46" s="82">
        <v>0</v>
      </c>
      <c r="D46" s="52"/>
      <c r="E46" s="84" t="s">
        <v>21</v>
      </c>
      <c r="F46" s="53" t="e">
        <f>ROUND(VLOOKUP(M46,'Ultima Prueba Valida'!C:M,8,FALSE)/24*D46,2)</f>
        <v>#N/A</v>
      </c>
      <c r="G46" s="54" t="e">
        <f>VLOOKUP(M46,'Ultima Prueba Valida'!$C:$Y,3,0)</f>
        <v>#N/A</v>
      </c>
      <c r="H46" s="55"/>
      <c r="I46" s="55"/>
      <c r="J46" s="63"/>
      <c r="K46" s="56"/>
      <c r="L46" s="83" t="str">
        <f t="shared" si="9"/>
        <v/>
      </c>
      <c r="M46" s="40" t="e">
        <f>VLOOKUP(A46,Pozos!$A$1:$B$411,2,FALSE)</f>
        <v>#N/A</v>
      </c>
      <c r="N46" s="19">
        <f t="shared" si="1"/>
        <v>45706</v>
      </c>
      <c r="O46" s="19">
        <f t="shared" si="2"/>
        <v>45706</v>
      </c>
      <c r="P46" s="21" t="s">
        <v>18</v>
      </c>
      <c r="Q46" s="20">
        <f t="shared" si="3"/>
        <v>0</v>
      </c>
      <c r="R46" s="17" t="e">
        <f>VLOOKUP(H46,'DIFERIDAS PRODUCCION'!$A$2:$B$212,2,FALSE)</f>
        <v>#N/A</v>
      </c>
      <c r="S46" s="17">
        <f t="shared" si="4"/>
        <v>0</v>
      </c>
      <c r="T46" s="20" t="e">
        <f>VLOOKUP(I46,'DIFERIDAS PRODUCCION'!$D$1:$E$34,2,FALSE)</f>
        <v>#N/A</v>
      </c>
      <c r="U46" s="22">
        <f t="shared" si="5"/>
        <v>0</v>
      </c>
      <c r="V46" s="17" t="str">
        <f t="shared" si="6"/>
        <v/>
      </c>
      <c r="W46" s="29" t="str">
        <f t="shared" si="7"/>
        <v>True</v>
      </c>
      <c r="Z46" s="18"/>
      <c r="AA46" s="18"/>
    </row>
    <row r="47" spans="1:27" x14ac:dyDescent="0.25">
      <c r="A47" s="80"/>
      <c r="B47" s="53" t="e">
        <f>VLOOKUP(A47,Pozos!$A$1:$F$411,6,0)</f>
        <v>#N/A</v>
      </c>
      <c r="C47" s="82">
        <v>0</v>
      </c>
      <c r="D47" s="52"/>
      <c r="E47" s="84" t="s">
        <v>21</v>
      </c>
      <c r="F47" s="53" t="e">
        <f>ROUND(VLOOKUP(M47,'Ultima Prueba Valida'!C:M,8,FALSE)/24*D47,2)</f>
        <v>#N/A</v>
      </c>
      <c r="G47" s="54" t="e">
        <f>VLOOKUP(M47,'Ultima Prueba Valida'!$C:$Y,3,0)</f>
        <v>#N/A</v>
      </c>
      <c r="H47" s="55"/>
      <c r="I47" s="55"/>
      <c r="J47" s="63"/>
      <c r="K47" s="56"/>
      <c r="L47" s="83" t="str">
        <f t="shared" si="9"/>
        <v/>
      </c>
      <c r="M47" s="40" t="e">
        <f>VLOOKUP(A47,Pozos!$A$1:$B$411,2,FALSE)</f>
        <v>#N/A</v>
      </c>
      <c r="N47" s="19">
        <f t="shared" si="1"/>
        <v>45706</v>
      </c>
      <c r="O47" s="19">
        <f t="shared" si="2"/>
        <v>45706</v>
      </c>
      <c r="P47" s="21" t="s">
        <v>18</v>
      </c>
      <c r="Q47" s="20">
        <f t="shared" si="3"/>
        <v>0</v>
      </c>
      <c r="R47" s="17" t="e">
        <f>VLOOKUP(H47,'DIFERIDAS PRODUCCION'!$A$2:$B$212,2,FALSE)</f>
        <v>#N/A</v>
      </c>
      <c r="S47" s="17">
        <f t="shared" si="4"/>
        <v>0</v>
      </c>
      <c r="T47" s="20" t="e">
        <f>VLOOKUP(I47,'DIFERIDAS PRODUCCION'!$D$1:$E$34,2,FALSE)</f>
        <v>#N/A</v>
      </c>
      <c r="U47" s="22">
        <f t="shared" si="5"/>
        <v>0</v>
      </c>
      <c r="V47" s="17" t="str">
        <f t="shared" si="6"/>
        <v/>
      </c>
      <c r="W47" s="29" t="str">
        <f t="shared" si="7"/>
        <v>True</v>
      </c>
      <c r="Z47" s="18"/>
      <c r="AA47" s="18"/>
    </row>
    <row r="48" spans="1:27" x14ac:dyDescent="0.25">
      <c r="A48" s="80"/>
      <c r="B48" s="53" t="e">
        <f>VLOOKUP(A48,Pozos!$A$1:$F$411,6,0)</f>
        <v>#N/A</v>
      </c>
      <c r="C48" s="82">
        <v>0</v>
      </c>
      <c r="D48" s="52"/>
      <c r="E48" s="84" t="s">
        <v>21</v>
      </c>
      <c r="F48" s="53" t="e">
        <f>ROUND(VLOOKUP(M48,'Ultima Prueba Valida'!C:M,8,FALSE)/24*D48,2)</f>
        <v>#N/A</v>
      </c>
      <c r="G48" s="54" t="e">
        <f>VLOOKUP(M48,'Ultima Prueba Valida'!$C:$Y,3,0)</f>
        <v>#N/A</v>
      </c>
      <c r="H48" s="55"/>
      <c r="I48" s="55"/>
      <c r="J48" s="63"/>
      <c r="K48" s="56"/>
      <c r="L48" s="83" t="str">
        <f t="shared" si="9"/>
        <v/>
      </c>
      <c r="M48" s="40" t="e">
        <f>VLOOKUP(A48,Pozos!$A$1:$B$411,2,FALSE)</f>
        <v>#N/A</v>
      </c>
      <c r="N48" s="19">
        <f t="shared" si="1"/>
        <v>45706</v>
      </c>
      <c r="O48" s="19">
        <f t="shared" si="2"/>
        <v>45706</v>
      </c>
      <c r="P48" s="21" t="s">
        <v>18</v>
      </c>
      <c r="Q48" s="20">
        <f t="shared" si="3"/>
        <v>0</v>
      </c>
      <c r="R48" s="17" t="e">
        <f>VLOOKUP(H48,'DIFERIDAS PRODUCCION'!$A$2:$B$212,2,FALSE)</f>
        <v>#N/A</v>
      </c>
      <c r="S48" s="17">
        <f t="shared" si="4"/>
        <v>0</v>
      </c>
      <c r="T48" s="20" t="e">
        <f>VLOOKUP(I48,'DIFERIDAS PRODUCCION'!$D$1:$E$34,2,FALSE)</f>
        <v>#N/A</v>
      </c>
      <c r="U48" s="22">
        <f t="shared" si="5"/>
        <v>0</v>
      </c>
      <c r="V48" s="17" t="str">
        <f t="shared" si="6"/>
        <v/>
      </c>
      <c r="W48" s="29" t="str">
        <f t="shared" si="7"/>
        <v>True</v>
      </c>
      <c r="Z48" s="18"/>
      <c r="AA48" s="18"/>
    </row>
    <row r="49" spans="1:27" x14ac:dyDescent="0.25">
      <c r="A49" s="80"/>
      <c r="B49" s="53" t="e">
        <f>VLOOKUP(A49,Pozos!$A$1:$F$411,6,0)</f>
        <v>#N/A</v>
      </c>
      <c r="C49" s="82">
        <v>0</v>
      </c>
      <c r="D49" s="52"/>
      <c r="E49" s="84" t="s">
        <v>21</v>
      </c>
      <c r="F49" s="53" t="e">
        <f>ROUND(VLOOKUP(M49,'Ultima Prueba Valida'!C:M,8,FALSE)/24*D49,2)</f>
        <v>#N/A</v>
      </c>
      <c r="G49" s="54" t="e">
        <f>VLOOKUP(M49,'Ultima Prueba Valida'!$C:$Y,3,0)</f>
        <v>#N/A</v>
      </c>
      <c r="H49" s="55"/>
      <c r="I49" s="55"/>
      <c r="J49" s="63"/>
      <c r="K49" s="56"/>
      <c r="L49" s="83" t="str">
        <f t="shared" si="9"/>
        <v/>
      </c>
      <c r="M49" s="40" t="e">
        <f>VLOOKUP(A49,Pozos!$A$1:$B$411,2,FALSE)</f>
        <v>#N/A</v>
      </c>
      <c r="N49" s="19">
        <f t="shared" si="1"/>
        <v>45706</v>
      </c>
      <c r="O49" s="19">
        <f t="shared" si="2"/>
        <v>45706</v>
      </c>
      <c r="P49" s="21" t="s">
        <v>18</v>
      </c>
      <c r="Q49" s="20">
        <f t="shared" si="3"/>
        <v>0</v>
      </c>
      <c r="R49" s="17" t="e">
        <f>VLOOKUP(H49,'DIFERIDAS PRODUCCION'!$A$2:$B$212,2,FALSE)</f>
        <v>#N/A</v>
      </c>
      <c r="S49" s="17">
        <f t="shared" si="4"/>
        <v>0</v>
      </c>
      <c r="T49" s="20" t="e">
        <f>VLOOKUP(I49,'DIFERIDAS PRODUCCION'!$D$1:$E$34,2,FALSE)</f>
        <v>#N/A</v>
      </c>
      <c r="U49" s="22">
        <f t="shared" si="5"/>
        <v>0</v>
      </c>
      <c r="V49" s="17" t="str">
        <f t="shared" si="6"/>
        <v/>
      </c>
      <c r="W49" s="29" t="str">
        <f t="shared" si="7"/>
        <v>True</v>
      </c>
      <c r="Z49" s="18"/>
      <c r="AA49" s="18"/>
    </row>
    <row r="50" spans="1:27" x14ac:dyDescent="0.25">
      <c r="A50" s="80"/>
      <c r="B50" s="53" t="e">
        <f>VLOOKUP(A50,Pozos!$A$1:$F$411,6,0)</f>
        <v>#N/A</v>
      </c>
      <c r="C50" s="82">
        <v>0</v>
      </c>
      <c r="D50" s="52"/>
      <c r="E50" s="84" t="s">
        <v>21</v>
      </c>
      <c r="F50" s="53" t="e">
        <f>ROUND(VLOOKUP(M50,'Ultima Prueba Valida'!C:M,8,FALSE)/24*D50,2)</f>
        <v>#N/A</v>
      </c>
      <c r="G50" s="54" t="e">
        <f>VLOOKUP(M50,'Ultima Prueba Valida'!$C:$Y,3,0)</f>
        <v>#N/A</v>
      </c>
      <c r="H50" s="55"/>
      <c r="I50" s="55"/>
      <c r="J50" s="63"/>
      <c r="K50" s="56"/>
      <c r="L50" s="83" t="str">
        <f t="shared" si="9"/>
        <v/>
      </c>
      <c r="M50" s="40" t="e">
        <f>VLOOKUP(A50,Pozos!$A$1:$B$411,2,FALSE)</f>
        <v>#N/A</v>
      </c>
      <c r="N50" s="19">
        <f t="shared" si="1"/>
        <v>45706</v>
      </c>
      <c r="O50" s="19">
        <f t="shared" si="2"/>
        <v>45706</v>
      </c>
      <c r="P50" s="21" t="s">
        <v>18</v>
      </c>
      <c r="Q50" s="20">
        <f t="shared" si="3"/>
        <v>0</v>
      </c>
      <c r="R50" s="17" t="e">
        <f>VLOOKUP(H50,'DIFERIDAS PRODUCCION'!$A$2:$B$212,2,FALSE)</f>
        <v>#N/A</v>
      </c>
      <c r="S50" s="17">
        <f t="shared" si="4"/>
        <v>0</v>
      </c>
      <c r="T50" s="20" t="e">
        <f>VLOOKUP(I50,'DIFERIDAS PRODUCCION'!$D$1:$E$34,2,FALSE)</f>
        <v>#N/A</v>
      </c>
      <c r="U50" s="22">
        <f t="shared" si="5"/>
        <v>0</v>
      </c>
      <c r="V50" s="17" t="str">
        <f t="shared" si="6"/>
        <v/>
      </c>
      <c r="W50" s="29" t="str">
        <f t="shared" si="7"/>
        <v>True</v>
      </c>
      <c r="Z50" s="18"/>
      <c r="AA50" s="18"/>
    </row>
    <row r="51" spans="1:27" x14ac:dyDescent="0.25">
      <c r="A51" s="80"/>
      <c r="B51" s="53" t="e">
        <f>VLOOKUP(A51,Pozos!$A$1:$F$411,6,0)</f>
        <v>#N/A</v>
      </c>
      <c r="C51" s="82">
        <v>0</v>
      </c>
      <c r="D51" s="52"/>
      <c r="E51" s="84" t="s">
        <v>21</v>
      </c>
      <c r="F51" s="53" t="e">
        <f>ROUND(VLOOKUP(M51,'Ultima Prueba Valida'!C:M,8,FALSE)/24*D51,2)</f>
        <v>#N/A</v>
      </c>
      <c r="G51" s="54" t="e">
        <f>VLOOKUP(M51,'Ultima Prueba Valida'!$C:$Y,3,0)</f>
        <v>#N/A</v>
      </c>
      <c r="H51" s="55"/>
      <c r="I51" s="55"/>
      <c r="J51" s="63"/>
      <c r="K51" s="56"/>
      <c r="L51" s="83" t="str">
        <f t="shared" si="9"/>
        <v/>
      </c>
      <c r="M51" s="40" t="e">
        <f>VLOOKUP(A51,Pozos!$A$1:$B$411,2,FALSE)</f>
        <v>#N/A</v>
      </c>
      <c r="N51" s="19">
        <f t="shared" si="1"/>
        <v>45706</v>
      </c>
      <c r="O51" s="19">
        <f t="shared" si="2"/>
        <v>45706</v>
      </c>
      <c r="P51" s="21" t="s">
        <v>18</v>
      </c>
      <c r="Q51" s="20">
        <f t="shared" si="3"/>
        <v>0</v>
      </c>
      <c r="R51" s="17" t="e">
        <f>VLOOKUP(H51,'DIFERIDAS PRODUCCION'!$A$2:$B$212,2,FALSE)</f>
        <v>#N/A</v>
      </c>
      <c r="S51" s="17">
        <f t="shared" si="4"/>
        <v>0</v>
      </c>
      <c r="T51" s="20" t="e">
        <f>VLOOKUP(I51,'DIFERIDAS PRODUCCION'!$D$1:$E$34,2,FALSE)</f>
        <v>#N/A</v>
      </c>
      <c r="U51" s="22">
        <f t="shared" si="5"/>
        <v>0</v>
      </c>
      <c r="V51" s="17" t="str">
        <f t="shared" si="6"/>
        <v/>
      </c>
      <c r="W51" s="29" t="str">
        <f t="shared" si="7"/>
        <v>True</v>
      </c>
      <c r="Z51" s="18"/>
      <c r="AA51" s="18"/>
    </row>
    <row r="52" spans="1:27" x14ac:dyDescent="0.25">
      <c r="A52" s="80"/>
      <c r="B52" s="53" t="e">
        <f>VLOOKUP(A52,Pozos!$A$1:$F$411,6,0)</f>
        <v>#N/A</v>
      </c>
      <c r="C52" s="82">
        <v>0</v>
      </c>
      <c r="D52" s="52"/>
      <c r="E52" s="84" t="s">
        <v>21</v>
      </c>
      <c r="F52" s="53" t="e">
        <f>ROUND(VLOOKUP(M52,'Ultima Prueba Valida'!C:M,8,FALSE)/24*D52,2)</f>
        <v>#N/A</v>
      </c>
      <c r="G52" s="54" t="e">
        <f>VLOOKUP(M52,'Ultima Prueba Valida'!$C:$Y,3,0)</f>
        <v>#N/A</v>
      </c>
      <c r="H52" s="55"/>
      <c r="I52" s="55"/>
      <c r="J52" s="63"/>
      <c r="K52" s="56"/>
      <c r="L52" s="83" t="str">
        <f t="shared" si="9"/>
        <v/>
      </c>
      <c r="M52" s="40" t="e">
        <f>VLOOKUP(A52,Pozos!$A$1:$B$411,2,FALSE)</f>
        <v>#N/A</v>
      </c>
      <c r="N52" s="19">
        <f t="shared" si="1"/>
        <v>45706</v>
      </c>
      <c r="O52" s="19">
        <f t="shared" si="2"/>
        <v>45706</v>
      </c>
      <c r="P52" s="21" t="s">
        <v>18</v>
      </c>
      <c r="Q52" s="20">
        <f t="shared" si="3"/>
        <v>0</v>
      </c>
      <c r="R52" s="17" t="e">
        <f>VLOOKUP(H52,'DIFERIDAS PRODUCCION'!$A$2:$B$212,2,FALSE)</f>
        <v>#N/A</v>
      </c>
      <c r="S52" s="17">
        <f t="shared" si="4"/>
        <v>0</v>
      </c>
      <c r="T52" s="20" t="e">
        <f>VLOOKUP(I52,'DIFERIDAS PRODUCCION'!$D$1:$E$34,2,FALSE)</f>
        <v>#N/A</v>
      </c>
      <c r="U52" s="22">
        <f t="shared" si="5"/>
        <v>0</v>
      </c>
      <c r="V52" s="17" t="str">
        <f t="shared" si="6"/>
        <v/>
      </c>
      <c r="W52" s="29" t="str">
        <f t="shared" si="7"/>
        <v>True</v>
      </c>
      <c r="Z52" s="18"/>
      <c r="AA52" s="18"/>
    </row>
    <row r="53" spans="1:27" x14ac:dyDescent="0.25">
      <c r="A53" s="80"/>
      <c r="B53" s="53" t="e">
        <f>VLOOKUP(A53,Pozos!$A$1:$F$411,6,0)</f>
        <v>#N/A</v>
      </c>
      <c r="C53" s="82">
        <v>0</v>
      </c>
      <c r="D53" s="52"/>
      <c r="E53" s="84" t="s">
        <v>21</v>
      </c>
      <c r="F53" s="53" t="e">
        <f>ROUND(VLOOKUP(M53,'Ultima Prueba Valida'!C:M,8,FALSE)/24*D53,2)</f>
        <v>#N/A</v>
      </c>
      <c r="G53" s="54" t="e">
        <f>VLOOKUP(M53,'Ultima Prueba Valida'!$C:$Y,3,0)</f>
        <v>#N/A</v>
      </c>
      <c r="H53" s="55"/>
      <c r="I53" s="55"/>
      <c r="J53" s="63"/>
      <c r="K53" s="56"/>
      <c r="L53" s="83" t="str">
        <f t="shared" si="9"/>
        <v/>
      </c>
      <c r="M53" s="40" t="e">
        <f>VLOOKUP(A53,Pozos!$A$1:$B$411,2,FALSE)</f>
        <v>#N/A</v>
      </c>
      <c r="N53" s="19">
        <f t="shared" si="1"/>
        <v>45706</v>
      </c>
      <c r="O53" s="19">
        <f t="shared" si="2"/>
        <v>45706</v>
      </c>
      <c r="P53" s="21" t="s">
        <v>18</v>
      </c>
      <c r="Q53" s="20">
        <f t="shared" si="3"/>
        <v>0</v>
      </c>
      <c r="R53" s="17" t="e">
        <f>VLOOKUP(H53,'DIFERIDAS PRODUCCION'!$A$2:$B$212,2,FALSE)</f>
        <v>#N/A</v>
      </c>
      <c r="S53" s="17">
        <f t="shared" si="4"/>
        <v>0</v>
      </c>
      <c r="T53" s="20" t="e">
        <f>VLOOKUP(I53,'DIFERIDAS PRODUCCION'!$D$1:$E$34,2,FALSE)</f>
        <v>#N/A</v>
      </c>
      <c r="U53" s="22">
        <f t="shared" si="5"/>
        <v>0</v>
      </c>
      <c r="V53" s="17" t="str">
        <f t="shared" si="6"/>
        <v/>
      </c>
      <c r="W53" s="29" t="str">
        <f t="shared" si="7"/>
        <v>True</v>
      </c>
      <c r="Z53" s="18"/>
      <c r="AA53" s="18"/>
    </row>
    <row r="54" spans="1:27" x14ac:dyDescent="0.25">
      <c r="A54" s="80"/>
      <c r="B54" s="53" t="e">
        <f>VLOOKUP(A54,Pozos!$A$1:$F$411,6,0)</f>
        <v>#N/A</v>
      </c>
      <c r="C54" s="82">
        <v>0</v>
      </c>
      <c r="D54" s="52"/>
      <c r="E54" s="84" t="s">
        <v>21</v>
      </c>
      <c r="F54" s="53" t="e">
        <f>ROUND(VLOOKUP(M54,'Ultima Prueba Valida'!C:M,8,FALSE)/24*D54,2)</f>
        <v>#N/A</v>
      </c>
      <c r="G54" s="54" t="e">
        <f>VLOOKUP(M54,'Ultima Prueba Valida'!$C:$Y,3,0)</f>
        <v>#N/A</v>
      </c>
      <c r="H54" s="55"/>
      <c r="I54" s="55"/>
      <c r="J54" s="63"/>
      <c r="K54" s="56"/>
      <c r="L54" s="83" t="str">
        <f t="shared" si="9"/>
        <v/>
      </c>
      <c r="M54" s="40" t="e">
        <f>VLOOKUP(A54,Pozos!$A$1:$B$411,2,FALSE)</f>
        <v>#N/A</v>
      </c>
      <c r="N54" s="19">
        <f t="shared" si="1"/>
        <v>45706</v>
      </c>
      <c r="O54" s="19">
        <f t="shared" si="2"/>
        <v>45706</v>
      </c>
      <c r="P54" s="21" t="s">
        <v>18</v>
      </c>
      <c r="Q54" s="20">
        <f t="shared" si="3"/>
        <v>0</v>
      </c>
      <c r="R54" s="17" t="e">
        <f>VLOOKUP(H54,'DIFERIDAS PRODUCCION'!$A$2:$B$212,2,FALSE)</f>
        <v>#N/A</v>
      </c>
      <c r="S54" s="17">
        <f t="shared" si="4"/>
        <v>0</v>
      </c>
      <c r="T54" s="20" t="e">
        <f>VLOOKUP(I54,'DIFERIDAS PRODUCCION'!$D$1:$E$34,2,FALSE)</f>
        <v>#N/A</v>
      </c>
      <c r="U54" s="22">
        <f t="shared" si="5"/>
        <v>0</v>
      </c>
      <c r="V54" s="17" t="str">
        <f t="shared" si="6"/>
        <v/>
      </c>
      <c r="W54" s="29" t="str">
        <f t="shared" si="7"/>
        <v>True</v>
      </c>
      <c r="Z54" s="18"/>
      <c r="AA54" s="18"/>
    </row>
    <row r="55" spans="1:27" x14ac:dyDescent="0.25">
      <c r="A55" s="80"/>
      <c r="B55" s="53" t="e">
        <f>VLOOKUP(A55,Pozos!$A$1:$F$411,6,0)</f>
        <v>#N/A</v>
      </c>
      <c r="C55" s="82">
        <v>0</v>
      </c>
      <c r="D55" s="52"/>
      <c r="E55" s="84" t="s">
        <v>21</v>
      </c>
      <c r="F55" s="53" t="e">
        <f>ROUND(VLOOKUP(M55,'Ultima Prueba Valida'!C:M,8,FALSE)/24*D55,2)</f>
        <v>#N/A</v>
      </c>
      <c r="G55" s="54" t="e">
        <f>VLOOKUP(M55,'Ultima Prueba Valida'!$C:$Y,3,0)</f>
        <v>#N/A</v>
      </c>
      <c r="H55" s="55"/>
      <c r="I55" s="55"/>
      <c r="J55" s="63"/>
      <c r="K55" s="56"/>
      <c r="L55" s="83" t="str">
        <f t="shared" si="9"/>
        <v/>
      </c>
      <c r="M55" s="40" t="e">
        <f>VLOOKUP(A55,Pozos!$A$1:$B$411,2,FALSE)</f>
        <v>#N/A</v>
      </c>
      <c r="N55" s="19">
        <f t="shared" si="1"/>
        <v>45706</v>
      </c>
      <c r="O55" s="19">
        <f t="shared" si="2"/>
        <v>45706</v>
      </c>
      <c r="P55" s="21" t="s">
        <v>18</v>
      </c>
      <c r="Q55" s="20">
        <f t="shared" si="3"/>
        <v>0</v>
      </c>
      <c r="R55" s="17" t="e">
        <f>VLOOKUP(H55,'DIFERIDAS PRODUCCION'!$A$2:$B$212,2,FALSE)</f>
        <v>#N/A</v>
      </c>
      <c r="S55" s="17">
        <f t="shared" si="4"/>
        <v>0</v>
      </c>
      <c r="T55" s="20" t="e">
        <f>VLOOKUP(I55,'DIFERIDAS PRODUCCION'!$D$1:$E$34,2,FALSE)</f>
        <v>#N/A</v>
      </c>
      <c r="U55" s="22">
        <f t="shared" si="5"/>
        <v>0</v>
      </c>
      <c r="V55" s="17" t="str">
        <f t="shared" si="6"/>
        <v/>
      </c>
      <c r="W55" s="29" t="str">
        <f t="shared" si="7"/>
        <v>True</v>
      </c>
      <c r="Z55" s="18"/>
      <c r="AA55" s="18"/>
    </row>
    <row r="56" spans="1:27" x14ac:dyDescent="0.25">
      <c r="A56" s="80"/>
      <c r="B56" s="53" t="e">
        <f>VLOOKUP(A56,Pozos!$A$1:$F$411,6,0)</f>
        <v>#N/A</v>
      </c>
      <c r="C56" s="82">
        <v>0</v>
      </c>
      <c r="D56" s="52"/>
      <c r="E56" s="84" t="s">
        <v>21</v>
      </c>
      <c r="F56" s="53" t="e">
        <f>ROUND(VLOOKUP(M56,'Ultima Prueba Valida'!C:M,8,FALSE)/24*D56,2)</f>
        <v>#N/A</v>
      </c>
      <c r="G56" s="54" t="e">
        <f>VLOOKUP(M56,'Ultima Prueba Valida'!$C:$Y,3,0)</f>
        <v>#N/A</v>
      </c>
      <c r="H56" s="55"/>
      <c r="I56" s="55"/>
      <c r="J56" s="63"/>
      <c r="K56" s="56"/>
      <c r="L56" s="83" t="str">
        <f t="shared" si="9"/>
        <v/>
      </c>
      <c r="M56" s="40" t="e">
        <f>VLOOKUP(A56,Pozos!$A$1:$B$411,2,FALSE)</f>
        <v>#N/A</v>
      </c>
      <c r="N56" s="19">
        <f t="shared" si="1"/>
        <v>45706</v>
      </c>
      <c r="O56" s="19">
        <f t="shared" si="2"/>
        <v>45706</v>
      </c>
      <c r="P56" s="21" t="s">
        <v>18</v>
      </c>
      <c r="Q56" s="20">
        <f t="shared" si="3"/>
        <v>0</v>
      </c>
      <c r="R56" s="17" t="e">
        <f>VLOOKUP(H56,'DIFERIDAS PRODUCCION'!$A$2:$B$212,2,FALSE)</f>
        <v>#N/A</v>
      </c>
      <c r="S56" s="17">
        <f t="shared" si="4"/>
        <v>0</v>
      </c>
      <c r="T56" s="20" t="e">
        <f>VLOOKUP(I56,'DIFERIDAS PRODUCCION'!$D$1:$E$34,2,FALSE)</f>
        <v>#N/A</v>
      </c>
      <c r="U56" s="22">
        <f t="shared" si="5"/>
        <v>0</v>
      </c>
      <c r="V56" s="17" t="str">
        <f t="shared" si="6"/>
        <v/>
      </c>
      <c r="W56" s="29" t="str">
        <f t="shared" si="7"/>
        <v>True</v>
      </c>
      <c r="Z56" s="18"/>
      <c r="AA56" s="18"/>
    </row>
    <row r="57" spans="1:27" x14ac:dyDescent="0.25">
      <c r="A57" s="80"/>
      <c r="B57" s="53" t="e">
        <f>VLOOKUP(A57,Pozos!$A$1:$F$411,6,0)</f>
        <v>#N/A</v>
      </c>
      <c r="C57" s="82">
        <v>0</v>
      </c>
      <c r="D57" s="52"/>
      <c r="E57" s="84" t="s">
        <v>21</v>
      </c>
      <c r="F57" s="53" t="e">
        <f>ROUND(VLOOKUP(M57,'Ultima Prueba Valida'!C:M,8,FALSE)/24*D57,2)</f>
        <v>#N/A</v>
      </c>
      <c r="G57" s="54" t="e">
        <f>VLOOKUP(M57,'Ultima Prueba Valida'!$C:$Y,3,0)</f>
        <v>#N/A</v>
      </c>
      <c r="H57" s="55"/>
      <c r="I57" s="55"/>
      <c r="J57" s="63"/>
      <c r="K57" s="56"/>
      <c r="L57" s="83" t="str">
        <f t="shared" si="9"/>
        <v/>
      </c>
      <c r="M57" s="40" t="e">
        <f>VLOOKUP(A57,Pozos!$A$1:$B$411,2,FALSE)</f>
        <v>#N/A</v>
      </c>
      <c r="N57" s="19">
        <f t="shared" si="1"/>
        <v>45706</v>
      </c>
      <c r="O57" s="19">
        <f t="shared" si="2"/>
        <v>45706</v>
      </c>
      <c r="P57" s="21" t="s">
        <v>18</v>
      </c>
      <c r="Q57" s="20">
        <f t="shared" si="3"/>
        <v>0</v>
      </c>
      <c r="R57" s="17" t="e">
        <f>VLOOKUP(H57,'DIFERIDAS PRODUCCION'!$A$2:$B$212,2,FALSE)</f>
        <v>#N/A</v>
      </c>
      <c r="S57" s="17">
        <f t="shared" si="4"/>
        <v>0</v>
      </c>
      <c r="T57" s="20" t="e">
        <f>VLOOKUP(I57,'DIFERIDAS PRODUCCION'!$D$1:$E$34,2,FALSE)</f>
        <v>#N/A</v>
      </c>
      <c r="U57" s="22">
        <f t="shared" si="5"/>
        <v>0</v>
      </c>
      <c r="V57" s="17" t="str">
        <f t="shared" si="6"/>
        <v/>
      </c>
      <c r="W57" s="29" t="str">
        <f t="shared" si="7"/>
        <v>True</v>
      </c>
      <c r="Z57" s="18"/>
      <c r="AA57" s="18"/>
    </row>
    <row r="58" spans="1:27" x14ac:dyDescent="0.25">
      <c r="A58" s="80"/>
      <c r="B58" s="53" t="e">
        <f>VLOOKUP(A58,Pozos!$A$1:$F$411,6,0)</f>
        <v>#N/A</v>
      </c>
      <c r="C58" s="82">
        <v>0</v>
      </c>
      <c r="D58" s="52"/>
      <c r="E58" s="84" t="s">
        <v>21</v>
      </c>
      <c r="F58" s="53" t="e">
        <f>ROUND(VLOOKUP(M58,'Ultima Prueba Valida'!C:M,8,FALSE)/24*D58,2)</f>
        <v>#N/A</v>
      </c>
      <c r="G58" s="54" t="e">
        <f>VLOOKUP(M58,'Ultima Prueba Valida'!$C:$Y,3,0)</f>
        <v>#N/A</v>
      </c>
      <c r="H58" s="55"/>
      <c r="I58" s="55"/>
      <c r="J58" s="63"/>
      <c r="K58" s="56"/>
      <c r="L58" s="83" t="str">
        <f t="shared" si="9"/>
        <v/>
      </c>
      <c r="M58" s="40" t="e">
        <f>VLOOKUP(A58,Pozos!$A$1:$B$411,2,FALSE)</f>
        <v>#N/A</v>
      </c>
      <c r="N58" s="19">
        <f t="shared" si="1"/>
        <v>45706</v>
      </c>
      <c r="O58" s="19">
        <f t="shared" si="2"/>
        <v>45706</v>
      </c>
      <c r="P58" s="21" t="s">
        <v>18</v>
      </c>
      <c r="Q58" s="20">
        <f t="shared" si="3"/>
        <v>0</v>
      </c>
      <c r="R58" s="17" t="e">
        <f>VLOOKUP(H58,'DIFERIDAS PRODUCCION'!$A$2:$B$212,2,FALSE)</f>
        <v>#N/A</v>
      </c>
      <c r="S58" s="17">
        <f t="shared" si="4"/>
        <v>0</v>
      </c>
      <c r="T58" s="20" t="e">
        <f>VLOOKUP(I58,'DIFERIDAS PRODUCCION'!$D$1:$E$34,2,FALSE)</f>
        <v>#N/A</v>
      </c>
      <c r="U58" s="22">
        <f t="shared" si="5"/>
        <v>0</v>
      </c>
      <c r="V58" s="17" t="str">
        <f t="shared" si="6"/>
        <v/>
      </c>
      <c r="W58" s="29" t="str">
        <f t="shared" si="7"/>
        <v>True</v>
      </c>
      <c r="Z58" s="18"/>
      <c r="AA58" s="18"/>
    </row>
    <row r="59" spans="1:27" x14ac:dyDescent="0.25">
      <c r="A59" s="80"/>
      <c r="B59" s="53" t="e">
        <f>VLOOKUP(A59,Pozos!$A$1:$F$411,6,0)</f>
        <v>#N/A</v>
      </c>
      <c r="C59" s="82">
        <v>0</v>
      </c>
      <c r="D59" s="52"/>
      <c r="E59" s="84" t="s">
        <v>21</v>
      </c>
      <c r="F59" s="53" t="e">
        <f>ROUND(VLOOKUP(M59,'Ultima Prueba Valida'!C:M,8,FALSE)/24*D59,2)</f>
        <v>#N/A</v>
      </c>
      <c r="G59" s="54" t="e">
        <f>VLOOKUP(M59,'Ultima Prueba Valida'!$C:$Y,3,0)</f>
        <v>#N/A</v>
      </c>
      <c r="H59" s="55"/>
      <c r="I59" s="55"/>
      <c r="J59" s="63"/>
      <c r="K59" s="56"/>
      <c r="L59" s="83" t="str">
        <f t="shared" si="9"/>
        <v/>
      </c>
      <c r="M59" s="40" t="e">
        <f>VLOOKUP(A59,Pozos!$A$1:$B$411,2,FALSE)</f>
        <v>#N/A</v>
      </c>
      <c r="N59" s="19">
        <f t="shared" si="1"/>
        <v>45706</v>
      </c>
      <c r="O59" s="19">
        <f t="shared" si="2"/>
        <v>45706</v>
      </c>
      <c r="P59" s="21" t="s">
        <v>18</v>
      </c>
      <c r="Q59" s="20">
        <f t="shared" si="3"/>
        <v>0</v>
      </c>
      <c r="R59" s="17" t="e">
        <f>VLOOKUP(H59,'DIFERIDAS PRODUCCION'!$A$2:$B$212,2,FALSE)</f>
        <v>#N/A</v>
      </c>
      <c r="S59" s="17">
        <f t="shared" si="4"/>
        <v>0</v>
      </c>
      <c r="T59" s="20" t="e">
        <f>VLOOKUP(I59,'DIFERIDAS PRODUCCION'!$D$1:$E$34,2,FALSE)</f>
        <v>#N/A</v>
      </c>
      <c r="U59" s="22">
        <f t="shared" si="5"/>
        <v>0</v>
      </c>
      <c r="V59" s="17" t="str">
        <f t="shared" si="6"/>
        <v/>
      </c>
      <c r="W59" s="29" t="str">
        <f t="shared" si="7"/>
        <v>True</v>
      </c>
      <c r="Z59" s="18"/>
      <c r="AA59" s="18"/>
    </row>
    <row r="60" spans="1:27" x14ac:dyDescent="0.25">
      <c r="A60" s="80"/>
      <c r="B60" s="53" t="e">
        <f>VLOOKUP(A60,Pozos!$A$1:$F$411,6,0)</f>
        <v>#N/A</v>
      </c>
      <c r="C60" s="82">
        <v>0</v>
      </c>
      <c r="D60" s="52"/>
      <c r="E60" s="84" t="s">
        <v>21</v>
      </c>
      <c r="F60" s="53" t="e">
        <f>ROUND(VLOOKUP(M60,'Ultima Prueba Valida'!C:M,8,FALSE)/24*D60,2)</f>
        <v>#N/A</v>
      </c>
      <c r="G60" s="54" t="e">
        <f>VLOOKUP(M60,'Ultima Prueba Valida'!$C:$Y,3,0)</f>
        <v>#N/A</v>
      </c>
      <c r="H60" s="55"/>
      <c r="I60" s="55"/>
      <c r="J60" s="63"/>
      <c r="K60" s="56"/>
      <c r="L60" s="83" t="str">
        <f t="shared" si="9"/>
        <v/>
      </c>
      <c r="M60" s="40" t="e">
        <f>VLOOKUP(A60,Pozos!$A$1:$B$411,2,FALSE)</f>
        <v>#N/A</v>
      </c>
      <c r="N60" s="19">
        <f t="shared" si="1"/>
        <v>45706</v>
      </c>
      <c r="O60" s="19">
        <f t="shared" si="2"/>
        <v>45706</v>
      </c>
      <c r="P60" s="21" t="s">
        <v>18</v>
      </c>
      <c r="Q60" s="20">
        <f t="shared" si="3"/>
        <v>0</v>
      </c>
      <c r="R60" s="17" t="e">
        <f>VLOOKUP(H60,'DIFERIDAS PRODUCCION'!$A$2:$B$212,2,FALSE)</f>
        <v>#N/A</v>
      </c>
      <c r="S60" s="17">
        <f t="shared" si="4"/>
        <v>0</v>
      </c>
      <c r="T60" s="20" t="e">
        <f>VLOOKUP(I60,'DIFERIDAS PRODUCCION'!$D$1:$E$34,2,FALSE)</f>
        <v>#N/A</v>
      </c>
      <c r="U60" s="22">
        <f t="shared" si="5"/>
        <v>0</v>
      </c>
      <c r="V60" s="17" t="str">
        <f t="shared" si="6"/>
        <v/>
      </c>
      <c r="W60" s="29" t="str">
        <f t="shared" si="7"/>
        <v>True</v>
      </c>
      <c r="Z60" s="18"/>
      <c r="AA60" s="18"/>
    </row>
    <row r="61" spans="1:27" x14ac:dyDescent="0.25">
      <c r="A61" s="80"/>
      <c r="B61" s="53" t="e">
        <f>VLOOKUP(A61,Pozos!$A$1:$F$411,6,0)</f>
        <v>#N/A</v>
      </c>
      <c r="C61" s="82">
        <v>0</v>
      </c>
      <c r="D61" s="52"/>
      <c r="E61" s="84" t="s">
        <v>21</v>
      </c>
      <c r="F61" s="53" t="e">
        <f>ROUND(VLOOKUP(M61,'Ultima Prueba Valida'!C:M,8,FALSE)/24*D61,2)</f>
        <v>#N/A</v>
      </c>
      <c r="G61" s="54" t="e">
        <f>VLOOKUP(M61,'Ultima Prueba Valida'!$C:$Y,3,0)</f>
        <v>#N/A</v>
      </c>
      <c r="H61" s="55"/>
      <c r="I61" s="55"/>
      <c r="J61" s="63"/>
      <c r="K61" s="56"/>
      <c r="L61" s="83" t="str">
        <f t="shared" si="9"/>
        <v/>
      </c>
      <c r="M61" s="40" t="e">
        <f>VLOOKUP(A61,Pozos!$A$1:$B$411,2,FALSE)</f>
        <v>#N/A</v>
      </c>
      <c r="N61" s="19">
        <f t="shared" si="1"/>
        <v>45706</v>
      </c>
      <c r="O61" s="19">
        <f t="shared" si="2"/>
        <v>45706</v>
      </c>
      <c r="P61" s="21" t="s">
        <v>18</v>
      </c>
      <c r="Q61" s="20">
        <f t="shared" si="3"/>
        <v>0</v>
      </c>
      <c r="R61" s="17" t="e">
        <f>VLOOKUP(H61,'DIFERIDAS PRODUCCION'!$A$2:$B$212,2,FALSE)</f>
        <v>#N/A</v>
      </c>
      <c r="S61" s="17">
        <f t="shared" si="4"/>
        <v>0</v>
      </c>
      <c r="T61" s="20" t="e">
        <f>VLOOKUP(I61,'DIFERIDAS PRODUCCION'!$D$1:$E$34,2,FALSE)</f>
        <v>#N/A</v>
      </c>
      <c r="U61" s="22">
        <f t="shared" si="5"/>
        <v>0</v>
      </c>
      <c r="V61" s="17" t="str">
        <f t="shared" si="6"/>
        <v/>
      </c>
      <c r="W61" s="29" t="str">
        <f t="shared" si="7"/>
        <v>True</v>
      </c>
      <c r="Z61" s="18"/>
      <c r="AA61" s="18"/>
    </row>
    <row r="62" spans="1:27" x14ac:dyDescent="0.25">
      <c r="A62" s="80"/>
      <c r="B62" s="53" t="e">
        <f>VLOOKUP(A62,Pozos!$A$1:$F$411,6,0)</f>
        <v>#N/A</v>
      </c>
      <c r="C62" s="82">
        <v>0</v>
      </c>
      <c r="D62" s="52"/>
      <c r="E62" s="84" t="s">
        <v>21</v>
      </c>
      <c r="F62" s="53" t="e">
        <f>ROUND(VLOOKUP(M62,'Ultima Prueba Valida'!C:M,8,FALSE)/24*D62,2)</f>
        <v>#N/A</v>
      </c>
      <c r="G62" s="54" t="e">
        <f>VLOOKUP(M62,'Ultima Prueba Valida'!$C:$Y,3,0)</f>
        <v>#N/A</v>
      </c>
      <c r="H62" s="55"/>
      <c r="I62" s="55"/>
      <c r="J62" s="63"/>
      <c r="K62" s="56"/>
      <c r="L62" s="83" t="str">
        <f t="shared" si="9"/>
        <v/>
      </c>
      <c r="M62" s="40" t="e">
        <f>VLOOKUP(A62,Pozos!$A$1:$B$411,2,FALSE)</f>
        <v>#N/A</v>
      </c>
      <c r="N62" s="19">
        <f t="shared" si="1"/>
        <v>45706</v>
      </c>
      <c r="O62" s="19">
        <f t="shared" si="2"/>
        <v>45706</v>
      </c>
      <c r="P62" s="21" t="s">
        <v>18</v>
      </c>
      <c r="Q62" s="20">
        <f t="shared" si="3"/>
        <v>0</v>
      </c>
      <c r="R62" s="17" t="e">
        <f>VLOOKUP(H62,'DIFERIDAS PRODUCCION'!$A$2:$B$212,2,FALSE)</f>
        <v>#N/A</v>
      </c>
      <c r="S62" s="17">
        <f t="shared" si="4"/>
        <v>0</v>
      </c>
      <c r="T62" s="20" t="e">
        <f>VLOOKUP(I62,'DIFERIDAS PRODUCCION'!$D$1:$E$34,2,FALSE)</f>
        <v>#N/A</v>
      </c>
      <c r="U62" s="22">
        <f t="shared" si="5"/>
        <v>0</v>
      </c>
      <c r="V62" s="17" t="str">
        <f t="shared" si="6"/>
        <v/>
      </c>
      <c r="W62" s="29" t="str">
        <f t="shared" si="7"/>
        <v>True</v>
      </c>
      <c r="Z62" s="18"/>
      <c r="AA62" s="18"/>
    </row>
    <row r="63" spans="1:27" x14ac:dyDescent="0.25">
      <c r="A63" s="80"/>
      <c r="B63" s="53" t="e">
        <f>VLOOKUP(A63,Pozos!$A$1:$F$411,6,0)</f>
        <v>#N/A</v>
      </c>
      <c r="C63" s="82">
        <v>0</v>
      </c>
      <c r="D63" s="52"/>
      <c r="E63" s="84" t="s">
        <v>21</v>
      </c>
      <c r="F63" s="53" t="e">
        <f>ROUND(VLOOKUP(M63,'Ultima Prueba Valida'!C:M,8,FALSE)/24*D63,2)</f>
        <v>#N/A</v>
      </c>
      <c r="G63" s="54" t="e">
        <f>VLOOKUP(M63,'Ultima Prueba Valida'!$C:$Y,3,0)</f>
        <v>#N/A</v>
      </c>
      <c r="H63" s="55"/>
      <c r="I63" s="55"/>
      <c r="J63" s="63"/>
      <c r="K63" s="56"/>
      <c r="L63" s="83" t="str">
        <f t="shared" si="9"/>
        <v/>
      </c>
      <c r="M63" s="40" t="e">
        <f>VLOOKUP(A63,Pozos!$A$1:$B$411,2,FALSE)</f>
        <v>#N/A</v>
      </c>
      <c r="N63" s="19">
        <f t="shared" si="1"/>
        <v>45706</v>
      </c>
      <c r="O63" s="19">
        <f t="shared" si="2"/>
        <v>45706</v>
      </c>
      <c r="P63" s="21" t="s">
        <v>18</v>
      </c>
      <c r="Q63" s="20">
        <f t="shared" si="3"/>
        <v>0</v>
      </c>
      <c r="R63" s="17" t="e">
        <f>VLOOKUP(H63,'DIFERIDAS PRODUCCION'!$A$2:$B$212,2,FALSE)</f>
        <v>#N/A</v>
      </c>
      <c r="S63" s="17">
        <f t="shared" si="4"/>
        <v>0</v>
      </c>
      <c r="T63" s="20" t="e">
        <f>VLOOKUP(I63,'DIFERIDAS PRODUCCION'!$D$1:$E$34,2,FALSE)</f>
        <v>#N/A</v>
      </c>
      <c r="U63" s="22">
        <f t="shared" si="5"/>
        <v>0</v>
      </c>
      <c r="V63" s="17" t="str">
        <f t="shared" si="6"/>
        <v/>
      </c>
      <c r="W63" s="29" t="str">
        <f t="shared" si="7"/>
        <v>True</v>
      </c>
      <c r="Z63" s="18"/>
      <c r="AA63" s="18"/>
    </row>
    <row r="64" spans="1:27" x14ac:dyDescent="0.25">
      <c r="A64" s="80"/>
      <c r="B64" s="53" t="e">
        <f>VLOOKUP(A64,Pozos!$A$1:$F$411,6,0)</f>
        <v>#N/A</v>
      </c>
      <c r="C64" s="82">
        <v>0</v>
      </c>
      <c r="D64" s="52"/>
      <c r="E64" s="84" t="s">
        <v>21</v>
      </c>
      <c r="F64" s="53" t="e">
        <f>ROUND(VLOOKUP(M64,'Ultima Prueba Valida'!C:M,8,FALSE)/24*D64,2)</f>
        <v>#N/A</v>
      </c>
      <c r="G64" s="54" t="e">
        <f>VLOOKUP(M64,'Ultima Prueba Valida'!$C:$Y,3,0)</f>
        <v>#N/A</v>
      </c>
      <c r="H64" s="55"/>
      <c r="I64" s="55"/>
      <c r="J64" s="63"/>
      <c r="K64" s="56"/>
      <c r="L64" s="83" t="str">
        <f t="shared" si="9"/>
        <v/>
      </c>
      <c r="M64" s="40" t="e">
        <f>VLOOKUP(A64,Pozos!$A$1:$B$411,2,FALSE)</f>
        <v>#N/A</v>
      </c>
      <c r="N64" s="19">
        <f t="shared" si="1"/>
        <v>45706</v>
      </c>
      <c r="O64" s="19">
        <f t="shared" si="2"/>
        <v>45706</v>
      </c>
      <c r="P64" s="21" t="s">
        <v>18</v>
      </c>
      <c r="Q64" s="20">
        <f t="shared" si="3"/>
        <v>0</v>
      </c>
      <c r="R64" s="17" t="e">
        <f>VLOOKUP(H64,'DIFERIDAS PRODUCCION'!$A$2:$B$212,2,FALSE)</f>
        <v>#N/A</v>
      </c>
      <c r="S64" s="17">
        <f t="shared" si="4"/>
        <v>0</v>
      </c>
      <c r="T64" s="20" t="e">
        <f>VLOOKUP(I64,'DIFERIDAS PRODUCCION'!$D$1:$E$34,2,FALSE)</f>
        <v>#N/A</v>
      </c>
      <c r="U64" s="22">
        <f t="shared" si="5"/>
        <v>0</v>
      </c>
      <c r="V64" s="17" t="str">
        <f t="shared" si="6"/>
        <v/>
      </c>
      <c r="W64" s="29" t="str">
        <f t="shared" si="7"/>
        <v>True</v>
      </c>
      <c r="Z64" s="18"/>
      <c r="AA64" s="18"/>
    </row>
    <row r="65" spans="1:27" x14ac:dyDescent="0.25">
      <c r="A65" s="80"/>
      <c r="B65" s="53" t="e">
        <f>VLOOKUP(A65,Pozos!$A$1:$F$411,6,0)</f>
        <v>#N/A</v>
      </c>
      <c r="C65" s="82">
        <v>0</v>
      </c>
      <c r="D65" s="52"/>
      <c r="E65" s="84" t="s">
        <v>21</v>
      </c>
      <c r="F65" s="53" t="e">
        <f>ROUND(VLOOKUP(M65,'Ultima Prueba Valida'!C:M,8,FALSE)/24*D65,2)</f>
        <v>#N/A</v>
      </c>
      <c r="G65" s="54" t="e">
        <f>VLOOKUP(M65,'Ultima Prueba Valida'!$C:$Y,3,0)</f>
        <v>#N/A</v>
      </c>
      <c r="H65" s="55"/>
      <c r="I65" s="55"/>
      <c r="J65" s="63"/>
      <c r="K65" s="56"/>
      <c r="L65" s="83" t="str">
        <f t="shared" si="9"/>
        <v/>
      </c>
      <c r="M65" s="40" t="e">
        <f>VLOOKUP(A65,Pozos!$A$1:$B$411,2,FALSE)</f>
        <v>#N/A</v>
      </c>
      <c r="N65" s="19">
        <f t="shared" si="1"/>
        <v>45706</v>
      </c>
      <c r="O65" s="19">
        <f t="shared" si="2"/>
        <v>45706</v>
      </c>
      <c r="P65" s="21" t="s">
        <v>18</v>
      </c>
      <c r="Q65" s="20">
        <f t="shared" si="3"/>
        <v>0</v>
      </c>
      <c r="R65" s="17" t="e">
        <f>VLOOKUP(H65,'DIFERIDAS PRODUCCION'!$A$2:$B$212,2,FALSE)</f>
        <v>#N/A</v>
      </c>
      <c r="S65" s="17">
        <f t="shared" si="4"/>
        <v>0</v>
      </c>
      <c r="T65" s="20" t="e">
        <f>VLOOKUP(I65,'DIFERIDAS PRODUCCION'!$D$1:$E$34,2,FALSE)</f>
        <v>#N/A</v>
      </c>
      <c r="U65" s="22">
        <f t="shared" si="5"/>
        <v>0</v>
      </c>
      <c r="V65" s="17" t="str">
        <f t="shared" si="6"/>
        <v/>
      </c>
      <c r="W65" s="29" t="str">
        <f t="shared" si="7"/>
        <v>True</v>
      </c>
      <c r="Z65" s="18"/>
      <c r="AA65" s="18"/>
    </row>
    <row r="66" spans="1:27" x14ac:dyDescent="0.25">
      <c r="A66" s="80"/>
      <c r="B66" s="53" t="e">
        <f>VLOOKUP(A66,Pozos!$A$1:$F$411,6,0)</f>
        <v>#N/A</v>
      </c>
      <c r="C66" s="82">
        <v>0</v>
      </c>
      <c r="D66" s="52"/>
      <c r="E66" s="84" t="s">
        <v>21</v>
      </c>
      <c r="F66" s="53" t="e">
        <f>ROUND(VLOOKUP(M66,'Ultima Prueba Valida'!C:M,8,FALSE)/24*D66,2)</f>
        <v>#N/A</v>
      </c>
      <c r="G66" s="54" t="e">
        <f>VLOOKUP(M66,'Ultima Prueba Valida'!$C:$Y,3,0)</f>
        <v>#N/A</v>
      </c>
      <c r="H66" s="55"/>
      <c r="I66" s="55"/>
      <c r="J66" s="63"/>
      <c r="K66" s="56"/>
      <c r="L66" s="83" t="str">
        <f t="shared" si="9"/>
        <v/>
      </c>
      <c r="M66" s="40" t="e">
        <f>VLOOKUP(A66,Pozos!$A$1:$B$411,2,FALSE)</f>
        <v>#N/A</v>
      </c>
      <c r="N66" s="19">
        <f t="shared" si="1"/>
        <v>45706</v>
      </c>
      <c r="O66" s="19">
        <f t="shared" si="2"/>
        <v>45706</v>
      </c>
      <c r="P66" s="21" t="s">
        <v>18</v>
      </c>
      <c r="Q66" s="20">
        <f t="shared" si="3"/>
        <v>0</v>
      </c>
      <c r="R66" s="17" t="e">
        <f>VLOOKUP(H66,'DIFERIDAS PRODUCCION'!$A$2:$B$212,2,FALSE)</f>
        <v>#N/A</v>
      </c>
      <c r="S66" s="17">
        <f t="shared" si="4"/>
        <v>0</v>
      </c>
      <c r="T66" s="20" t="e">
        <f>VLOOKUP(I66,'DIFERIDAS PRODUCCION'!$D$1:$E$34,2,FALSE)</f>
        <v>#N/A</v>
      </c>
      <c r="U66" s="22">
        <f t="shared" si="5"/>
        <v>0</v>
      </c>
      <c r="V66" s="17" t="str">
        <f t="shared" si="6"/>
        <v/>
      </c>
      <c r="W66" s="29" t="str">
        <f t="shared" si="7"/>
        <v>True</v>
      </c>
      <c r="Z66" s="18"/>
      <c r="AA66" s="18"/>
    </row>
    <row r="67" spans="1:27" x14ac:dyDescent="0.25">
      <c r="A67" s="80"/>
      <c r="B67" s="53" t="e">
        <f>VLOOKUP(A67,Pozos!$A$1:$F$411,6,0)</f>
        <v>#N/A</v>
      </c>
      <c r="C67" s="82">
        <v>0</v>
      </c>
      <c r="D67" s="52"/>
      <c r="E67" s="84" t="s">
        <v>21</v>
      </c>
      <c r="F67" s="53" t="e">
        <f>ROUND(VLOOKUP(M67,'Ultima Prueba Valida'!C:M,8,FALSE)/24*D67,2)</f>
        <v>#N/A</v>
      </c>
      <c r="G67" s="54" t="e">
        <f>VLOOKUP(M67,'Ultima Prueba Valida'!$C:$Y,3,0)</f>
        <v>#N/A</v>
      </c>
      <c r="H67" s="55"/>
      <c r="I67" s="55"/>
      <c r="J67" s="63"/>
      <c r="K67" s="56"/>
      <c r="L67" s="83" t="str">
        <f t="shared" si="9"/>
        <v/>
      </c>
      <c r="M67" s="40" t="e">
        <f>VLOOKUP(A67,Pozos!$A$1:$B$411,2,FALSE)</f>
        <v>#N/A</v>
      </c>
      <c r="N67" s="19">
        <f t="shared" ref="N67:N130" si="10">+$B$1+C67</f>
        <v>45706</v>
      </c>
      <c r="O67" s="19">
        <f t="shared" ref="O67:O130" si="11">N67+(D67/24)</f>
        <v>45706</v>
      </c>
      <c r="P67" s="21" t="s">
        <v>18</v>
      </c>
      <c r="Q67" s="20">
        <f t="shared" ref="Q67:Q130" si="12">(O67-N67)*86400</f>
        <v>0</v>
      </c>
      <c r="R67" s="17" t="e">
        <f>VLOOKUP(H67,'DIFERIDAS PRODUCCION'!$A$2:$B$212,2,FALSE)</f>
        <v>#N/A</v>
      </c>
      <c r="S67" s="17">
        <f t="shared" ref="S67:S130" si="13">+H67</f>
        <v>0</v>
      </c>
      <c r="T67" s="20" t="e">
        <f>VLOOKUP(I67,'DIFERIDAS PRODUCCION'!$D$1:$E$34,2,FALSE)</f>
        <v>#N/A</v>
      </c>
      <c r="U67" s="22">
        <f t="shared" ref="U67:U130" si="14">+I67</f>
        <v>0</v>
      </c>
      <c r="V67" s="17" t="str">
        <f t="shared" ref="V67:V130" si="15">TEXT(J67,"")</f>
        <v/>
      </c>
      <c r="W67" s="29" t="str">
        <f t="shared" ref="W67:W130" si="16">+E67</f>
        <v>True</v>
      </c>
      <c r="Z67" s="18"/>
      <c r="AA67" s="18"/>
    </row>
    <row r="68" spans="1:27" x14ac:dyDescent="0.25">
      <c r="A68" s="80"/>
      <c r="B68" s="53" t="e">
        <f>VLOOKUP(A68,Pozos!$A$1:$F$411,6,0)</f>
        <v>#N/A</v>
      </c>
      <c r="C68" s="82">
        <v>0</v>
      </c>
      <c r="D68" s="52"/>
      <c r="E68" s="84" t="s">
        <v>21</v>
      </c>
      <c r="F68" s="53" t="e">
        <f>ROUND(VLOOKUP(M68,'Ultima Prueba Valida'!C:M,8,FALSE)/24*D68,2)</f>
        <v>#N/A</v>
      </c>
      <c r="G68" s="54" t="e">
        <f>VLOOKUP(M68,'Ultima Prueba Valida'!$C:$Y,3,0)</f>
        <v>#N/A</v>
      </c>
      <c r="H68" s="55"/>
      <c r="I68" s="55"/>
      <c r="J68" s="63"/>
      <c r="K68" s="56"/>
      <c r="L68" s="83" t="str">
        <f t="shared" si="9"/>
        <v/>
      </c>
      <c r="M68" s="40" t="e">
        <f>VLOOKUP(A68,Pozos!$A$1:$B$411,2,FALSE)</f>
        <v>#N/A</v>
      </c>
      <c r="N68" s="19">
        <f t="shared" si="10"/>
        <v>45706</v>
      </c>
      <c r="O68" s="19">
        <f t="shared" si="11"/>
        <v>45706</v>
      </c>
      <c r="P68" s="21" t="s">
        <v>18</v>
      </c>
      <c r="Q68" s="20">
        <f t="shared" si="12"/>
        <v>0</v>
      </c>
      <c r="R68" s="17" t="e">
        <f>VLOOKUP(H68,'DIFERIDAS PRODUCCION'!$A$2:$B$212,2,FALSE)</f>
        <v>#N/A</v>
      </c>
      <c r="S68" s="17">
        <f t="shared" si="13"/>
        <v>0</v>
      </c>
      <c r="T68" s="20" t="e">
        <f>VLOOKUP(I68,'DIFERIDAS PRODUCCION'!$D$1:$E$34,2,FALSE)</f>
        <v>#N/A</v>
      </c>
      <c r="U68" s="22">
        <f t="shared" si="14"/>
        <v>0</v>
      </c>
      <c r="V68" s="17" t="str">
        <f t="shared" si="15"/>
        <v/>
      </c>
      <c r="W68" s="29" t="str">
        <f t="shared" si="16"/>
        <v>True</v>
      </c>
      <c r="Z68" s="18"/>
      <c r="AA68" s="18"/>
    </row>
    <row r="69" spans="1:27" x14ac:dyDescent="0.25">
      <c r="A69" s="80"/>
      <c r="B69" s="53" t="e">
        <f>VLOOKUP(A69,Pozos!$A$1:$F$411,6,0)</f>
        <v>#N/A</v>
      </c>
      <c r="C69" s="82">
        <v>0</v>
      </c>
      <c r="D69" s="52"/>
      <c r="E69" s="84" t="s">
        <v>21</v>
      </c>
      <c r="F69" s="53" t="e">
        <f>ROUND(VLOOKUP(M69,'Ultima Prueba Valida'!C:M,8,FALSE)/24*D69,2)</f>
        <v>#N/A</v>
      </c>
      <c r="G69" s="54" t="e">
        <f>VLOOKUP(M69,'Ultima Prueba Valida'!$C:$Y,3,0)</f>
        <v>#N/A</v>
      </c>
      <c r="H69" s="55"/>
      <c r="I69" s="55"/>
      <c r="J69" s="63"/>
      <c r="K69" s="56"/>
      <c r="L69" s="83" t="str">
        <f t="shared" si="9"/>
        <v/>
      </c>
      <c r="M69" s="40" t="e">
        <f>VLOOKUP(A69,Pozos!$A$1:$B$411,2,FALSE)</f>
        <v>#N/A</v>
      </c>
      <c r="N69" s="19">
        <f t="shared" si="10"/>
        <v>45706</v>
      </c>
      <c r="O69" s="19">
        <f t="shared" si="11"/>
        <v>45706</v>
      </c>
      <c r="P69" s="21" t="s">
        <v>18</v>
      </c>
      <c r="Q69" s="20">
        <f t="shared" si="12"/>
        <v>0</v>
      </c>
      <c r="R69" s="17" t="e">
        <f>VLOOKUP(H69,'DIFERIDAS PRODUCCION'!$A$2:$B$212,2,FALSE)</f>
        <v>#N/A</v>
      </c>
      <c r="S69" s="17">
        <f t="shared" si="13"/>
        <v>0</v>
      </c>
      <c r="T69" s="20" t="e">
        <f>VLOOKUP(I69,'DIFERIDAS PRODUCCION'!$D$1:$E$34,2,FALSE)</f>
        <v>#N/A</v>
      </c>
      <c r="U69" s="22">
        <f t="shared" si="14"/>
        <v>0</v>
      </c>
      <c r="V69" s="17" t="str">
        <f t="shared" si="15"/>
        <v/>
      </c>
      <c r="W69" s="29" t="str">
        <f t="shared" si="16"/>
        <v>True</v>
      </c>
      <c r="Z69" s="18"/>
      <c r="AA69" s="18"/>
    </row>
    <row r="70" spans="1:27" x14ac:dyDescent="0.25">
      <c r="A70" s="80"/>
      <c r="B70" s="53" t="e">
        <f>VLOOKUP(A70,Pozos!$A$1:$F$411,6,0)</f>
        <v>#N/A</v>
      </c>
      <c r="C70" s="82">
        <v>0</v>
      </c>
      <c r="D70" s="52"/>
      <c r="E70" s="84" t="s">
        <v>21</v>
      </c>
      <c r="F70" s="53" t="e">
        <f>ROUND(VLOOKUP(M70,'Ultima Prueba Valida'!C:M,8,FALSE)/24*D70,2)</f>
        <v>#N/A</v>
      </c>
      <c r="G70" s="54" t="e">
        <f>VLOOKUP(M70,'Ultima Prueba Valida'!$C:$Y,3,0)</f>
        <v>#N/A</v>
      </c>
      <c r="H70" s="55"/>
      <c r="I70" s="55"/>
      <c r="J70" s="63"/>
      <c r="K70" s="56"/>
      <c r="L70" s="83" t="str">
        <f t="shared" si="9"/>
        <v/>
      </c>
      <c r="M70" s="40" t="e">
        <f>VLOOKUP(A70,Pozos!$A$1:$B$411,2,FALSE)</f>
        <v>#N/A</v>
      </c>
      <c r="N70" s="19">
        <f t="shared" si="10"/>
        <v>45706</v>
      </c>
      <c r="O70" s="19">
        <f t="shared" si="11"/>
        <v>45706</v>
      </c>
      <c r="P70" s="21" t="s">
        <v>18</v>
      </c>
      <c r="Q70" s="20">
        <f t="shared" si="12"/>
        <v>0</v>
      </c>
      <c r="R70" s="17" t="e">
        <f>VLOOKUP(H70,'DIFERIDAS PRODUCCION'!$A$2:$B$212,2,FALSE)</f>
        <v>#N/A</v>
      </c>
      <c r="S70" s="17">
        <f t="shared" si="13"/>
        <v>0</v>
      </c>
      <c r="T70" s="20" t="e">
        <f>VLOOKUP(I70,'DIFERIDAS PRODUCCION'!$D$1:$E$34,2,FALSE)</f>
        <v>#N/A</v>
      </c>
      <c r="U70" s="22">
        <f t="shared" si="14"/>
        <v>0</v>
      </c>
      <c r="V70" s="17" t="str">
        <f t="shared" si="15"/>
        <v/>
      </c>
      <c r="W70" s="29" t="str">
        <f t="shared" si="16"/>
        <v>True</v>
      </c>
      <c r="Z70" s="18"/>
      <c r="AA70" s="18"/>
    </row>
    <row r="71" spans="1:27" x14ac:dyDescent="0.25">
      <c r="A71" s="80"/>
      <c r="B71" s="53" t="e">
        <f>VLOOKUP(A71,Pozos!$A$1:$F$411,6,0)</f>
        <v>#N/A</v>
      </c>
      <c r="C71" s="82">
        <v>0</v>
      </c>
      <c r="D71" s="52"/>
      <c r="E71" s="84" t="s">
        <v>21</v>
      </c>
      <c r="F71" s="53" t="e">
        <f>ROUND(VLOOKUP(M71,'Ultima Prueba Valida'!C:M,8,FALSE)/24*D71,2)</f>
        <v>#N/A</v>
      </c>
      <c r="G71" s="54" t="e">
        <f>VLOOKUP(M71,'Ultima Prueba Valida'!$C:$Y,3,0)</f>
        <v>#N/A</v>
      </c>
      <c r="H71" s="55"/>
      <c r="I71" s="55"/>
      <c r="J71" s="63"/>
      <c r="K71" s="56"/>
      <c r="L71" s="83" t="str">
        <f t="shared" si="9"/>
        <v/>
      </c>
      <c r="M71" s="40" t="e">
        <f>VLOOKUP(A71,Pozos!$A$1:$B$411,2,FALSE)</f>
        <v>#N/A</v>
      </c>
      <c r="N71" s="19">
        <f t="shared" si="10"/>
        <v>45706</v>
      </c>
      <c r="O71" s="19">
        <f t="shared" si="11"/>
        <v>45706</v>
      </c>
      <c r="P71" s="21" t="s">
        <v>18</v>
      </c>
      <c r="Q71" s="20">
        <f t="shared" si="12"/>
        <v>0</v>
      </c>
      <c r="R71" s="17" t="e">
        <f>VLOOKUP(H71,'DIFERIDAS PRODUCCION'!$A$2:$B$212,2,FALSE)</f>
        <v>#N/A</v>
      </c>
      <c r="S71" s="17">
        <f t="shared" si="13"/>
        <v>0</v>
      </c>
      <c r="T71" s="20" t="e">
        <f>VLOOKUP(I71,'DIFERIDAS PRODUCCION'!$D$1:$E$34,2,FALSE)</f>
        <v>#N/A</v>
      </c>
      <c r="U71" s="22">
        <f t="shared" si="14"/>
        <v>0</v>
      </c>
      <c r="V71" s="17" t="str">
        <f t="shared" si="15"/>
        <v/>
      </c>
      <c r="W71" s="29" t="str">
        <f t="shared" si="16"/>
        <v>True</v>
      </c>
      <c r="Z71" s="18"/>
      <c r="AA71" s="18"/>
    </row>
    <row r="72" spans="1:27" x14ac:dyDescent="0.25">
      <c r="A72" s="80"/>
      <c r="B72" s="53" t="e">
        <f>VLOOKUP(A72,Pozos!$A$1:$F$411,6,0)</f>
        <v>#N/A</v>
      </c>
      <c r="C72" s="82">
        <v>0</v>
      </c>
      <c r="D72" s="52"/>
      <c r="E72" s="84" t="s">
        <v>21</v>
      </c>
      <c r="F72" s="53" t="e">
        <f>ROUND(VLOOKUP(M72,'Ultima Prueba Valida'!C:M,8,FALSE)/24*D72,2)</f>
        <v>#N/A</v>
      </c>
      <c r="G72" s="54" t="e">
        <f>VLOOKUP(M72,'Ultima Prueba Valida'!$C:$Y,3,0)</f>
        <v>#N/A</v>
      </c>
      <c r="H72" s="55"/>
      <c r="I72" s="55"/>
      <c r="J72" s="63"/>
      <c r="K72" s="56"/>
      <c r="L72" s="83" t="str">
        <f t="shared" si="9"/>
        <v/>
      </c>
      <c r="M72" s="40" t="e">
        <f>VLOOKUP(A72,Pozos!$A$1:$B$411,2,FALSE)</f>
        <v>#N/A</v>
      </c>
      <c r="N72" s="19">
        <f t="shared" si="10"/>
        <v>45706</v>
      </c>
      <c r="O72" s="19">
        <f t="shared" si="11"/>
        <v>45706</v>
      </c>
      <c r="P72" s="21" t="s">
        <v>18</v>
      </c>
      <c r="Q72" s="20">
        <f t="shared" si="12"/>
        <v>0</v>
      </c>
      <c r="R72" s="17" t="e">
        <f>VLOOKUP(H72,'DIFERIDAS PRODUCCION'!$A$2:$B$212,2,FALSE)</f>
        <v>#N/A</v>
      </c>
      <c r="S72" s="17">
        <f t="shared" si="13"/>
        <v>0</v>
      </c>
      <c r="T72" s="20" t="e">
        <f>VLOOKUP(I72,'DIFERIDAS PRODUCCION'!$D$1:$E$34,2,FALSE)</f>
        <v>#N/A</v>
      </c>
      <c r="U72" s="22">
        <f t="shared" si="14"/>
        <v>0</v>
      </c>
      <c r="V72" s="17" t="str">
        <f t="shared" si="15"/>
        <v/>
      </c>
      <c r="W72" s="29" t="str">
        <f t="shared" si="16"/>
        <v>True</v>
      </c>
      <c r="Z72" s="18"/>
      <c r="AA72" s="18"/>
    </row>
    <row r="73" spans="1:27" x14ac:dyDescent="0.25">
      <c r="A73" s="80"/>
      <c r="B73" s="53" t="e">
        <f>VLOOKUP(A73,Pozos!$A$1:$F$411,6,0)</f>
        <v>#N/A</v>
      </c>
      <c r="C73" s="82">
        <v>0</v>
      </c>
      <c r="D73" s="52"/>
      <c r="E73" s="84" t="s">
        <v>21</v>
      </c>
      <c r="F73" s="53" t="e">
        <f>ROUND(VLOOKUP(M73,'Ultima Prueba Valida'!C:M,8,FALSE)/24*D73,2)</f>
        <v>#N/A</v>
      </c>
      <c r="G73" s="54" t="e">
        <f>VLOOKUP(M73,'Ultima Prueba Valida'!$C:$Y,3,0)</f>
        <v>#N/A</v>
      </c>
      <c r="H73" s="55"/>
      <c r="I73" s="55"/>
      <c r="J73" s="63"/>
      <c r="K73" s="56"/>
      <c r="L73" s="83" t="str">
        <f t="shared" si="9"/>
        <v/>
      </c>
      <c r="M73" s="40" t="e">
        <f>VLOOKUP(A73,Pozos!$A$1:$B$411,2,FALSE)</f>
        <v>#N/A</v>
      </c>
      <c r="N73" s="19">
        <f t="shared" si="10"/>
        <v>45706</v>
      </c>
      <c r="O73" s="19">
        <f t="shared" si="11"/>
        <v>45706</v>
      </c>
      <c r="P73" s="21" t="s">
        <v>18</v>
      </c>
      <c r="Q73" s="20">
        <f t="shared" si="12"/>
        <v>0</v>
      </c>
      <c r="R73" s="17" t="e">
        <f>VLOOKUP(H73,'DIFERIDAS PRODUCCION'!$A$2:$B$212,2,FALSE)</f>
        <v>#N/A</v>
      </c>
      <c r="S73" s="17">
        <f t="shared" si="13"/>
        <v>0</v>
      </c>
      <c r="T73" s="20" t="e">
        <f>VLOOKUP(I73,'DIFERIDAS PRODUCCION'!$D$1:$E$34,2,FALSE)</f>
        <v>#N/A</v>
      </c>
      <c r="U73" s="22">
        <f t="shared" si="14"/>
        <v>0</v>
      </c>
      <c r="V73" s="17" t="str">
        <f t="shared" si="15"/>
        <v/>
      </c>
      <c r="W73" s="29" t="str">
        <f t="shared" si="16"/>
        <v>True</v>
      </c>
      <c r="Z73" s="18"/>
      <c r="AA73" s="18"/>
    </row>
    <row r="74" spans="1:27" x14ac:dyDescent="0.25">
      <c r="A74" s="80"/>
      <c r="B74" s="53" t="e">
        <f>VLOOKUP(A74,Pozos!$A$1:$F$411,6,0)</f>
        <v>#N/A</v>
      </c>
      <c r="C74" s="82">
        <v>0</v>
      </c>
      <c r="D74" s="52"/>
      <c r="E74" s="84" t="s">
        <v>21</v>
      </c>
      <c r="F74" s="53" t="e">
        <f>ROUND(VLOOKUP(M74,'Ultima Prueba Valida'!C:M,8,FALSE)/24*D74,2)</f>
        <v>#N/A</v>
      </c>
      <c r="G74" s="54" t="e">
        <f>VLOOKUP(M74,'Ultima Prueba Valida'!$C:$Y,3,0)</f>
        <v>#N/A</v>
      </c>
      <c r="H74" s="55"/>
      <c r="I74" s="55"/>
      <c r="J74" s="63"/>
      <c r="K74" s="56"/>
      <c r="L74" s="83" t="str">
        <f t="shared" si="9"/>
        <v/>
      </c>
      <c r="M74" s="40" t="e">
        <f>VLOOKUP(A74,Pozos!$A$1:$B$411,2,FALSE)</f>
        <v>#N/A</v>
      </c>
      <c r="N74" s="19">
        <f t="shared" si="10"/>
        <v>45706</v>
      </c>
      <c r="O74" s="19">
        <f t="shared" si="11"/>
        <v>45706</v>
      </c>
      <c r="P74" s="21" t="s">
        <v>18</v>
      </c>
      <c r="Q74" s="20">
        <f t="shared" si="12"/>
        <v>0</v>
      </c>
      <c r="R74" s="17" t="e">
        <f>VLOOKUP(H74,'DIFERIDAS PRODUCCION'!$A$2:$B$212,2,FALSE)</f>
        <v>#N/A</v>
      </c>
      <c r="S74" s="17">
        <f t="shared" si="13"/>
        <v>0</v>
      </c>
      <c r="T74" s="20" t="e">
        <f>VLOOKUP(I74,'DIFERIDAS PRODUCCION'!$D$1:$E$34,2,FALSE)</f>
        <v>#N/A</v>
      </c>
      <c r="U74" s="22">
        <f t="shared" si="14"/>
        <v>0</v>
      </c>
      <c r="V74" s="17" t="str">
        <f t="shared" si="15"/>
        <v/>
      </c>
      <c r="W74" s="29" t="str">
        <f t="shared" si="16"/>
        <v>True</v>
      </c>
      <c r="Z74" s="18"/>
      <c r="AA74" s="18"/>
    </row>
    <row r="75" spans="1:27" x14ac:dyDescent="0.25">
      <c r="A75" s="80"/>
      <c r="B75" s="53" t="e">
        <f>VLOOKUP(A75,Pozos!$A$1:$F$411,6,0)</f>
        <v>#N/A</v>
      </c>
      <c r="C75" s="82">
        <v>0</v>
      </c>
      <c r="D75" s="52"/>
      <c r="E75" s="84" t="s">
        <v>21</v>
      </c>
      <c r="F75" s="53" t="e">
        <f>ROUND(VLOOKUP(M75,'Ultima Prueba Valida'!C:M,8,FALSE)/24*D75,2)</f>
        <v>#N/A</v>
      </c>
      <c r="G75" s="54" t="e">
        <f>VLOOKUP(M75,'Ultima Prueba Valida'!$C:$Y,3,0)</f>
        <v>#N/A</v>
      </c>
      <c r="H75" s="55"/>
      <c r="I75" s="55"/>
      <c r="J75" s="63"/>
      <c r="K75" s="56"/>
      <c r="L75" s="83" t="str">
        <f t="shared" si="9"/>
        <v/>
      </c>
      <c r="M75" s="40" t="e">
        <f>VLOOKUP(A75,Pozos!$A$1:$B$411,2,FALSE)</f>
        <v>#N/A</v>
      </c>
      <c r="N75" s="19">
        <f t="shared" si="10"/>
        <v>45706</v>
      </c>
      <c r="O75" s="19">
        <f t="shared" si="11"/>
        <v>45706</v>
      </c>
      <c r="P75" s="21" t="s">
        <v>18</v>
      </c>
      <c r="Q75" s="20">
        <f t="shared" si="12"/>
        <v>0</v>
      </c>
      <c r="R75" s="17" t="e">
        <f>VLOOKUP(H75,'DIFERIDAS PRODUCCION'!$A$2:$B$212,2,FALSE)</f>
        <v>#N/A</v>
      </c>
      <c r="S75" s="17">
        <f t="shared" si="13"/>
        <v>0</v>
      </c>
      <c r="T75" s="20" t="e">
        <f>VLOOKUP(I75,'DIFERIDAS PRODUCCION'!$D$1:$E$34,2,FALSE)</f>
        <v>#N/A</v>
      </c>
      <c r="U75" s="22">
        <f t="shared" si="14"/>
        <v>0</v>
      </c>
      <c r="V75" s="17" t="str">
        <f t="shared" si="15"/>
        <v/>
      </c>
      <c r="W75" s="29" t="str">
        <f t="shared" si="16"/>
        <v>True</v>
      </c>
      <c r="Z75" s="18"/>
      <c r="AA75" s="18"/>
    </row>
    <row r="76" spans="1:27" x14ac:dyDescent="0.25">
      <c r="A76" s="80"/>
      <c r="B76" s="53" t="e">
        <f>VLOOKUP(A76,Pozos!$A$1:$F$411,6,0)</f>
        <v>#N/A</v>
      </c>
      <c r="C76" s="82">
        <v>0</v>
      </c>
      <c r="D76" s="52"/>
      <c r="E76" s="84" t="s">
        <v>21</v>
      </c>
      <c r="F76" s="53" t="e">
        <f>ROUND(VLOOKUP(M76,'Ultima Prueba Valida'!C:M,8,FALSE)/24*D76,2)</f>
        <v>#N/A</v>
      </c>
      <c r="G76" s="54" t="e">
        <f>VLOOKUP(M76,'Ultima Prueba Valida'!$C:$Y,3,0)</f>
        <v>#N/A</v>
      </c>
      <c r="H76" s="55"/>
      <c r="I76" s="55"/>
      <c r="J76" s="63"/>
      <c r="K76" s="56"/>
      <c r="L76" s="83" t="str">
        <f t="shared" ref="L76:L139" si="17">IF(K76="","",+$B$1-K76+1)</f>
        <v/>
      </c>
      <c r="M76" s="40" t="e">
        <f>VLOOKUP(A76,Pozos!$A$1:$B$411,2,FALSE)</f>
        <v>#N/A</v>
      </c>
      <c r="N76" s="19">
        <f t="shared" si="10"/>
        <v>45706</v>
      </c>
      <c r="O76" s="19">
        <f t="shared" si="11"/>
        <v>45706</v>
      </c>
      <c r="P76" s="21" t="s">
        <v>18</v>
      </c>
      <c r="Q76" s="20">
        <f t="shared" si="12"/>
        <v>0</v>
      </c>
      <c r="R76" s="17" t="e">
        <f>VLOOKUP(H76,'DIFERIDAS PRODUCCION'!$A$2:$B$212,2,FALSE)</f>
        <v>#N/A</v>
      </c>
      <c r="S76" s="17">
        <f t="shared" si="13"/>
        <v>0</v>
      </c>
      <c r="T76" s="20" t="e">
        <f>VLOOKUP(I76,'DIFERIDAS PRODUCCION'!$D$1:$E$34,2,FALSE)</f>
        <v>#N/A</v>
      </c>
      <c r="U76" s="22">
        <f t="shared" si="14"/>
        <v>0</v>
      </c>
      <c r="V76" s="17" t="str">
        <f t="shared" si="15"/>
        <v/>
      </c>
      <c r="W76" s="29" t="str">
        <f t="shared" si="16"/>
        <v>True</v>
      </c>
      <c r="Z76" s="18"/>
      <c r="AA76" s="18"/>
    </row>
    <row r="77" spans="1:27" x14ac:dyDescent="0.25">
      <c r="A77" s="80"/>
      <c r="B77" s="53" t="e">
        <f>VLOOKUP(A77,Pozos!$A$1:$F$411,6,0)</f>
        <v>#N/A</v>
      </c>
      <c r="C77" s="82">
        <v>0</v>
      </c>
      <c r="D77" s="52"/>
      <c r="E77" s="84" t="s">
        <v>21</v>
      </c>
      <c r="F77" s="53" t="e">
        <f>ROUND(VLOOKUP(M77,'Ultima Prueba Valida'!C:M,8,FALSE)/24*D77,2)</f>
        <v>#N/A</v>
      </c>
      <c r="G77" s="54" t="e">
        <f>VLOOKUP(M77,'Ultima Prueba Valida'!$C:$Y,3,0)</f>
        <v>#N/A</v>
      </c>
      <c r="H77" s="55"/>
      <c r="I77" s="55"/>
      <c r="J77" s="63"/>
      <c r="K77" s="56"/>
      <c r="L77" s="83" t="str">
        <f t="shared" si="17"/>
        <v/>
      </c>
      <c r="M77" s="40" t="e">
        <f>VLOOKUP(A77,Pozos!$A$1:$B$411,2,FALSE)</f>
        <v>#N/A</v>
      </c>
      <c r="N77" s="19">
        <f t="shared" si="10"/>
        <v>45706</v>
      </c>
      <c r="O77" s="19">
        <f t="shared" si="11"/>
        <v>45706</v>
      </c>
      <c r="P77" s="21" t="s">
        <v>18</v>
      </c>
      <c r="Q77" s="20">
        <f t="shared" si="12"/>
        <v>0</v>
      </c>
      <c r="R77" s="17" t="e">
        <f>VLOOKUP(H77,'DIFERIDAS PRODUCCION'!$A$2:$B$212,2,FALSE)</f>
        <v>#N/A</v>
      </c>
      <c r="S77" s="17">
        <f t="shared" si="13"/>
        <v>0</v>
      </c>
      <c r="T77" s="20" t="e">
        <f>VLOOKUP(I77,'DIFERIDAS PRODUCCION'!$D$1:$E$34,2,FALSE)</f>
        <v>#N/A</v>
      </c>
      <c r="U77" s="22">
        <f t="shared" si="14"/>
        <v>0</v>
      </c>
      <c r="V77" s="17" t="str">
        <f t="shared" si="15"/>
        <v/>
      </c>
      <c r="W77" s="29" t="str">
        <f t="shared" si="16"/>
        <v>True</v>
      </c>
      <c r="Z77" s="18"/>
      <c r="AA77" s="18"/>
    </row>
    <row r="78" spans="1:27" x14ac:dyDescent="0.25">
      <c r="A78" s="80"/>
      <c r="B78" s="53" t="e">
        <f>VLOOKUP(A78,Pozos!$A$1:$F$411,6,0)</f>
        <v>#N/A</v>
      </c>
      <c r="C78" s="82">
        <v>0</v>
      </c>
      <c r="D78" s="52"/>
      <c r="E78" s="84" t="s">
        <v>21</v>
      </c>
      <c r="F78" s="53" t="e">
        <f>ROUND(VLOOKUP(M78,'Ultima Prueba Valida'!C:M,8,FALSE)/24*D78,2)</f>
        <v>#N/A</v>
      </c>
      <c r="G78" s="54" t="e">
        <f>VLOOKUP(M78,'Ultima Prueba Valida'!$C:$Y,3,0)</f>
        <v>#N/A</v>
      </c>
      <c r="H78" s="55"/>
      <c r="I78" s="55"/>
      <c r="J78" s="63"/>
      <c r="K78" s="56"/>
      <c r="L78" s="83" t="str">
        <f t="shared" si="17"/>
        <v/>
      </c>
      <c r="M78" s="40" t="e">
        <f>VLOOKUP(A78,Pozos!$A$1:$B$411,2,FALSE)</f>
        <v>#N/A</v>
      </c>
      <c r="N78" s="19">
        <f t="shared" si="10"/>
        <v>45706</v>
      </c>
      <c r="O78" s="19">
        <f t="shared" si="11"/>
        <v>45706</v>
      </c>
      <c r="P78" s="21" t="s">
        <v>18</v>
      </c>
      <c r="Q78" s="20">
        <f t="shared" si="12"/>
        <v>0</v>
      </c>
      <c r="R78" s="17" t="e">
        <f>VLOOKUP(H78,'DIFERIDAS PRODUCCION'!$A$2:$B$212,2,FALSE)</f>
        <v>#N/A</v>
      </c>
      <c r="S78" s="17">
        <f t="shared" si="13"/>
        <v>0</v>
      </c>
      <c r="T78" s="20" t="e">
        <f>VLOOKUP(I78,'DIFERIDAS PRODUCCION'!$D$1:$E$34,2,FALSE)</f>
        <v>#N/A</v>
      </c>
      <c r="U78" s="22">
        <f t="shared" si="14"/>
        <v>0</v>
      </c>
      <c r="V78" s="17" t="str">
        <f t="shared" si="15"/>
        <v/>
      </c>
      <c r="W78" s="29" t="str">
        <f t="shared" si="16"/>
        <v>True</v>
      </c>
      <c r="Z78" s="18"/>
      <c r="AA78" s="18"/>
    </row>
    <row r="79" spans="1:27" x14ac:dyDescent="0.25">
      <c r="A79" s="80"/>
      <c r="B79" s="53" t="e">
        <f>VLOOKUP(A79,Pozos!$A$1:$F$411,6,0)</f>
        <v>#N/A</v>
      </c>
      <c r="C79" s="82">
        <v>0</v>
      </c>
      <c r="D79" s="52"/>
      <c r="E79" s="84" t="s">
        <v>21</v>
      </c>
      <c r="F79" s="53" t="e">
        <f>ROUND(VLOOKUP(M79,'Ultima Prueba Valida'!C:M,8,FALSE)/24*D79,2)</f>
        <v>#N/A</v>
      </c>
      <c r="G79" s="54" t="e">
        <f>VLOOKUP(M79,'Ultima Prueba Valida'!$C:$Y,3,0)</f>
        <v>#N/A</v>
      </c>
      <c r="H79" s="55"/>
      <c r="I79" s="55"/>
      <c r="J79" s="63"/>
      <c r="K79" s="56"/>
      <c r="L79" s="83" t="str">
        <f t="shared" si="17"/>
        <v/>
      </c>
      <c r="M79" s="40" t="e">
        <f>VLOOKUP(A79,Pozos!$A$1:$B$411,2,FALSE)</f>
        <v>#N/A</v>
      </c>
      <c r="N79" s="19">
        <f t="shared" si="10"/>
        <v>45706</v>
      </c>
      <c r="O79" s="19">
        <f t="shared" si="11"/>
        <v>45706</v>
      </c>
      <c r="P79" s="21" t="s">
        <v>18</v>
      </c>
      <c r="Q79" s="20">
        <f t="shared" si="12"/>
        <v>0</v>
      </c>
      <c r="R79" s="17" t="e">
        <f>VLOOKUP(H79,'DIFERIDAS PRODUCCION'!$A$2:$B$212,2,FALSE)</f>
        <v>#N/A</v>
      </c>
      <c r="S79" s="17">
        <f t="shared" si="13"/>
        <v>0</v>
      </c>
      <c r="T79" s="20" t="e">
        <f>VLOOKUP(I79,'DIFERIDAS PRODUCCION'!$D$1:$E$34,2,FALSE)</f>
        <v>#N/A</v>
      </c>
      <c r="U79" s="22">
        <f t="shared" si="14"/>
        <v>0</v>
      </c>
      <c r="V79" s="17" t="str">
        <f t="shared" si="15"/>
        <v/>
      </c>
      <c r="W79" s="29" t="str">
        <f t="shared" si="16"/>
        <v>True</v>
      </c>
      <c r="Z79" s="18"/>
      <c r="AA79" s="18"/>
    </row>
    <row r="80" spans="1:27" x14ac:dyDescent="0.25">
      <c r="A80" s="80"/>
      <c r="B80" s="53" t="e">
        <f>VLOOKUP(A80,Pozos!$A$1:$F$411,6,0)</f>
        <v>#N/A</v>
      </c>
      <c r="C80" s="82">
        <v>0</v>
      </c>
      <c r="D80" s="52"/>
      <c r="E80" s="84" t="s">
        <v>21</v>
      </c>
      <c r="F80" s="53" t="e">
        <f>ROUND(VLOOKUP(M80,'Ultima Prueba Valida'!C:M,8,FALSE)/24*D80,2)</f>
        <v>#N/A</v>
      </c>
      <c r="G80" s="54" t="e">
        <f>VLOOKUP(M80,'Ultima Prueba Valida'!$C:$Y,3,0)</f>
        <v>#N/A</v>
      </c>
      <c r="H80" s="55"/>
      <c r="I80" s="55"/>
      <c r="J80" s="63"/>
      <c r="K80" s="56"/>
      <c r="L80" s="83" t="str">
        <f t="shared" si="17"/>
        <v/>
      </c>
      <c r="M80" s="40" t="e">
        <f>VLOOKUP(A80,Pozos!$A$1:$B$411,2,FALSE)</f>
        <v>#N/A</v>
      </c>
      <c r="N80" s="19">
        <f t="shared" si="10"/>
        <v>45706</v>
      </c>
      <c r="O80" s="19">
        <f t="shared" si="11"/>
        <v>45706</v>
      </c>
      <c r="P80" s="21" t="s">
        <v>18</v>
      </c>
      <c r="Q80" s="20">
        <f t="shared" si="12"/>
        <v>0</v>
      </c>
      <c r="R80" s="17" t="e">
        <f>VLOOKUP(H80,'DIFERIDAS PRODUCCION'!$A$2:$B$212,2,FALSE)</f>
        <v>#N/A</v>
      </c>
      <c r="S80" s="17">
        <f t="shared" si="13"/>
        <v>0</v>
      </c>
      <c r="T80" s="20" t="e">
        <f>VLOOKUP(I80,'DIFERIDAS PRODUCCION'!$D$1:$E$34,2,FALSE)</f>
        <v>#N/A</v>
      </c>
      <c r="U80" s="22">
        <f t="shared" si="14"/>
        <v>0</v>
      </c>
      <c r="V80" s="17" t="str">
        <f t="shared" si="15"/>
        <v/>
      </c>
      <c r="W80" s="29" t="str">
        <f t="shared" si="16"/>
        <v>True</v>
      </c>
      <c r="Z80" s="18"/>
      <c r="AA80" s="18"/>
    </row>
    <row r="81" spans="1:27" x14ac:dyDescent="0.25">
      <c r="A81" s="80"/>
      <c r="B81" s="53" t="e">
        <f>VLOOKUP(A81,Pozos!$A$1:$F$411,6,0)</f>
        <v>#N/A</v>
      </c>
      <c r="C81" s="82">
        <v>0</v>
      </c>
      <c r="D81" s="52"/>
      <c r="E81" s="84" t="s">
        <v>21</v>
      </c>
      <c r="F81" s="53" t="e">
        <f>ROUND(VLOOKUP(M81,'Ultima Prueba Valida'!C:M,8,FALSE)/24*D81,2)</f>
        <v>#N/A</v>
      </c>
      <c r="G81" s="54" t="e">
        <f>VLOOKUP(M81,'Ultima Prueba Valida'!$C:$Y,3,0)</f>
        <v>#N/A</v>
      </c>
      <c r="H81" s="55"/>
      <c r="I81" s="55"/>
      <c r="J81" s="63"/>
      <c r="K81" s="56"/>
      <c r="L81" s="83" t="str">
        <f t="shared" si="17"/>
        <v/>
      </c>
      <c r="M81" s="40" t="e">
        <f>VLOOKUP(A81,Pozos!$A$1:$B$411,2,FALSE)</f>
        <v>#N/A</v>
      </c>
      <c r="N81" s="19">
        <f t="shared" si="10"/>
        <v>45706</v>
      </c>
      <c r="O81" s="19">
        <f t="shared" si="11"/>
        <v>45706</v>
      </c>
      <c r="P81" s="21" t="s">
        <v>18</v>
      </c>
      <c r="Q81" s="20">
        <f t="shared" si="12"/>
        <v>0</v>
      </c>
      <c r="R81" s="17" t="e">
        <f>VLOOKUP(H81,'DIFERIDAS PRODUCCION'!$A$2:$B$212,2,FALSE)</f>
        <v>#N/A</v>
      </c>
      <c r="S81" s="17">
        <f t="shared" si="13"/>
        <v>0</v>
      </c>
      <c r="T81" s="20" t="e">
        <f>VLOOKUP(I81,'DIFERIDAS PRODUCCION'!$D$1:$E$34,2,FALSE)</f>
        <v>#N/A</v>
      </c>
      <c r="U81" s="22">
        <f t="shared" si="14"/>
        <v>0</v>
      </c>
      <c r="V81" s="17" t="str">
        <f t="shared" si="15"/>
        <v/>
      </c>
      <c r="W81" s="29" t="str">
        <f t="shared" si="16"/>
        <v>True</v>
      </c>
      <c r="Z81" s="18"/>
      <c r="AA81" s="18"/>
    </row>
    <row r="82" spans="1:27" x14ac:dyDescent="0.25">
      <c r="A82" s="80"/>
      <c r="B82" s="53" t="e">
        <f>VLOOKUP(A82,Pozos!$A$1:$F$411,6,0)</f>
        <v>#N/A</v>
      </c>
      <c r="C82" s="82">
        <v>0</v>
      </c>
      <c r="D82" s="52"/>
      <c r="E82" s="84" t="s">
        <v>21</v>
      </c>
      <c r="F82" s="53" t="e">
        <f>ROUND(VLOOKUP(M82,'Ultima Prueba Valida'!C:M,8,FALSE)/24*D82,2)</f>
        <v>#N/A</v>
      </c>
      <c r="G82" s="54" t="e">
        <f>VLOOKUP(M82,'Ultima Prueba Valida'!$C:$Y,3,0)</f>
        <v>#N/A</v>
      </c>
      <c r="H82" s="55"/>
      <c r="I82" s="55"/>
      <c r="J82" s="63"/>
      <c r="K82" s="56"/>
      <c r="L82" s="83" t="str">
        <f t="shared" si="17"/>
        <v/>
      </c>
      <c r="M82" s="40" t="e">
        <f>VLOOKUP(A82,Pozos!$A$1:$B$411,2,FALSE)</f>
        <v>#N/A</v>
      </c>
      <c r="N82" s="19">
        <f t="shared" si="10"/>
        <v>45706</v>
      </c>
      <c r="O82" s="19">
        <f t="shared" si="11"/>
        <v>45706</v>
      </c>
      <c r="P82" s="21" t="s">
        <v>18</v>
      </c>
      <c r="Q82" s="20">
        <f t="shared" si="12"/>
        <v>0</v>
      </c>
      <c r="R82" s="17" t="e">
        <f>VLOOKUP(H82,'DIFERIDAS PRODUCCION'!$A$2:$B$212,2,FALSE)</f>
        <v>#N/A</v>
      </c>
      <c r="S82" s="17">
        <f t="shared" si="13"/>
        <v>0</v>
      </c>
      <c r="T82" s="20" t="e">
        <f>VLOOKUP(I82,'DIFERIDAS PRODUCCION'!$D$1:$E$34,2,FALSE)</f>
        <v>#N/A</v>
      </c>
      <c r="U82" s="22">
        <f t="shared" si="14"/>
        <v>0</v>
      </c>
      <c r="V82" s="17" t="str">
        <f t="shared" si="15"/>
        <v/>
      </c>
      <c r="W82" s="29" t="str">
        <f t="shared" si="16"/>
        <v>True</v>
      </c>
      <c r="Z82" s="18"/>
      <c r="AA82" s="18"/>
    </row>
    <row r="83" spans="1:27" x14ac:dyDescent="0.25">
      <c r="A83" s="80"/>
      <c r="B83" s="53" t="e">
        <f>VLOOKUP(A83,Pozos!$A$1:$F$411,6,0)</f>
        <v>#N/A</v>
      </c>
      <c r="C83" s="82">
        <v>0</v>
      </c>
      <c r="D83" s="52"/>
      <c r="E83" s="84" t="s">
        <v>21</v>
      </c>
      <c r="F83" s="53" t="e">
        <f>ROUND(VLOOKUP(M83,'Ultima Prueba Valida'!C:M,8,FALSE)/24*D83,2)</f>
        <v>#N/A</v>
      </c>
      <c r="G83" s="54" t="e">
        <f>VLOOKUP(M83,'Ultima Prueba Valida'!$C:$Y,3,0)</f>
        <v>#N/A</v>
      </c>
      <c r="H83" s="55"/>
      <c r="I83" s="55"/>
      <c r="J83" s="63"/>
      <c r="K83" s="56"/>
      <c r="L83" s="83" t="str">
        <f t="shared" si="17"/>
        <v/>
      </c>
      <c r="M83" s="40" t="e">
        <f>VLOOKUP(A83,Pozos!$A$1:$B$411,2,FALSE)</f>
        <v>#N/A</v>
      </c>
      <c r="N83" s="19">
        <f t="shared" si="10"/>
        <v>45706</v>
      </c>
      <c r="O83" s="19">
        <f t="shared" si="11"/>
        <v>45706</v>
      </c>
      <c r="P83" s="21" t="s">
        <v>18</v>
      </c>
      <c r="Q83" s="20">
        <f t="shared" si="12"/>
        <v>0</v>
      </c>
      <c r="R83" s="17" t="e">
        <f>VLOOKUP(H83,'DIFERIDAS PRODUCCION'!$A$2:$B$212,2,FALSE)</f>
        <v>#N/A</v>
      </c>
      <c r="S83" s="17">
        <f t="shared" si="13"/>
        <v>0</v>
      </c>
      <c r="T83" s="20" t="e">
        <f>VLOOKUP(I83,'DIFERIDAS PRODUCCION'!$D$1:$E$34,2,FALSE)</f>
        <v>#N/A</v>
      </c>
      <c r="U83" s="22">
        <f t="shared" si="14"/>
        <v>0</v>
      </c>
      <c r="V83" s="17" t="str">
        <f t="shared" si="15"/>
        <v/>
      </c>
      <c r="W83" s="29" t="str">
        <f t="shared" si="16"/>
        <v>True</v>
      </c>
      <c r="Z83" s="18"/>
      <c r="AA83" s="18"/>
    </row>
    <row r="84" spans="1:27" x14ac:dyDescent="0.25">
      <c r="A84" s="80"/>
      <c r="B84" s="53" t="e">
        <f>VLOOKUP(A84,Pozos!$A$1:$F$411,6,0)</f>
        <v>#N/A</v>
      </c>
      <c r="C84" s="82">
        <v>0</v>
      </c>
      <c r="D84" s="52"/>
      <c r="E84" s="84" t="s">
        <v>21</v>
      </c>
      <c r="F84" s="53" t="e">
        <f>ROUND(VLOOKUP(M84,'Ultima Prueba Valida'!C:M,8,FALSE)/24*D84,2)</f>
        <v>#N/A</v>
      </c>
      <c r="G84" s="54" t="e">
        <f>VLOOKUP(M84,'Ultima Prueba Valida'!$C:$Y,3,0)</f>
        <v>#N/A</v>
      </c>
      <c r="H84" s="55"/>
      <c r="I84" s="55"/>
      <c r="J84" s="63"/>
      <c r="K84" s="56"/>
      <c r="L84" s="83" t="str">
        <f t="shared" si="17"/>
        <v/>
      </c>
      <c r="M84" s="40" t="e">
        <f>VLOOKUP(A84,Pozos!$A$1:$B$411,2,FALSE)</f>
        <v>#N/A</v>
      </c>
      <c r="N84" s="19">
        <f t="shared" si="10"/>
        <v>45706</v>
      </c>
      <c r="O84" s="19">
        <f t="shared" si="11"/>
        <v>45706</v>
      </c>
      <c r="P84" s="21" t="s">
        <v>18</v>
      </c>
      <c r="Q84" s="20">
        <f t="shared" si="12"/>
        <v>0</v>
      </c>
      <c r="R84" s="17" t="e">
        <f>VLOOKUP(H84,'DIFERIDAS PRODUCCION'!$A$2:$B$212,2,FALSE)</f>
        <v>#N/A</v>
      </c>
      <c r="S84" s="17">
        <f t="shared" si="13"/>
        <v>0</v>
      </c>
      <c r="T84" s="20" t="e">
        <f>VLOOKUP(I84,'DIFERIDAS PRODUCCION'!$D$1:$E$34,2,FALSE)</f>
        <v>#N/A</v>
      </c>
      <c r="U84" s="22">
        <f t="shared" si="14"/>
        <v>0</v>
      </c>
      <c r="V84" s="17" t="str">
        <f t="shared" si="15"/>
        <v/>
      </c>
      <c r="W84" s="29" t="str">
        <f t="shared" si="16"/>
        <v>True</v>
      </c>
      <c r="Z84" s="18"/>
      <c r="AA84" s="18"/>
    </row>
    <row r="85" spans="1:27" x14ac:dyDescent="0.25">
      <c r="A85" s="80"/>
      <c r="B85" s="53" t="e">
        <f>VLOOKUP(A85,Pozos!$A$1:$F$411,6,0)</f>
        <v>#N/A</v>
      </c>
      <c r="C85" s="82">
        <v>0</v>
      </c>
      <c r="D85" s="52"/>
      <c r="E85" s="84" t="s">
        <v>21</v>
      </c>
      <c r="F85" s="53" t="e">
        <f>ROUND(VLOOKUP(M85,'Ultima Prueba Valida'!C:M,8,FALSE)/24*D85,2)</f>
        <v>#N/A</v>
      </c>
      <c r="G85" s="54" t="e">
        <f>VLOOKUP(M85,'Ultima Prueba Valida'!$C:$Y,3,0)</f>
        <v>#N/A</v>
      </c>
      <c r="H85" s="55"/>
      <c r="I85" s="55"/>
      <c r="J85" s="63"/>
      <c r="K85" s="56"/>
      <c r="L85" s="83" t="str">
        <f t="shared" si="17"/>
        <v/>
      </c>
      <c r="M85" s="40" t="e">
        <f>VLOOKUP(A85,Pozos!$A$1:$B$411,2,FALSE)</f>
        <v>#N/A</v>
      </c>
      <c r="N85" s="19">
        <f t="shared" si="10"/>
        <v>45706</v>
      </c>
      <c r="O85" s="19">
        <f t="shared" si="11"/>
        <v>45706</v>
      </c>
      <c r="P85" s="21" t="s">
        <v>18</v>
      </c>
      <c r="Q85" s="20">
        <f t="shared" si="12"/>
        <v>0</v>
      </c>
      <c r="R85" s="17" t="e">
        <f>VLOOKUP(H85,'DIFERIDAS PRODUCCION'!$A$2:$B$212,2,FALSE)</f>
        <v>#N/A</v>
      </c>
      <c r="S85" s="17">
        <f t="shared" si="13"/>
        <v>0</v>
      </c>
      <c r="T85" s="20" t="e">
        <f>VLOOKUP(I85,'DIFERIDAS PRODUCCION'!$D$1:$E$34,2,FALSE)</f>
        <v>#N/A</v>
      </c>
      <c r="U85" s="22">
        <f t="shared" si="14"/>
        <v>0</v>
      </c>
      <c r="V85" s="17" t="str">
        <f t="shared" si="15"/>
        <v/>
      </c>
      <c r="W85" s="29" t="str">
        <f t="shared" si="16"/>
        <v>True</v>
      </c>
      <c r="Z85" s="18"/>
      <c r="AA85" s="18"/>
    </row>
    <row r="86" spans="1:27" x14ac:dyDescent="0.25">
      <c r="A86" s="80"/>
      <c r="B86" s="53" t="e">
        <f>VLOOKUP(A86,Pozos!$A$1:$F$411,6,0)</f>
        <v>#N/A</v>
      </c>
      <c r="C86" s="82">
        <v>0</v>
      </c>
      <c r="D86" s="52"/>
      <c r="E86" s="84" t="s">
        <v>21</v>
      </c>
      <c r="F86" s="53" t="e">
        <f>ROUND(VLOOKUP(M86,'Ultima Prueba Valida'!C:M,8,FALSE)/24*D86,2)</f>
        <v>#N/A</v>
      </c>
      <c r="G86" s="54" t="e">
        <f>VLOOKUP(M86,'Ultima Prueba Valida'!$C:$Y,3,0)</f>
        <v>#N/A</v>
      </c>
      <c r="H86" s="55"/>
      <c r="I86" s="55"/>
      <c r="J86" s="63"/>
      <c r="K86" s="56"/>
      <c r="L86" s="83" t="str">
        <f t="shared" si="17"/>
        <v/>
      </c>
      <c r="M86" s="40" t="e">
        <f>VLOOKUP(A86,Pozos!$A$1:$B$411,2,FALSE)</f>
        <v>#N/A</v>
      </c>
      <c r="N86" s="19">
        <f t="shared" si="10"/>
        <v>45706</v>
      </c>
      <c r="O86" s="19">
        <f t="shared" si="11"/>
        <v>45706</v>
      </c>
      <c r="P86" s="21" t="s">
        <v>18</v>
      </c>
      <c r="Q86" s="20">
        <f t="shared" si="12"/>
        <v>0</v>
      </c>
      <c r="R86" s="17" t="e">
        <f>VLOOKUP(H86,'DIFERIDAS PRODUCCION'!$A$2:$B$212,2,FALSE)</f>
        <v>#N/A</v>
      </c>
      <c r="S86" s="17">
        <f t="shared" si="13"/>
        <v>0</v>
      </c>
      <c r="T86" s="20" t="e">
        <f>VLOOKUP(I86,'DIFERIDAS PRODUCCION'!$D$1:$E$34,2,FALSE)</f>
        <v>#N/A</v>
      </c>
      <c r="U86" s="22">
        <f t="shared" si="14"/>
        <v>0</v>
      </c>
      <c r="V86" s="17" t="str">
        <f t="shared" si="15"/>
        <v/>
      </c>
      <c r="W86" s="29" t="str">
        <f t="shared" si="16"/>
        <v>True</v>
      </c>
      <c r="Z86" s="18"/>
      <c r="AA86" s="18"/>
    </row>
    <row r="87" spans="1:27" x14ac:dyDescent="0.25">
      <c r="A87" s="80"/>
      <c r="B87" s="53" t="e">
        <f>VLOOKUP(A87,Pozos!$A$1:$F$411,6,0)</f>
        <v>#N/A</v>
      </c>
      <c r="C87" s="82">
        <v>0</v>
      </c>
      <c r="D87" s="52"/>
      <c r="E87" s="84" t="s">
        <v>21</v>
      </c>
      <c r="F87" s="53" t="e">
        <f>ROUND(VLOOKUP(M87,'Ultima Prueba Valida'!C:M,8,FALSE)/24*D87,2)</f>
        <v>#N/A</v>
      </c>
      <c r="G87" s="54" t="e">
        <f>VLOOKUP(M87,'Ultima Prueba Valida'!$C:$Y,3,0)</f>
        <v>#N/A</v>
      </c>
      <c r="H87" s="55"/>
      <c r="I87" s="55"/>
      <c r="J87" s="63"/>
      <c r="K87" s="56"/>
      <c r="L87" s="83" t="str">
        <f t="shared" si="17"/>
        <v/>
      </c>
      <c r="M87" s="40" t="e">
        <f>VLOOKUP(A87,Pozos!$A$1:$B$411,2,FALSE)</f>
        <v>#N/A</v>
      </c>
      <c r="N87" s="19">
        <f t="shared" si="10"/>
        <v>45706</v>
      </c>
      <c r="O87" s="19">
        <f t="shared" si="11"/>
        <v>45706</v>
      </c>
      <c r="P87" s="21" t="s">
        <v>18</v>
      </c>
      <c r="Q87" s="20">
        <f t="shared" si="12"/>
        <v>0</v>
      </c>
      <c r="R87" s="17" t="e">
        <f>VLOOKUP(H87,'DIFERIDAS PRODUCCION'!$A$2:$B$212,2,FALSE)</f>
        <v>#N/A</v>
      </c>
      <c r="S87" s="17">
        <f t="shared" si="13"/>
        <v>0</v>
      </c>
      <c r="T87" s="20" t="e">
        <f>VLOOKUP(I87,'DIFERIDAS PRODUCCION'!$D$1:$E$34,2,FALSE)</f>
        <v>#N/A</v>
      </c>
      <c r="U87" s="22">
        <f t="shared" si="14"/>
        <v>0</v>
      </c>
      <c r="V87" s="17" t="str">
        <f t="shared" si="15"/>
        <v/>
      </c>
      <c r="W87" s="29" t="str">
        <f t="shared" si="16"/>
        <v>True</v>
      </c>
      <c r="Z87" s="18"/>
      <c r="AA87" s="18"/>
    </row>
    <row r="88" spans="1:27" x14ac:dyDescent="0.25">
      <c r="A88" s="80"/>
      <c r="B88" s="53" t="e">
        <f>VLOOKUP(A88,Pozos!$A$1:$F$411,6,0)</f>
        <v>#N/A</v>
      </c>
      <c r="C88" s="82">
        <v>0</v>
      </c>
      <c r="D88" s="52"/>
      <c r="E88" s="84" t="s">
        <v>21</v>
      </c>
      <c r="F88" s="53" t="e">
        <f>ROUND(VLOOKUP(M88,'Ultima Prueba Valida'!C:M,8,FALSE)/24*D88,2)</f>
        <v>#N/A</v>
      </c>
      <c r="G88" s="54" t="e">
        <f>VLOOKUP(M88,'Ultima Prueba Valida'!$C:$Y,3,0)</f>
        <v>#N/A</v>
      </c>
      <c r="H88" s="55"/>
      <c r="I88" s="55"/>
      <c r="J88" s="63"/>
      <c r="K88" s="56"/>
      <c r="L88" s="83" t="str">
        <f t="shared" si="17"/>
        <v/>
      </c>
      <c r="M88" s="40" t="e">
        <f>VLOOKUP(A88,Pozos!$A$1:$B$411,2,FALSE)</f>
        <v>#N/A</v>
      </c>
      <c r="N88" s="19">
        <f t="shared" si="10"/>
        <v>45706</v>
      </c>
      <c r="O88" s="19">
        <f t="shared" si="11"/>
        <v>45706</v>
      </c>
      <c r="P88" s="21" t="s">
        <v>18</v>
      </c>
      <c r="Q88" s="20">
        <f t="shared" si="12"/>
        <v>0</v>
      </c>
      <c r="R88" s="17" t="e">
        <f>VLOOKUP(H88,'DIFERIDAS PRODUCCION'!$A$2:$B$212,2,FALSE)</f>
        <v>#N/A</v>
      </c>
      <c r="S88" s="17">
        <f t="shared" si="13"/>
        <v>0</v>
      </c>
      <c r="T88" s="20" t="e">
        <f>VLOOKUP(I88,'DIFERIDAS PRODUCCION'!$D$1:$E$34,2,FALSE)</f>
        <v>#N/A</v>
      </c>
      <c r="U88" s="22">
        <f t="shared" si="14"/>
        <v>0</v>
      </c>
      <c r="V88" s="17" t="str">
        <f t="shared" si="15"/>
        <v/>
      </c>
      <c r="W88" s="29" t="str">
        <f t="shared" si="16"/>
        <v>True</v>
      </c>
      <c r="Z88" s="18"/>
      <c r="AA88" s="18"/>
    </row>
    <row r="89" spans="1:27" x14ac:dyDescent="0.25">
      <c r="A89" s="80"/>
      <c r="B89" s="53" t="e">
        <f>VLOOKUP(A89,Pozos!$A$1:$F$411,6,0)</f>
        <v>#N/A</v>
      </c>
      <c r="C89" s="82">
        <v>0</v>
      </c>
      <c r="D89" s="52"/>
      <c r="E89" s="84" t="s">
        <v>21</v>
      </c>
      <c r="F89" s="53" t="e">
        <f>ROUND(VLOOKUP(M89,'Ultima Prueba Valida'!C:M,8,FALSE)/24*D89,2)</f>
        <v>#N/A</v>
      </c>
      <c r="G89" s="54" t="e">
        <f>VLOOKUP(M89,'Ultima Prueba Valida'!$C:$Y,3,0)</f>
        <v>#N/A</v>
      </c>
      <c r="H89" s="55"/>
      <c r="I89" s="55"/>
      <c r="J89" s="63"/>
      <c r="K89" s="56"/>
      <c r="L89" s="83" t="str">
        <f t="shared" si="17"/>
        <v/>
      </c>
      <c r="M89" s="40" t="e">
        <f>VLOOKUP(A89,Pozos!$A$1:$B$411,2,FALSE)</f>
        <v>#N/A</v>
      </c>
      <c r="N89" s="19">
        <f t="shared" si="10"/>
        <v>45706</v>
      </c>
      <c r="O89" s="19">
        <f t="shared" si="11"/>
        <v>45706</v>
      </c>
      <c r="P89" s="21" t="s">
        <v>18</v>
      </c>
      <c r="Q89" s="20">
        <f t="shared" si="12"/>
        <v>0</v>
      </c>
      <c r="R89" s="17" t="e">
        <f>VLOOKUP(H89,'DIFERIDAS PRODUCCION'!$A$2:$B$212,2,FALSE)</f>
        <v>#N/A</v>
      </c>
      <c r="S89" s="17">
        <f t="shared" si="13"/>
        <v>0</v>
      </c>
      <c r="T89" s="20" t="e">
        <f>VLOOKUP(I89,'DIFERIDAS PRODUCCION'!$D$1:$E$34,2,FALSE)</f>
        <v>#N/A</v>
      </c>
      <c r="U89" s="22">
        <f t="shared" si="14"/>
        <v>0</v>
      </c>
      <c r="V89" s="17" t="str">
        <f t="shared" si="15"/>
        <v/>
      </c>
      <c r="W89" s="29" t="str">
        <f t="shared" si="16"/>
        <v>True</v>
      </c>
      <c r="Z89" s="18"/>
      <c r="AA89" s="18"/>
    </row>
    <row r="90" spans="1:27" x14ac:dyDescent="0.25">
      <c r="A90" s="80"/>
      <c r="B90" s="53" t="e">
        <f>VLOOKUP(A90,Pozos!$A$1:$F$411,6,0)</f>
        <v>#N/A</v>
      </c>
      <c r="C90" s="82">
        <v>0</v>
      </c>
      <c r="D90" s="52"/>
      <c r="E90" s="84" t="s">
        <v>21</v>
      </c>
      <c r="F90" s="53" t="e">
        <f>ROUND(VLOOKUP(M90,'Ultima Prueba Valida'!C:M,8,FALSE)/24*D90,2)</f>
        <v>#N/A</v>
      </c>
      <c r="G90" s="54" t="e">
        <f>VLOOKUP(M90,'Ultima Prueba Valida'!$C:$Y,3,0)</f>
        <v>#N/A</v>
      </c>
      <c r="H90" s="55"/>
      <c r="I90" s="55"/>
      <c r="J90" s="63"/>
      <c r="K90" s="56"/>
      <c r="L90" s="83" t="str">
        <f t="shared" si="17"/>
        <v/>
      </c>
      <c r="M90" s="40" t="e">
        <f>VLOOKUP(A90,Pozos!$A$1:$B$411,2,FALSE)</f>
        <v>#N/A</v>
      </c>
      <c r="N90" s="19">
        <f t="shared" si="10"/>
        <v>45706</v>
      </c>
      <c r="O90" s="19">
        <f t="shared" si="11"/>
        <v>45706</v>
      </c>
      <c r="P90" s="21" t="s">
        <v>18</v>
      </c>
      <c r="Q90" s="20">
        <f t="shared" si="12"/>
        <v>0</v>
      </c>
      <c r="R90" s="17" t="e">
        <f>VLOOKUP(H90,'DIFERIDAS PRODUCCION'!$A$2:$B$212,2,FALSE)</f>
        <v>#N/A</v>
      </c>
      <c r="S90" s="17">
        <f t="shared" si="13"/>
        <v>0</v>
      </c>
      <c r="T90" s="20" t="e">
        <f>VLOOKUP(I90,'DIFERIDAS PRODUCCION'!$D$1:$E$34,2,FALSE)</f>
        <v>#N/A</v>
      </c>
      <c r="U90" s="22">
        <f t="shared" si="14"/>
        <v>0</v>
      </c>
      <c r="V90" s="17" t="str">
        <f t="shared" si="15"/>
        <v/>
      </c>
      <c r="W90" s="29" t="str">
        <f t="shared" si="16"/>
        <v>True</v>
      </c>
      <c r="Z90" s="18"/>
      <c r="AA90" s="18"/>
    </row>
    <row r="91" spans="1:27" x14ac:dyDescent="0.25">
      <c r="A91" s="80"/>
      <c r="B91" s="53" t="e">
        <f>VLOOKUP(A91,Pozos!$A$1:$F$411,6,0)</f>
        <v>#N/A</v>
      </c>
      <c r="C91" s="82">
        <v>0</v>
      </c>
      <c r="D91" s="52"/>
      <c r="E91" s="84" t="s">
        <v>21</v>
      </c>
      <c r="F91" s="53" t="e">
        <f>ROUND(VLOOKUP(M91,'Ultima Prueba Valida'!C:M,8,FALSE)/24*D91,2)</f>
        <v>#N/A</v>
      </c>
      <c r="G91" s="54" t="e">
        <f>VLOOKUP(M91,'Ultima Prueba Valida'!$C:$Y,3,0)</f>
        <v>#N/A</v>
      </c>
      <c r="H91" s="55"/>
      <c r="I91" s="55"/>
      <c r="J91" s="63"/>
      <c r="K91" s="56"/>
      <c r="L91" s="83" t="str">
        <f t="shared" si="17"/>
        <v/>
      </c>
      <c r="M91" s="40" t="e">
        <f>VLOOKUP(A91,Pozos!$A$1:$B$411,2,FALSE)</f>
        <v>#N/A</v>
      </c>
      <c r="N91" s="19">
        <f t="shared" si="10"/>
        <v>45706</v>
      </c>
      <c r="O91" s="19">
        <f t="shared" si="11"/>
        <v>45706</v>
      </c>
      <c r="P91" s="21" t="s">
        <v>18</v>
      </c>
      <c r="Q91" s="20">
        <f t="shared" si="12"/>
        <v>0</v>
      </c>
      <c r="R91" s="17" t="e">
        <f>VLOOKUP(H91,'DIFERIDAS PRODUCCION'!$A$2:$B$212,2,FALSE)</f>
        <v>#N/A</v>
      </c>
      <c r="S91" s="17">
        <f t="shared" si="13"/>
        <v>0</v>
      </c>
      <c r="T91" s="20" t="e">
        <f>VLOOKUP(I91,'DIFERIDAS PRODUCCION'!$D$1:$E$34,2,FALSE)</f>
        <v>#N/A</v>
      </c>
      <c r="U91" s="22">
        <f t="shared" si="14"/>
        <v>0</v>
      </c>
      <c r="V91" s="17" t="str">
        <f t="shared" si="15"/>
        <v/>
      </c>
      <c r="W91" s="29" t="str">
        <f t="shared" si="16"/>
        <v>True</v>
      </c>
      <c r="Z91" s="18"/>
      <c r="AA91" s="18"/>
    </row>
    <row r="92" spans="1:27" x14ac:dyDescent="0.25">
      <c r="A92" s="80"/>
      <c r="B92" s="53" t="e">
        <f>VLOOKUP(A92,Pozos!$A$1:$F$411,6,0)</f>
        <v>#N/A</v>
      </c>
      <c r="C92" s="82">
        <v>0</v>
      </c>
      <c r="D92" s="52"/>
      <c r="E92" s="84" t="s">
        <v>21</v>
      </c>
      <c r="F92" s="53" t="e">
        <f>ROUND(VLOOKUP(M92,'Ultima Prueba Valida'!C:M,8,FALSE)/24*D92,2)</f>
        <v>#N/A</v>
      </c>
      <c r="G92" s="54" t="e">
        <f>VLOOKUP(M92,'Ultima Prueba Valida'!$C:$Y,3,0)</f>
        <v>#N/A</v>
      </c>
      <c r="H92" s="55"/>
      <c r="I92" s="55"/>
      <c r="J92" s="63"/>
      <c r="K92" s="56"/>
      <c r="L92" s="83" t="str">
        <f t="shared" si="17"/>
        <v/>
      </c>
      <c r="M92" s="40" t="e">
        <f>VLOOKUP(A92,Pozos!$A$1:$B$411,2,FALSE)</f>
        <v>#N/A</v>
      </c>
      <c r="N92" s="19">
        <f t="shared" si="10"/>
        <v>45706</v>
      </c>
      <c r="O92" s="19">
        <f t="shared" si="11"/>
        <v>45706</v>
      </c>
      <c r="P92" s="21" t="s">
        <v>18</v>
      </c>
      <c r="Q92" s="20">
        <f t="shared" si="12"/>
        <v>0</v>
      </c>
      <c r="R92" s="17" t="e">
        <f>VLOOKUP(H92,'DIFERIDAS PRODUCCION'!$A$2:$B$212,2,FALSE)</f>
        <v>#N/A</v>
      </c>
      <c r="S92" s="17">
        <f t="shared" si="13"/>
        <v>0</v>
      </c>
      <c r="T92" s="20" t="e">
        <f>VLOOKUP(I92,'DIFERIDAS PRODUCCION'!$D$1:$E$34,2,FALSE)</f>
        <v>#N/A</v>
      </c>
      <c r="U92" s="22">
        <f t="shared" si="14"/>
        <v>0</v>
      </c>
      <c r="V92" s="17" t="str">
        <f t="shared" si="15"/>
        <v/>
      </c>
      <c r="W92" s="29" t="str">
        <f t="shared" si="16"/>
        <v>True</v>
      </c>
      <c r="Z92" s="18"/>
      <c r="AA92" s="18"/>
    </row>
    <row r="93" spans="1:27" x14ac:dyDescent="0.25">
      <c r="A93" s="80"/>
      <c r="B93" s="53" t="e">
        <f>VLOOKUP(A93,Pozos!$A$1:$F$411,6,0)</f>
        <v>#N/A</v>
      </c>
      <c r="C93" s="82">
        <v>0</v>
      </c>
      <c r="D93" s="52"/>
      <c r="E93" s="84" t="s">
        <v>21</v>
      </c>
      <c r="F93" s="53" t="e">
        <f>ROUND(VLOOKUP(M93,'Ultima Prueba Valida'!C:M,8,FALSE)/24*D93,2)</f>
        <v>#N/A</v>
      </c>
      <c r="G93" s="54" t="e">
        <f>VLOOKUP(M93,'Ultima Prueba Valida'!$C:$Y,3,0)</f>
        <v>#N/A</v>
      </c>
      <c r="H93" s="55"/>
      <c r="I93" s="55"/>
      <c r="J93" s="63"/>
      <c r="K93" s="56"/>
      <c r="L93" s="83" t="str">
        <f t="shared" si="17"/>
        <v/>
      </c>
      <c r="M93" s="40" t="e">
        <f>VLOOKUP(A93,Pozos!$A$1:$B$411,2,FALSE)</f>
        <v>#N/A</v>
      </c>
      <c r="N93" s="19">
        <f t="shared" si="10"/>
        <v>45706</v>
      </c>
      <c r="O93" s="19">
        <f t="shared" si="11"/>
        <v>45706</v>
      </c>
      <c r="P93" s="21" t="s">
        <v>18</v>
      </c>
      <c r="Q93" s="20">
        <f t="shared" si="12"/>
        <v>0</v>
      </c>
      <c r="R93" s="17" t="e">
        <f>VLOOKUP(H93,'DIFERIDAS PRODUCCION'!$A$2:$B$212,2,FALSE)</f>
        <v>#N/A</v>
      </c>
      <c r="S93" s="17">
        <f t="shared" si="13"/>
        <v>0</v>
      </c>
      <c r="T93" s="20" t="e">
        <f>VLOOKUP(I93,'DIFERIDAS PRODUCCION'!$D$1:$E$34,2,FALSE)</f>
        <v>#N/A</v>
      </c>
      <c r="U93" s="22">
        <f t="shared" si="14"/>
        <v>0</v>
      </c>
      <c r="V93" s="17" t="str">
        <f t="shared" si="15"/>
        <v/>
      </c>
      <c r="W93" s="29" t="str">
        <f t="shared" si="16"/>
        <v>True</v>
      </c>
      <c r="Z93" s="18"/>
      <c r="AA93" s="18"/>
    </row>
    <row r="94" spans="1:27" x14ac:dyDescent="0.25">
      <c r="A94" s="80"/>
      <c r="B94" s="53" t="e">
        <f>VLOOKUP(A94,Pozos!$A$1:$F$411,6,0)</f>
        <v>#N/A</v>
      </c>
      <c r="C94" s="82">
        <v>0</v>
      </c>
      <c r="D94" s="52"/>
      <c r="E94" s="84" t="s">
        <v>21</v>
      </c>
      <c r="F94" s="53" t="e">
        <f>ROUND(VLOOKUP(M94,'Ultima Prueba Valida'!C:M,8,FALSE)/24*D94,2)</f>
        <v>#N/A</v>
      </c>
      <c r="G94" s="54" t="e">
        <f>VLOOKUP(M94,'Ultima Prueba Valida'!$C:$Y,3,0)</f>
        <v>#N/A</v>
      </c>
      <c r="H94" s="55"/>
      <c r="I94" s="55"/>
      <c r="J94" s="63"/>
      <c r="K94" s="56"/>
      <c r="L94" s="83" t="str">
        <f t="shared" si="17"/>
        <v/>
      </c>
      <c r="M94" s="40" t="e">
        <f>VLOOKUP(A94,Pozos!$A$1:$B$411,2,FALSE)</f>
        <v>#N/A</v>
      </c>
      <c r="N94" s="19">
        <f t="shared" si="10"/>
        <v>45706</v>
      </c>
      <c r="O94" s="19">
        <f t="shared" si="11"/>
        <v>45706</v>
      </c>
      <c r="P94" s="21" t="s">
        <v>18</v>
      </c>
      <c r="Q94" s="20">
        <f t="shared" si="12"/>
        <v>0</v>
      </c>
      <c r="R94" s="17" t="e">
        <f>VLOOKUP(H94,'DIFERIDAS PRODUCCION'!$A$2:$B$212,2,FALSE)</f>
        <v>#N/A</v>
      </c>
      <c r="S94" s="17">
        <f t="shared" si="13"/>
        <v>0</v>
      </c>
      <c r="T94" s="20" t="e">
        <f>VLOOKUP(I94,'DIFERIDAS PRODUCCION'!$D$1:$E$34,2,FALSE)</f>
        <v>#N/A</v>
      </c>
      <c r="U94" s="22">
        <f t="shared" si="14"/>
        <v>0</v>
      </c>
      <c r="V94" s="17" t="str">
        <f t="shared" si="15"/>
        <v/>
      </c>
      <c r="W94" s="29" t="str">
        <f t="shared" si="16"/>
        <v>True</v>
      </c>
      <c r="Z94" s="18"/>
      <c r="AA94" s="18"/>
    </row>
    <row r="95" spans="1:27" x14ac:dyDescent="0.25">
      <c r="A95" s="80"/>
      <c r="B95" s="53" t="e">
        <f>VLOOKUP(A95,Pozos!$A$1:$F$411,6,0)</f>
        <v>#N/A</v>
      </c>
      <c r="C95" s="82">
        <v>0</v>
      </c>
      <c r="D95" s="52"/>
      <c r="E95" s="84" t="s">
        <v>21</v>
      </c>
      <c r="F95" s="53" t="e">
        <f>ROUND(VLOOKUP(M95,'Ultima Prueba Valida'!C:M,8,FALSE)/24*D95,2)</f>
        <v>#N/A</v>
      </c>
      <c r="G95" s="54" t="e">
        <f>VLOOKUP(M95,'Ultima Prueba Valida'!$C:$Y,3,0)</f>
        <v>#N/A</v>
      </c>
      <c r="H95" s="55"/>
      <c r="I95" s="55"/>
      <c r="J95" s="63"/>
      <c r="K95" s="56"/>
      <c r="L95" s="83" t="str">
        <f t="shared" si="17"/>
        <v/>
      </c>
      <c r="M95" s="40" t="e">
        <f>VLOOKUP(A95,Pozos!$A$1:$B$411,2,FALSE)</f>
        <v>#N/A</v>
      </c>
      <c r="N95" s="19">
        <f t="shared" si="10"/>
        <v>45706</v>
      </c>
      <c r="O95" s="19">
        <f t="shared" si="11"/>
        <v>45706</v>
      </c>
      <c r="P95" s="21" t="s">
        <v>18</v>
      </c>
      <c r="Q95" s="20">
        <f t="shared" si="12"/>
        <v>0</v>
      </c>
      <c r="R95" s="17" t="e">
        <f>VLOOKUP(H95,'DIFERIDAS PRODUCCION'!$A$2:$B$212,2,FALSE)</f>
        <v>#N/A</v>
      </c>
      <c r="S95" s="17">
        <f t="shared" si="13"/>
        <v>0</v>
      </c>
      <c r="T95" s="20" t="e">
        <f>VLOOKUP(I95,'DIFERIDAS PRODUCCION'!$D$1:$E$34,2,FALSE)</f>
        <v>#N/A</v>
      </c>
      <c r="U95" s="22">
        <f t="shared" si="14"/>
        <v>0</v>
      </c>
      <c r="V95" s="17" t="str">
        <f t="shared" si="15"/>
        <v/>
      </c>
      <c r="W95" s="29" t="str">
        <f t="shared" si="16"/>
        <v>True</v>
      </c>
      <c r="Z95" s="18"/>
      <c r="AA95" s="18"/>
    </row>
    <row r="96" spans="1:27" x14ac:dyDescent="0.25">
      <c r="A96" s="80"/>
      <c r="B96" s="53" t="e">
        <f>VLOOKUP(A96,Pozos!$A$1:$F$411,6,0)</f>
        <v>#N/A</v>
      </c>
      <c r="C96" s="82">
        <v>0</v>
      </c>
      <c r="D96" s="52"/>
      <c r="E96" s="84" t="s">
        <v>21</v>
      </c>
      <c r="F96" s="53" t="e">
        <f>ROUND(VLOOKUP(M96,'Ultima Prueba Valida'!C:M,8,FALSE)/24*D96,2)</f>
        <v>#N/A</v>
      </c>
      <c r="G96" s="54" t="e">
        <f>VLOOKUP(M96,'Ultima Prueba Valida'!$C:$Y,3,0)</f>
        <v>#N/A</v>
      </c>
      <c r="H96" s="55"/>
      <c r="I96" s="55"/>
      <c r="J96" s="63"/>
      <c r="K96" s="56"/>
      <c r="L96" s="83" t="str">
        <f t="shared" si="17"/>
        <v/>
      </c>
      <c r="M96" s="40" t="e">
        <f>VLOOKUP(A96,Pozos!$A$1:$B$411,2,FALSE)</f>
        <v>#N/A</v>
      </c>
      <c r="N96" s="19">
        <f t="shared" si="10"/>
        <v>45706</v>
      </c>
      <c r="O96" s="19">
        <f t="shared" si="11"/>
        <v>45706</v>
      </c>
      <c r="P96" s="21" t="s">
        <v>18</v>
      </c>
      <c r="Q96" s="20">
        <f t="shared" si="12"/>
        <v>0</v>
      </c>
      <c r="R96" s="17" t="e">
        <f>VLOOKUP(H96,'DIFERIDAS PRODUCCION'!$A$2:$B$212,2,FALSE)</f>
        <v>#N/A</v>
      </c>
      <c r="S96" s="17">
        <f t="shared" si="13"/>
        <v>0</v>
      </c>
      <c r="T96" s="20" t="e">
        <f>VLOOKUP(I96,'DIFERIDAS PRODUCCION'!$D$1:$E$34,2,FALSE)</f>
        <v>#N/A</v>
      </c>
      <c r="U96" s="22">
        <f t="shared" si="14"/>
        <v>0</v>
      </c>
      <c r="V96" s="17" t="str">
        <f t="shared" si="15"/>
        <v/>
      </c>
      <c r="W96" s="29" t="str">
        <f t="shared" si="16"/>
        <v>True</v>
      </c>
      <c r="Z96" s="18"/>
      <c r="AA96" s="18"/>
    </row>
    <row r="97" spans="1:27" x14ac:dyDescent="0.25">
      <c r="A97" s="80"/>
      <c r="B97" s="53" t="e">
        <f>VLOOKUP(A97,Pozos!$A$1:$F$411,6,0)</f>
        <v>#N/A</v>
      </c>
      <c r="C97" s="82">
        <v>0</v>
      </c>
      <c r="D97" s="52"/>
      <c r="E97" s="84" t="s">
        <v>21</v>
      </c>
      <c r="F97" s="53" t="e">
        <f>ROUND(VLOOKUP(M97,'Ultima Prueba Valida'!C:M,8,FALSE)/24*D97,2)</f>
        <v>#N/A</v>
      </c>
      <c r="G97" s="54" t="e">
        <f>VLOOKUP(M97,'Ultima Prueba Valida'!$C:$Y,3,0)</f>
        <v>#N/A</v>
      </c>
      <c r="H97" s="55"/>
      <c r="I97" s="55"/>
      <c r="J97" s="63"/>
      <c r="K97" s="56"/>
      <c r="L97" s="83" t="str">
        <f t="shared" si="17"/>
        <v/>
      </c>
      <c r="M97" s="40" t="e">
        <f>VLOOKUP(A97,Pozos!$A$1:$B$411,2,FALSE)</f>
        <v>#N/A</v>
      </c>
      <c r="N97" s="19">
        <f t="shared" si="10"/>
        <v>45706</v>
      </c>
      <c r="O97" s="19">
        <f t="shared" si="11"/>
        <v>45706</v>
      </c>
      <c r="P97" s="21" t="s">
        <v>18</v>
      </c>
      <c r="Q97" s="20">
        <f t="shared" si="12"/>
        <v>0</v>
      </c>
      <c r="R97" s="17" t="e">
        <f>VLOOKUP(H97,'DIFERIDAS PRODUCCION'!$A$2:$B$212,2,FALSE)</f>
        <v>#N/A</v>
      </c>
      <c r="S97" s="17">
        <f t="shared" si="13"/>
        <v>0</v>
      </c>
      <c r="T97" s="20" t="e">
        <f>VLOOKUP(I97,'DIFERIDAS PRODUCCION'!$D$1:$E$34,2,FALSE)</f>
        <v>#N/A</v>
      </c>
      <c r="U97" s="22">
        <f t="shared" si="14"/>
        <v>0</v>
      </c>
      <c r="V97" s="17" t="str">
        <f t="shared" si="15"/>
        <v/>
      </c>
      <c r="W97" s="29" t="str">
        <f t="shared" si="16"/>
        <v>True</v>
      </c>
      <c r="Z97" s="18"/>
      <c r="AA97" s="18"/>
    </row>
    <row r="98" spans="1:27" x14ac:dyDescent="0.25">
      <c r="A98" s="80"/>
      <c r="B98" s="53" t="e">
        <f>VLOOKUP(A98,Pozos!$A$1:$F$411,6,0)</f>
        <v>#N/A</v>
      </c>
      <c r="C98" s="82">
        <v>0</v>
      </c>
      <c r="D98" s="52"/>
      <c r="E98" s="84" t="s">
        <v>21</v>
      </c>
      <c r="F98" s="53" t="e">
        <f>ROUND(VLOOKUP(M98,'Ultima Prueba Valida'!C:M,8,FALSE)/24*D98,2)</f>
        <v>#N/A</v>
      </c>
      <c r="G98" s="54" t="e">
        <f>VLOOKUP(M98,'Ultima Prueba Valida'!$C:$Y,3,0)</f>
        <v>#N/A</v>
      </c>
      <c r="H98" s="55"/>
      <c r="I98" s="55"/>
      <c r="J98" s="63"/>
      <c r="K98" s="56"/>
      <c r="L98" s="83" t="str">
        <f t="shared" si="17"/>
        <v/>
      </c>
      <c r="M98" s="40" t="e">
        <f>VLOOKUP(A98,Pozos!$A$1:$B$411,2,FALSE)</f>
        <v>#N/A</v>
      </c>
      <c r="N98" s="19">
        <f t="shared" si="10"/>
        <v>45706</v>
      </c>
      <c r="O98" s="19">
        <f t="shared" si="11"/>
        <v>45706</v>
      </c>
      <c r="P98" s="21" t="s">
        <v>18</v>
      </c>
      <c r="Q98" s="20">
        <f t="shared" si="12"/>
        <v>0</v>
      </c>
      <c r="R98" s="17" t="e">
        <f>VLOOKUP(H98,'DIFERIDAS PRODUCCION'!$A$2:$B$212,2,FALSE)</f>
        <v>#N/A</v>
      </c>
      <c r="S98" s="17">
        <f t="shared" si="13"/>
        <v>0</v>
      </c>
      <c r="T98" s="20" t="e">
        <f>VLOOKUP(I98,'DIFERIDAS PRODUCCION'!$D$1:$E$34,2,FALSE)</f>
        <v>#N/A</v>
      </c>
      <c r="U98" s="22">
        <f t="shared" si="14"/>
        <v>0</v>
      </c>
      <c r="V98" s="17" t="str">
        <f t="shared" si="15"/>
        <v/>
      </c>
      <c r="W98" s="29" t="str">
        <f t="shared" si="16"/>
        <v>True</v>
      </c>
      <c r="Z98" s="18"/>
      <c r="AA98" s="18"/>
    </row>
    <row r="99" spans="1:27" x14ac:dyDescent="0.25">
      <c r="A99" s="80"/>
      <c r="B99" s="53" t="e">
        <f>VLOOKUP(A99,Pozos!$A$1:$F$411,6,0)</f>
        <v>#N/A</v>
      </c>
      <c r="C99" s="82">
        <v>0</v>
      </c>
      <c r="D99" s="52"/>
      <c r="E99" s="84" t="s">
        <v>21</v>
      </c>
      <c r="F99" s="53" t="e">
        <f>ROUND(VLOOKUP(M99,'Ultima Prueba Valida'!C:M,8,FALSE)/24*D99,2)</f>
        <v>#N/A</v>
      </c>
      <c r="G99" s="54" t="e">
        <f>VLOOKUP(M99,'Ultima Prueba Valida'!$C:$Y,3,0)</f>
        <v>#N/A</v>
      </c>
      <c r="H99" s="55"/>
      <c r="I99" s="55"/>
      <c r="J99" s="63"/>
      <c r="K99" s="56"/>
      <c r="L99" s="83" t="str">
        <f t="shared" si="17"/>
        <v/>
      </c>
      <c r="M99" s="40" t="e">
        <f>VLOOKUP(A99,Pozos!$A$1:$B$411,2,FALSE)</f>
        <v>#N/A</v>
      </c>
      <c r="N99" s="19">
        <f t="shared" si="10"/>
        <v>45706</v>
      </c>
      <c r="O99" s="19">
        <f t="shared" si="11"/>
        <v>45706</v>
      </c>
      <c r="P99" s="21" t="s">
        <v>18</v>
      </c>
      <c r="Q99" s="20">
        <f t="shared" si="12"/>
        <v>0</v>
      </c>
      <c r="R99" s="17" t="e">
        <f>VLOOKUP(H99,'DIFERIDAS PRODUCCION'!$A$2:$B$212,2,FALSE)</f>
        <v>#N/A</v>
      </c>
      <c r="S99" s="17">
        <f t="shared" si="13"/>
        <v>0</v>
      </c>
      <c r="T99" s="20" t="e">
        <f>VLOOKUP(I99,'DIFERIDAS PRODUCCION'!$D$1:$E$34,2,FALSE)</f>
        <v>#N/A</v>
      </c>
      <c r="U99" s="22">
        <f t="shared" si="14"/>
        <v>0</v>
      </c>
      <c r="V99" s="17" t="str">
        <f t="shared" si="15"/>
        <v/>
      </c>
      <c r="W99" s="29" t="str">
        <f t="shared" si="16"/>
        <v>True</v>
      </c>
      <c r="Z99" s="18"/>
      <c r="AA99" s="18"/>
    </row>
    <row r="100" spans="1:27" x14ac:dyDescent="0.25">
      <c r="A100" s="80"/>
      <c r="B100" s="53" t="e">
        <f>VLOOKUP(A100,Pozos!$A$1:$F$411,6,0)</f>
        <v>#N/A</v>
      </c>
      <c r="C100" s="82">
        <v>0</v>
      </c>
      <c r="D100" s="52"/>
      <c r="E100" s="84" t="s">
        <v>21</v>
      </c>
      <c r="F100" s="53" t="e">
        <f>ROUND(VLOOKUP(M100,'Ultima Prueba Valida'!C:M,8,FALSE)/24*D100,2)</f>
        <v>#N/A</v>
      </c>
      <c r="G100" s="54" t="e">
        <f>VLOOKUP(M100,'Ultima Prueba Valida'!$C:$Y,3,0)</f>
        <v>#N/A</v>
      </c>
      <c r="H100" s="55"/>
      <c r="I100" s="55"/>
      <c r="J100" s="63"/>
      <c r="K100" s="56"/>
      <c r="L100" s="83" t="str">
        <f t="shared" si="17"/>
        <v/>
      </c>
      <c r="M100" s="40" t="e">
        <f>VLOOKUP(A100,Pozos!$A$1:$B$411,2,FALSE)</f>
        <v>#N/A</v>
      </c>
      <c r="N100" s="19">
        <f t="shared" si="10"/>
        <v>45706</v>
      </c>
      <c r="O100" s="19">
        <f t="shared" si="11"/>
        <v>45706</v>
      </c>
      <c r="P100" s="21" t="s">
        <v>18</v>
      </c>
      <c r="Q100" s="20">
        <f t="shared" si="12"/>
        <v>0</v>
      </c>
      <c r="R100" s="17" t="e">
        <f>VLOOKUP(H100,'DIFERIDAS PRODUCCION'!$A$2:$B$212,2,FALSE)</f>
        <v>#N/A</v>
      </c>
      <c r="S100" s="17">
        <f t="shared" si="13"/>
        <v>0</v>
      </c>
      <c r="T100" s="20" t="e">
        <f>VLOOKUP(I100,'DIFERIDAS PRODUCCION'!$D$1:$E$34,2,FALSE)</f>
        <v>#N/A</v>
      </c>
      <c r="U100" s="22">
        <f t="shared" si="14"/>
        <v>0</v>
      </c>
      <c r="V100" s="17" t="str">
        <f t="shared" si="15"/>
        <v/>
      </c>
      <c r="W100" s="29" t="str">
        <f t="shared" si="16"/>
        <v>True</v>
      </c>
      <c r="Z100" s="18"/>
      <c r="AA100" s="18"/>
    </row>
    <row r="101" spans="1:27" x14ac:dyDescent="0.25">
      <c r="A101" s="80"/>
      <c r="B101" s="53" t="e">
        <f>VLOOKUP(A101,Pozos!$A$1:$F$411,6,0)</f>
        <v>#N/A</v>
      </c>
      <c r="C101" s="82">
        <v>0</v>
      </c>
      <c r="D101" s="52"/>
      <c r="E101" s="84" t="s">
        <v>21</v>
      </c>
      <c r="F101" s="53" t="e">
        <f>ROUND(VLOOKUP(M101,'Ultima Prueba Valida'!C:M,8,FALSE)/24*D101,2)</f>
        <v>#N/A</v>
      </c>
      <c r="G101" s="54" t="e">
        <f>VLOOKUP(M101,'Ultima Prueba Valida'!$C:$Y,3,0)</f>
        <v>#N/A</v>
      </c>
      <c r="H101" s="55"/>
      <c r="I101" s="55"/>
      <c r="J101" s="63"/>
      <c r="K101" s="56"/>
      <c r="L101" s="83" t="str">
        <f t="shared" si="17"/>
        <v/>
      </c>
      <c r="M101" s="40" t="e">
        <f>VLOOKUP(A101,Pozos!$A$1:$B$411,2,FALSE)</f>
        <v>#N/A</v>
      </c>
      <c r="N101" s="19">
        <f t="shared" si="10"/>
        <v>45706</v>
      </c>
      <c r="O101" s="19">
        <f t="shared" si="11"/>
        <v>45706</v>
      </c>
      <c r="P101" s="21" t="s">
        <v>18</v>
      </c>
      <c r="Q101" s="20">
        <f t="shared" si="12"/>
        <v>0</v>
      </c>
      <c r="R101" s="17" t="e">
        <f>VLOOKUP(H101,'DIFERIDAS PRODUCCION'!$A$2:$B$212,2,FALSE)</f>
        <v>#N/A</v>
      </c>
      <c r="S101" s="17">
        <f t="shared" si="13"/>
        <v>0</v>
      </c>
      <c r="T101" s="20" t="e">
        <f>VLOOKUP(I101,'DIFERIDAS PRODUCCION'!$D$1:$E$34,2,FALSE)</f>
        <v>#N/A</v>
      </c>
      <c r="U101" s="22">
        <f t="shared" si="14"/>
        <v>0</v>
      </c>
      <c r="V101" s="17" t="str">
        <f t="shared" si="15"/>
        <v/>
      </c>
      <c r="W101" s="29" t="str">
        <f t="shared" si="16"/>
        <v>True</v>
      </c>
      <c r="Z101" s="18"/>
      <c r="AA101" s="18"/>
    </row>
    <row r="102" spans="1:27" x14ac:dyDescent="0.25">
      <c r="A102" s="80"/>
      <c r="B102" s="53" t="e">
        <f>VLOOKUP(A102,Pozos!$A$1:$F$411,6,0)</f>
        <v>#N/A</v>
      </c>
      <c r="C102" s="82">
        <v>0</v>
      </c>
      <c r="D102" s="52"/>
      <c r="E102" s="84" t="s">
        <v>21</v>
      </c>
      <c r="F102" s="53" t="e">
        <f>ROUND(VLOOKUP(M102,'Ultima Prueba Valida'!C:M,8,FALSE)/24*D102,2)</f>
        <v>#N/A</v>
      </c>
      <c r="G102" s="54" t="e">
        <f>VLOOKUP(M102,'Ultima Prueba Valida'!$C:$Y,3,0)</f>
        <v>#N/A</v>
      </c>
      <c r="H102" s="55"/>
      <c r="I102" s="55"/>
      <c r="J102" s="63"/>
      <c r="K102" s="56"/>
      <c r="L102" s="83" t="str">
        <f t="shared" si="17"/>
        <v/>
      </c>
      <c r="M102" s="40" t="e">
        <f>VLOOKUP(A102,Pozos!$A$1:$B$411,2,FALSE)</f>
        <v>#N/A</v>
      </c>
      <c r="N102" s="19">
        <f t="shared" si="10"/>
        <v>45706</v>
      </c>
      <c r="O102" s="19">
        <f t="shared" si="11"/>
        <v>45706</v>
      </c>
      <c r="P102" s="21" t="s">
        <v>18</v>
      </c>
      <c r="Q102" s="20">
        <f t="shared" si="12"/>
        <v>0</v>
      </c>
      <c r="R102" s="17" t="e">
        <f>VLOOKUP(H102,'DIFERIDAS PRODUCCION'!$A$2:$B$212,2,FALSE)</f>
        <v>#N/A</v>
      </c>
      <c r="S102" s="17">
        <f t="shared" si="13"/>
        <v>0</v>
      </c>
      <c r="T102" s="20" t="e">
        <f>VLOOKUP(I102,'DIFERIDAS PRODUCCION'!$D$1:$E$34,2,FALSE)</f>
        <v>#N/A</v>
      </c>
      <c r="U102" s="22">
        <f t="shared" si="14"/>
        <v>0</v>
      </c>
      <c r="V102" s="17" t="str">
        <f t="shared" si="15"/>
        <v/>
      </c>
      <c r="W102" s="29" t="str">
        <f t="shared" si="16"/>
        <v>True</v>
      </c>
      <c r="Z102" s="18"/>
      <c r="AA102" s="18"/>
    </row>
    <row r="103" spans="1:27" x14ac:dyDescent="0.25">
      <c r="A103" s="80"/>
      <c r="B103" s="53" t="e">
        <f>VLOOKUP(A103,Pozos!$A$1:$F$411,6,0)</f>
        <v>#N/A</v>
      </c>
      <c r="C103" s="82">
        <v>0</v>
      </c>
      <c r="D103" s="52"/>
      <c r="E103" s="84" t="s">
        <v>21</v>
      </c>
      <c r="F103" s="53" t="e">
        <f>ROUND(VLOOKUP(M103,'Ultima Prueba Valida'!C:M,8,FALSE)/24*D103,2)</f>
        <v>#N/A</v>
      </c>
      <c r="G103" s="54" t="e">
        <f>VLOOKUP(M103,'Ultima Prueba Valida'!$C:$Y,3,0)</f>
        <v>#N/A</v>
      </c>
      <c r="H103" s="55"/>
      <c r="I103" s="55"/>
      <c r="J103" s="63"/>
      <c r="K103" s="56"/>
      <c r="L103" s="83" t="str">
        <f t="shared" si="17"/>
        <v/>
      </c>
      <c r="M103" s="40" t="e">
        <f>VLOOKUP(A103,Pozos!$A$1:$B$411,2,FALSE)</f>
        <v>#N/A</v>
      </c>
      <c r="N103" s="19">
        <f t="shared" si="10"/>
        <v>45706</v>
      </c>
      <c r="O103" s="19">
        <f t="shared" si="11"/>
        <v>45706</v>
      </c>
      <c r="P103" s="21" t="s">
        <v>18</v>
      </c>
      <c r="Q103" s="20">
        <f t="shared" si="12"/>
        <v>0</v>
      </c>
      <c r="R103" s="17" t="e">
        <f>VLOOKUP(H103,'DIFERIDAS PRODUCCION'!$A$2:$B$212,2,FALSE)</f>
        <v>#N/A</v>
      </c>
      <c r="S103" s="17">
        <f t="shared" si="13"/>
        <v>0</v>
      </c>
      <c r="T103" s="20" t="e">
        <f>VLOOKUP(I103,'DIFERIDAS PRODUCCION'!$D$1:$E$34,2,FALSE)</f>
        <v>#N/A</v>
      </c>
      <c r="U103" s="22">
        <f t="shared" si="14"/>
        <v>0</v>
      </c>
      <c r="V103" s="17" t="str">
        <f t="shared" si="15"/>
        <v/>
      </c>
      <c r="W103" s="29" t="str">
        <f t="shared" si="16"/>
        <v>True</v>
      </c>
      <c r="Z103" s="18"/>
      <c r="AA103" s="18"/>
    </row>
    <row r="104" spans="1:27" x14ac:dyDescent="0.25">
      <c r="A104" s="80"/>
      <c r="B104" s="53" t="e">
        <f>VLOOKUP(A104,Pozos!$A$1:$F$411,6,0)</f>
        <v>#N/A</v>
      </c>
      <c r="C104" s="82">
        <v>0</v>
      </c>
      <c r="D104" s="52"/>
      <c r="E104" s="84" t="s">
        <v>21</v>
      </c>
      <c r="F104" s="53" t="e">
        <f>ROUND(VLOOKUP(M104,'Ultima Prueba Valida'!C:M,8,FALSE)/24*D104,2)</f>
        <v>#N/A</v>
      </c>
      <c r="G104" s="54" t="e">
        <f>VLOOKUP(M104,'Ultima Prueba Valida'!$C:$Y,3,0)</f>
        <v>#N/A</v>
      </c>
      <c r="H104" s="55"/>
      <c r="I104" s="55"/>
      <c r="J104" s="63"/>
      <c r="K104" s="56"/>
      <c r="L104" s="83" t="str">
        <f t="shared" si="17"/>
        <v/>
      </c>
      <c r="M104" s="40" t="e">
        <f>VLOOKUP(A104,Pozos!$A$1:$B$411,2,FALSE)</f>
        <v>#N/A</v>
      </c>
      <c r="N104" s="19">
        <f t="shared" si="10"/>
        <v>45706</v>
      </c>
      <c r="O104" s="19">
        <f t="shared" si="11"/>
        <v>45706</v>
      </c>
      <c r="P104" s="21" t="s">
        <v>18</v>
      </c>
      <c r="Q104" s="20">
        <f t="shared" si="12"/>
        <v>0</v>
      </c>
      <c r="R104" s="17" t="e">
        <f>VLOOKUP(H104,'DIFERIDAS PRODUCCION'!$A$2:$B$212,2,FALSE)</f>
        <v>#N/A</v>
      </c>
      <c r="S104" s="17">
        <f t="shared" si="13"/>
        <v>0</v>
      </c>
      <c r="T104" s="20" t="e">
        <f>VLOOKUP(I104,'DIFERIDAS PRODUCCION'!$D$1:$E$34,2,FALSE)</f>
        <v>#N/A</v>
      </c>
      <c r="U104" s="22">
        <f t="shared" si="14"/>
        <v>0</v>
      </c>
      <c r="V104" s="17" t="str">
        <f t="shared" si="15"/>
        <v/>
      </c>
      <c r="W104" s="29" t="str">
        <f t="shared" si="16"/>
        <v>True</v>
      </c>
      <c r="Z104" s="18"/>
      <c r="AA104" s="18"/>
    </row>
    <row r="105" spans="1:27" x14ac:dyDescent="0.25">
      <c r="A105" s="80"/>
      <c r="B105" s="53" t="e">
        <f>VLOOKUP(A105,Pozos!$A$1:$F$411,6,0)</f>
        <v>#N/A</v>
      </c>
      <c r="C105" s="82">
        <v>0</v>
      </c>
      <c r="D105" s="52"/>
      <c r="E105" s="84" t="s">
        <v>21</v>
      </c>
      <c r="F105" s="53" t="e">
        <f>ROUND(VLOOKUP(M105,'Ultima Prueba Valida'!C:M,8,FALSE)/24*D105,2)</f>
        <v>#N/A</v>
      </c>
      <c r="G105" s="54" t="e">
        <f>VLOOKUP(M105,'Ultima Prueba Valida'!$C:$Y,3,0)</f>
        <v>#N/A</v>
      </c>
      <c r="H105" s="55"/>
      <c r="I105" s="55"/>
      <c r="J105" s="63"/>
      <c r="K105" s="56"/>
      <c r="L105" s="83" t="str">
        <f t="shared" si="17"/>
        <v/>
      </c>
      <c r="M105" s="40" t="e">
        <f>VLOOKUP(A105,Pozos!$A$1:$B$411,2,FALSE)</f>
        <v>#N/A</v>
      </c>
      <c r="N105" s="19">
        <f t="shared" si="10"/>
        <v>45706</v>
      </c>
      <c r="O105" s="19">
        <f t="shared" si="11"/>
        <v>45706</v>
      </c>
      <c r="P105" s="21" t="s">
        <v>18</v>
      </c>
      <c r="Q105" s="20">
        <f t="shared" si="12"/>
        <v>0</v>
      </c>
      <c r="R105" s="17" t="e">
        <f>VLOOKUP(H105,'DIFERIDAS PRODUCCION'!$A$2:$B$212,2,FALSE)</f>
        <v>#N/A</v>
      </c>
      <c r="S105" s="17">
        <f t="shared" si="13"/>
        <v>0</v>
      </c>
      <c r="T105" s="20" t="e">
        <f>VLOOKUP(I105,'DIFERIDAS PRODUCCION'!$D$1:$E$34,2,FALSE)</f>
        <v>#N/A</v>
      </c>
      <c r="U105" s="22">
        <f t="shared" si="14"/>
        <v>0</v>
      </c>
      <c r="V105" s="17" t="str">
        <f t="shared" si="15"/>
        <v/>
      </c>
      <c r="W105" s="29" t="str">
        <f t="shared" si="16"/>
        <v>True</v>
      </c>
      <c r="Z105" s="18"/>
      <c r="AA105" s="18"/>
    </row>
    <row r="106" spans="1:27" x14ac:dyDescent="0.25">
      <c r="A106" s="80"/>
      <c r="B106" s="53" t="e">
        <f>VLOOKUP(A106,Pozos!$A$1:$F$411,6,0)</f>
        <v>#N/A</v>
      </c>
      <c r="C106" s="82">
        <v>0</v>
      </c>
      <c r="D106" s="52"/>
      <c r="E106" s="84" t="s">
        <v>21</v>
      </c>
      <c r="F106" s="53" t="e">
        <f>ROUND(VLOOKUP(M106,'Ultima Prueba Valida'!C:M,8,FALSE)/24*D106,2)</f>
        <v>#N/A</v>
      </c>
      <c r="G106" s="54" t="e">
        <f>VLOOKUP(M106,'Ultima Prueba Valida'!$C:$Y,3,0)</f>
        <v>#N/A</v>
      </c>
      <c r="H106" s="55"/>
      <c r="I106" s="55"/>
      <c r="J106" s="63"/>
      <c r="K106" s="56"/>
      <c r="L106" s="83" t="str">
        <f t="shared" si="17"/>
        <v/>
      </c>
      <c r="M106" s="40" t="e">
        <f>VLOOKUP(A106,Pozos!$A$1:$B$411,2,FALSE)</f>
        <v>#N/A</v>
      </c>
      <c r="N106" s="19">
        <f t="shared" si="10"/>
        <v>45706</v>
      </c>
      <c r="O106" s="19">
        <f t="shared" si="11"/>
        <v>45706</v>
      </c>
      <c r="P106" s="21" t="s">
        <v>18</v>
      </c>
      <c r="Q106" s="20">
        <f t="shared" si="12"/>
        <v>0</v>
      </c>
      <c r="R106" s="17" t="e">
        <f>VLOOKUP(H106,'DIFERIDAS PRODUCCION'!$A$2:$B$212,2,FALSE)</f>
        <v>#N/A</v>
      </c>
      <c r="S106" s="17">
        <f t="shared" si="13"/>
        <v>0</v>
      </c>
      <c r="T106" s="20" t="e">
        <f>VLOOKUP(I106,'DIFERIDAS PRODUCCION'!$D$1:$E$34,2,FALSE)</f>
        <v>#N/A</v>
      </c>
      <c r="U106" s="22">
        <f t="shared" si="14"/>
        <v>0</v>
      </c>
      <c r="V106" s="17" t="str">
        <f t="shared" si="15"/>
        <v/>
      </c>
      <c r="W106" s="29" t="str">
        <f t="shared" si="16"/>
        <v>True</v>
      </c>
      <c r="Z106" s="18"/>
      <c r="AA106" s="18"/>
    </row>
    <row r="107" spans="1:27" x14ac:dyDescent="0.25">
      <c r="A107" s="80"/>
      <c r="B107" s="53" t="e">
        <f>VLOOKUP(A107,Pozos!$A$1:$F$411,6,0)</f>
        <v>#N/A</v>
      </c>
      <c r="C107" s="82">
        <v>0</v>
      </c>
      <c r="D107" s="52"/>
      <c r="E107" s="84" t="s">
        <v>21</v>
      </c>
      <c r="F107" s="53" t="e">
        <f>ROUND(VLOOKUP(M107,'Ultima Prueba Valida'!C:M,8,FALSE)/24*D107,2)</f>
        <v>#N/A</v>
      </c>
      <c r="G107" s="54" t="e">
        <f>VLOOKUP(M107,'Ultima Prueba Valida'!$C:$Y,3,0)</f>
        <v>#N/A</v>
      </c>
      <c r="H107" s="55"/>
      <c r="I107" s="55"/>
      <c r="J107" s="63"/>
      <c r="K107" s="56"/>
      <c r="L107" s="83" t="str">
        <f t="shared" si="17"/>
        <v/>
      </c>
      <c r="M107" s="40" t="e">
        <f>VLOOKUP(A107,Pozos!$A$1:$B$411,2,FALSE)</f>
        <v>#N/A</v>
      </c>
      <c r="N107" s="19">
        <f t="shared" si="10"/>
        <v>45706</v>
      </c>
      <c r="O107" s="19">
        <f t="shared" si="11"/>
        <v>45706</v>
      </c>
      <c r="P107" s="21" t="s">
        <v>18</v>
      </c>
      <c r="Q107" s="20">
        <f t="shared" si="12"/>
        <v>0</v>
      </c>
      <c r="R107" s="17" t="e">
        <f>VLOOKUP(H107,'DIFERIDAS PRODUCCION'!$A$2:$B$212,2,FALSE)</f>
        <v>#N/A</v>
      </c>
      <c r="S107" s="17">
        <f t="shared" si="13"/>
        <v>0</v>
      </c>
      <c r="T107" s="20" t="e">
        <f>VLOOKUP(I107,'DIFERIDAS PRODUCCION'!$D$1:$E$34,2,FALSE)</f>
        <v>#N/A</v>
      </c>
      <c r="U107" s="22">
        <f t="shared" si="14"/>
        <v>0</v>
      </c>
      <c r="V107" s="17" t="str">
        <f t="shared" si="15"/>
        <v/>
      </c>
      <c r="W107" s="29" t="str">
        <f t="shared" si="16"/>
        <v>True</v>
      </c>
      <c r="Z107" s="18"/>
      <c r="AA107" s="18"/>
    </row>
    <row r="108" spans="1:27" x14ac:dyDescent="0.25">
      <c r="A108" s="80"/>
      <c r="B108" s="53" t="e">
        <f>VLOOKUP(A108,Pozos!$A$1:$F$411,6,0)</f>
        <v>#N/A</v>
      </c>
      <c r="C108" s="82">
        <v>0</v>
      </c>
      <c r="D108" s="52"/>
      <c r="E108" s="84" t="s">
        <v>21</v>
      </c>
      <c r="F108" s="53" t="e">
        <f>ROUND(VLOOKUP(M108,'Ultima Prueba Valida'!C:M,8,FALSE)/24*D108,2)</f>
        <v>#N/A</v>
      </c>
      <c r="G108" s="54" t="e">
        <f>VLOOKUP(M108,'Ultima Prueba Valida'!$C:$Y,3,0)</f>
        <v>#N/A</v>
      </c>
      <c r="H108" s="55"/>
      <c r="I108" s="55"/>
      <c r="J108" s="63"/>
      <c r="K108" s="56"/>
      <c r="L108" s="83" t="str">
        <f t="shared" si="17"/>
        <v/>
      </c>
      <c r="M108" s="40" t="e">
        <f>VLOOKUP(A108,Pozos!$A$1:$B$411,2,FALSE)</f>
        <v>#N/A</v>
      </c>
      <c r="N108" s="19">
        <f t="shared" si="10"/>
        <v>45706</v>
      </c>
      <c r="O108" s="19">
        <f t="shared" si="11"/>
        <v>45706</v>
      </c>
      <c r="P108" s="21" t="s">
        <v>18</v>
      </c>
      <c r="Q108" s="20">
        <f t="shared" si="12"/>
        <v>0</v>
      </c>
      <c r="R108" s="17" t="e">
        <f>VLOOKUP(H108,'DIFERIDAS PRODUCCION'!$A$2:$B$212,2,FALSE)</f>
        <v>#N/A</v>
      </c>
      <c r="S108" s="17">
        <f t="shared" si="13"/>
        <v>0</v>
      </c>
      <c r="T108" s="20" t="e">
        <f>VLOOKUP(I108,'DIFERIDAS PRODUCCION'!$D$1:$E$34,2,FALSE)</f>
        <v>#N/A</v>
      </c>
      <c r="U108" s="22">
        <f t="shared" si="14"/>
        <v>0</v>
      </c>
      <c r="V108" s="17" t="str">
        <f t="shared" si="15"/>
        <v/>
      </c>
      <c r="W108" s="29" t="str">
        <f t="shared" si="16"/>
        <v>True</v>
      </c>
      <c r="Z108" s="18"/>
      <c r="AA108" s="18"/>
    </row>
    <row r="109" spans="1:27" x14ac:dyDescent="0.25">
      <c r="A109" s="80"/>
      <c r="B109" s="53" t="e">
        <f>VLOOKUP(A109,Pozos!$A$1:$F$411,6,0)</f>
        <v>#N/A</v>
      </c>
      <c r="C109" s="82">
        <v>0</v>
      </c>
      <c r="D109" s="52"/>
      <c r="E109" s="84" t="s">
        <v>21</v>
      </c>
      <c r="F109" s="53" t="e">
        <f>ROUND(VLOOKUP(M109,'Ultima Prueba Valida'!C:M,8,FALSE)/24*D109,2)</f>
        <v>#N/A</v>
      </c>
      <c r="G109" s="54" t="e">
        <f>VLOOKUP(M109,'Ultima Prueba Valida'!$C:$Y,3,0)</f>
        <v>#N/A</v>
      </c>
      <c r="H109" s="55"/>
      <c r="I109" s="55"/>
      <c r="J109" s="63"/>
      <c r="K109" s="56"/>
      <c r="L109" s="83" t="str">
        <f t="shared" si="17"/>
        <v/>
      </c>
      <c r="M109" s="40" t="e">
        <f>VLOOKUP(A109,Pozos!$A$1:$B$411,2,FALSE)</f>
        <v>#N/A</v>
      </c>
      <c r="N109" s="19">
        <f t="shared" si="10"/>
        <v>45706</v>
      </c>
      <c r="O109" s="19">
        <f t="shared" si="11"/>
        <v>45706</v>
      </c>
      <c r="P109" s="21" t="s">
        <v>18</v>
      </c>
      <c r="Q109" s="20">
        <f t="shared" si="12"/>
        <v>0</v>
      </c>
      <c r="R109" s="17" t="e">
        <f>VLOOKUP(H109,'DIFERIDAS PRODUCCION'!$A$2:$B$212,2,FALSE)</f>
        <v>#N/A</v>
      </c>
      <c r="S109" s="17">
        <f t="shared" si="13"/>
        <v>0</v>
      </c>
      <c r="T109" s="20" t="e">
        <f>VLOOKUP(I109,'DIFERIDAS PRODUCCION'!$D$1:$E$34,2,FALSE)</f>
        <v>#N/A</v>
      </c>
      <c r="U109" s="22">
        <f t="shared" si="14"/>
        <v>0</v>
      </c>
      <c r="V109" s="17" t="str">
        <f t="shared" si="15"/>
        <v/>
      </c>
      <c r="W109" s="29" t="str">
        <f t="shared" si="16"/>
        <v>True</v>
      </c>
      <c r="Z109" s="18"/>
      <c r="AA109" s="18"/>
    </row>
    <row r="110" spans="1:27" x14ac:dyDescent="0.25">
      <c r="A110" s="80"/>
      <c r="B110" s="53" t="e">
        <f>VLOOKUP(A110,Pozos!$A$1:$F$411,6,0)</f>
        <v>#N/A</v>
      </c>
      <c r="C110" s="82">
        <v>0</v>
      </c>
      <c r="D110" s="52"/>
      <c r="E110" s="84" t="s">
        <v>21</v>
      </c>
      <c r="F110" s="53" t="e">
        <f>ROUND(VLOOKUP(M110,'Ultima Prueba Valida'!C:M,8,FALSE)/24*D110,2)</f>
        <v>#N/A</v>
      </c>
      <c r="G110" s="54" t="e">
        <f>VLOOKUP(M110,'Ultima Prueba Valida'!$C:$Y,3,0)</f>
        <v>#N/A</v>
      </c>
      <c r="H110" s="55"/>
      <c r="I110" s="55"/>
      <c r="J110" s="63"/>
      <c r="K110" s="56"/>
      <c r="L110" s="83" t="str">
        <f t="shared" si="17"/>
        <v/>
      </c>
      <c r="M110" s="40" t="e">
        <f>VLOOKUP(A110,Pozos!$A$1:$B$411,2,FALSE)</f>
        <v>#N/A</v>
      </c>
      <c r="N110" s="19">
        <f t="shared" si="10"/>
        <v>45706</v>
      </c>
      <c r="O110" s="19">
        <f t="shared" si="11"/>
        <v>45706</v>
      </c>
      <c r="P110" s="21" t="s">
        <v>18</v>
      </c>
      <c r="Q110" s="20">
        <f t="shared" si="12"/>
        <v>0</v>
      </c>
      <c r="R110" s="17" t="e">
        <f>VLOOKUP(H110,'DIFERIDAS PRODUCCION'!$A$2:$B$212,2,FALSE)</f>
        <v>#N/A</v>
      </c>
      <c r="S110" s="17">
        <f t="shared" si="13"/>
        <v>0</v>
      </c>
      <c r="T110" s="20" t="e">
        <f>VLOOKUP(I110,'DIFERIDAS PRODUCCION'!$D$1:$E$34,2,FALSE)</f>
        <v>#N/A</v>
      </c>
      <c r="U110" s="22">
        <f t="shared" si="14"/>
        <v>0</v>
      </c>
      <c r="V110" s="17" t="str">
        <f t="shared" si="15"/>
        <v/>
      </c>
      <c r="W110" s="29" t="str">
        <f t="shared" si="16"/>
        <v>True</v>
      </c>
      <c r="Z110" s="18"/>
      <c r="AA110" s="18"/>
    </row>
    <row r="111" spans="1:27" x14ac:dyDescent="0.25">
      <c r="A111" s="80"/>
      <c r="B111" s="53" t="e">
        <f>VLOOKUP(A111,Pozos!$A$1:$F$411,6,0)</f>
        <v>#N/A</v>
      </c>
      <c r="C111" s="82">
        <v>0</v>
      </c>
      <c r="D111" s="52"/>
      <c r="E111" s="84" t="s">
        <v>21</v>
      </c>
      <c r="F111" s="53" t="e">
        <f>ROUND(VLOOKUP(M111,'Ultima Prueba Valida'!C:M,8,FALSE)/24*D111,2)</f>
        <v>#N/A</v>
      </c>
      <c r="G111" s="54" t="e">
        <f>VLOOKUP(M111,'Ultima Prueba Valida'!$C:$Y,3,0)</f>
        <v>#N/A</v>
      </c>
      <c r="H111" s="55"/>
      <c r="I111" s="55"/>
      <c r="J111" s="63"/>
      <c r="K111" s="56"/>
      <c r="L111" s="83" t="str">
        <f t="shared" si="17"/>
        <v/>
      </c>
      <c r="M111" s="40" t="e">
        <f>VLOOKUP(A111,Pozos!$A$1:$B$411,2,FALSE)</f>
        <v>#N/A</v>
      </c>
      <c r="N111" s="19">
        <f t="shared" si="10"/>
        <v>45706</v>
      </c>
      <c r="O111" s="19">
        <f t="shared" si="11"/>
        <v>45706</v>
      </c>
      <c r="P111" s="21" t="s">
        <v>18</v>
      </c>
      <c r="Q111" s="20">
        <f t="shared" si="12"/>
        <v>0</v>
      </c>
      <c r="R111" s="17" t="e">
        <f>VLOOKUP(H111,'DIFERIDAS PRODUCCION'!$A$2:$B$212,2,FALSE)</f>
        <v>#N/A</v>
      </c>
      <c r="S111" s="17">
        <f t="shared" si="13"/>
        <v>0</v>
      </c>
      <c r="T111" s="20" t="e">
        <f>VLOOKUP(I111,'DIFERIDAS PRODUCCION'!$D$1:$E$34,2,FALSE)</f>
        <v>#N/A</v>
      </c>
      <c r="U111" s="22">
        <f t="shared" si="14"/>
        <v>0</v>
      </c>
      <c r="V111" s="17" t="str">
        <f t="shared" si="15"/>
        <v/>
      </c>
      <c r="W111" s="29" t="str">
        <f t="shared" si="16"/>
        <v>True</v>
      </c>
      <c r="Z111" s="18"/>
      <c r="AA111" s="18"/>
    </row>
    <row r="112" spans="1:27" x14ac:dyDescent="0.25">
      <c r="A112" s="80"/>
      <c r="B112" s="53" t="e">
        <f>VLOOKUP(A112,Pozos!$A$1:$F$411,6,0)</f>
        <v>#N/A</v>
      </c>
      <c r="C112" s="82">
        <v>0</v>
      </c>
      <c r="D112" s="52"/>
      <c r="E112" s="84" t="s">
        <v>21</v>
      </c>
      <c r="F112" s="53" t="e">
        <f>ROUND(VLOOKUP(M112,'Ultima Prueba Valida'!C:M,8,FALSE)/24*D112,2)</f>
        <v>#N/A</v>
      </c>
      <c r="G112" s="54" t="e">
        <f>VLOOKUP(M112,'Ultima Prueba Valida'!$C:$Y,3,0)</f>
        <v>#N/A</v>
      </c>
      <c r="H112" s="55"/>
      <c r="I112" s="55"/>
      <c r="J112" s="63"/>
      <c r="K112" s="56"/>
      <c r="L112" s="83" t="str">
        <f t="shared" si="17"/>
        <v/>
      </c>
      <c r="M112" s="40" t="e">
        <f>VLOOKUP(A112,Pozos!$A$1:$B$411,2,FALSE)</f>
        <v>#N/A</v>
      </c>
      <c r="N112" s="19">
        <f t="shared" si="10"/>
        <v>45706</v>
      </c>
      <c r="O112" s="19">
        <f t="shared" si="11"/>
        <v>45706</v>
      </c>
      <c r="P112" s="21" t="s">
        <v>18</v>
      </c>
      <c r="Q112" s="20">
        <f t="shared" si="12"/>
        <v>0</v>
      </c>
      <c r="R112" s="17" t="e">
        <f>VLOOKUP(H112,'DIFERIDAS PRODUCCION'!$A$2:$B$212,2,FALSE)</f>
        <v>#N/A</v>
      </c>
      <c r="S112" s="17">
        <f t="shared" si="13"/>
        <v>0</v>
      </c>
      <c r="T112" s="20" t="e">
        <f>VLOOKUP(I112,'DIFERIDAS PRODUCCION'!$D$1:$E$34,2,FALSE)</f>
        <v>#N/A</v>
      </c>
      <c r="U112" s="22">
        <f t="shared" si="14"/>
        <v>0</v>
      </c>
      <c r="V112" s="17" t="str">
        <f t="shared" si="15"/>
        <v/>
      </c>
      <c r="W112" s="29" t="str">
        <f t="shared" si="16"/>
        <v>True</v>
      </c>
      <c r="Z112" s="18"/>
      <c r="AA112" s="18"/>
    </row>
    <row r="113" spans="1:27" x14ac:dyDescent="0.25">
      <c r="A113" s="80"/>
      <c r="B113" s="53" t="e">
        <f>VLOOKUP(A113,Pozos!$A$1:$F$411,6,0)</f>
        <v>#N/A</v>
      </c>
      <c r="C113" s="82">
        <v>0</v>
      </c>
      <c r="D113" s="52"/>
      <c r="E113" s="84" t="s">
        <v>21</v>
      </c>
      <c r="F113" s="53" t="e">
        <f>ROUND(VLOOKUP(M113,'Ultima Prueba Valida'!C:M,8,FALSE)/24*D113,2)</f>
        <v>#N/A</v>
      </c>
      <c r="G113" s="54" t="e">
        <f>VLOOKUP(M113,'Ultima Prueba Valida'!$C:$Y,3,0)</f>
        <v>#N/A</v>
      </c>
      <c r="H113" s="55"/>
      <c r="I113" s="55"/>
      <c r="J113" s="63"/>
      <c r="K113" s="56"/>
      <c r="L113" s="83" t="str">
        <f t="shared" si="17"/>
        <v/>
      </c>
      <c r="M113" s="40" t="e">
        <f>VLOOKUP(A113,Pozos!$A$1:$B$411,2,FALSE)</f>
        <v>#N/A</v>
      </c>
      <c r="N113" s="19">
        <f t="shared" si="10"/>
        <v>45706</v>
      </c>
      <c r="O113" s="19">
        <f t="shared" si="11"/>
        <v>45706</v>
      </c>
      <c r="P113" s="21" t="s">
        <v>18</v>
      </c>
      <c r="Q113" s="20">
        <f t="shared" si="12"/>
        <v>0</v>
      </c>
      <c r="R113" s="17" t="e">
        <f>VLOOKUP(H113,'DIFERIDAS PRODUCCION'!$A$2:$B$212,2,FALSE)</f>
        <v>#N/A</v>
      </c>
      <c r="S113" s="17">
        <f t="shared" si="13"/>
        <v>0</v>
      </c>
      <c r="T113" s="20" t="e">
        <f>VLOOKUP(I113,'DIFERIDAS PRODUCCION'!$D$1:$E$34,2,FALSE)</f>
        <v>#N/A</v>
      </c>
      <c r="U113" s="22">
        <f t="shared" si="14"/>
        <v>0</v>
      </c>
      <c r="V113" s="17" t="str">
        <f t="shared" si="15"/>
        <v/>
      </c>
      <c r="W113" s="29" t="str">
        <f t="shared" si="16"/>
        <v>True</v>
      </c>
      <c r="Z113" s="18"/>
      <c r="AA113" s="18"/>
    </row>
    <row r="114" spans="1:27" x14ac:dyDescent="0.25">
      <c r="A114" s="80"/>
      <c r="B114" s="53" t="e">
        <f>VLOOKUP(A114,Pozos!$A$1:$F$411,6,0)</f>
        <v>#N/A</v>
      </c>
      <c r="C114" s="82">
        <v>0</v>
      </c>
      <c r="D114" s="52"/>
      <c r="E114" s="84" t="s">
        <v>21</v>
      </c>
      <c r="F114" s="53" t="e">
        <f>ROUND(VLOOKUP(M114,'Ultima Prueba Valida'!C:M,8,FALSE)/24*D114,2)</f>
        <v>#N/A</v>
      </c>
      <c r="G114" s="54" t="e">
        <f>VLOOKUP(M114,'Ultima Prueba Valida'!$C:$Y,3,0)</f>
        <v>#N/A</v>
      </c>
      <c r="H114" s="55"/>
      <c r="I114" s="55"/>
      <c r="J114" s="63"/>
      <c r="K114" s="56"/>
      <c r="L114" s="83" t="str">
        <f t="shared" si="17"/>
        <v/>
      </c>
      <c r="M114" s="40" t="e">
        <f>VLOOKUP(A114,Pozos!$A$1:$B$411,2,FALSE)</f>
        <v>#N/A</v>
      </c>
      <c r="N114" s="19">
        <f t="shared" si="10"/>
        <v>45706</v>
      </c>
      <c r="O114" s="19">
        <f t="shared" si="11"/>
        <v>45706</v>
      </c>
      <c r="P114" s="21" t="s">
        <v>18</v>
      </c>
      <c r="Q114" s="20">
        <f t="shared" si="12"/>
        <v>0</v>
      </c>
      <c r="R114" s="17" t="e">
        <f>VLOOKUP(H114,'DIFERIDAS PRODUCCION'!$A$2:$B$212,2,FALSE)</f>
        <v>#N/A</v>
      </c>
      <c r="S114" s="17">
        <f t="shared" si="13"/>
        <v>0</v>
      </c>
      <c r="T114" s="20" t="e">
        <f>VLOOKUP(I114,'DIFERIDAS PRODUCCION'!$D$1:$E$34,2,FALSE)</f>
        <v>#N/A</v>
      </c>
      <c r="U114" s="22">
        <f t="shared" si="14"/>
        <v>0</v>
      </c>
      <c r="V114" s="17" t="str">
        <f t="shared" si="15"/>
        <v/>
      </c>
      <c r="W114" s="29" t="str">
        <f t="shared" si="16"/>
        <v>True</v>
      </c>
      <c r="Z114" s="18"/>
      <c r="AA114" s="18"/>
    </row>
    <row r="115" spans="1:27" x14ac:dyDescent="0.25">
      <c r="A115" s="80"/>
      <c r="B115" s="53" t="e">
        <f>VLOOKUP(A115,Pozos!$A$1:$F$411,6,0)</f>
        <v>#N/A</v>
      </c>
      <c r="C115" s="82">
        <v>0</v>
      </c>
      <c r="D115" s="52"/>
      <c r="E115" s="84" t="s">
        <v>21</v>
      </c>
      <c r="F115" s="53" t="e">
        <f>ROUND(VLOOKUP(M115,'Ultima Prueba Valida'!C:M,8,FALSE)/24*D115,2)</f>
        <v>#N/A</v>
      </c>
      <c r="G115" s="54" t="e">
        <f>VLOOKUP(M115,'Ultima Prueba Valida'!$C:$Y,3,0)</f>
        <v>#N/A</v>
      </c>
      <c r="H115" s="55"/>
      <c r="I115" s="55"/>
      <c r="J115" s="63"/>
      <c r="K115" s="56"/>
      <c r="L115" s="83" t="str">
        <f t="shared" si="17"/>
        <v/>
      </c>
      <c r="M115" s="40" t="e">
        <f>VLOOKUP(A115,Pozos!$A$1:$B$411,2,FALSE)</f>
        <v>#N/A</v>
      </c>
      <c r="N115" s="19">
        <f t="shared" si="10"/>
        <v>45706</v>
      </c>
      <c r="O115" s="19">
        <f t="shared" si="11"/>
        <v>45706</v>
      </c>
      <c r="P115" s="21" t="s">
        <v>18</v>
      </c>
      <c r="Q115" s="20">
        <f t="shared" si="12"/>
        <v>0</v>
      </c>
      <c r="R115" s="17" t="e">
        <f>VLOOKUP(H115,'DIFERIDAS PRODUCCION'!$A$2:$B$212,2,FALSE)</f>
        <v>#N/A</v>
      </c>
      <c r="S115" s="17">
        <f t="shared" si="13"/>
        <v>0</v>
      </c>
      <c r="T115" s="20" t="e">
        <f>VLOOKUP(I115,'DIFERIDAS PRODUCCION'!$D$1:$E$34,2,FALSE)</f>
        <v>#N/A</v>
      </c>
      <c r="U115" s="22">
        <f t="shared" si="14"/>
        <v>0</v>
      </c>
      <c r="V115" s="17" t="str">
        <f t="shared" si="15"/>
        <v/>
      </c>
      <c r="W115" s="29" t="str">
        <f t="shared" si="16"/>
        <v>True</v>
      </c>
      <c r="Z115" s="18"/>
      <c r="AA115" s="18"/>
    </row>
    <row r="116" spans="1:27" x14ac:dyDescent="0.25">
      <c r="A116" s="80"/>
      <c r="B116" s="53" t="e">
        <f>VLOOKUP(A116,Pozos!$A$1:$F$411,6,0)</f>
        <v>#N/A</v>
      </c>
      <c r="C116" s="82">
        <v>0</v>
      </c>
      <c r="D116" s="52"/>
      <c r="E116" s="84" t="s">
        <v>21</v>
      </c>
      <c r="F116" s="53" t="e">
        <f>ROUND(VLOOKUP(M116,'Ultima Prueba Valida'!C:M,8,FALSE)/24*D116,2)</f>
        <v>#N/A</v>
      </c>
      <c r="G116" s="54" t="e">
        <f>VLOOKUP(M116,'Ultima Prueba Valida'!$C:$Y,3,0)</f>
        <v>#N/A</v>
      </c>
      <c r="H116" s="55"/>
      <c r="I116" s="55"/>
      <c r="J116" s="63"/>
      <c r="K116" s="56"/>
      <c r="L116" s="83" t="str">
        <f t="shared" si="17"/>
        <v/>
      </c>
      <c r="M116" s="40" t="e">
        <f>VLOOKUP(A116,Pozos!$A$1:$B$411,2,FALSE)</f>
        <v>#N/A</v>
      </c>
      <c r="N116" s="19">
        <f t="shared" si="10"/>
        <v>45706</v>
      </c>
      <c r="O116" s="19">
        <f t="shared" si="11"/>
        <v>45706</v>
      </c>
      <c r="P116" s="21" t="s">
        <v>18</v>
      </c>
      <c r="Q116" s="20">
        <f t="shared" si="12"/>
        <v>0</v>
      </c>
      <c r="R116" s="17" t="e">
        <f>VLOOKUP(H116,'DIFERIDAS PRODUCCION'!$A$2:$B$212,2,FALSE)</f>
        <v>#N/A</v>
      </c>
      <c r="S116" s="17">
        <f t="shared" si="13"/>
        <v>0</v>
      </c>
      <c r="T116" s="20" t="e">
        <f>VLOOKUP(I116,'DIFERIDAS PRODUCCION'!$D$1:$E$34,2,FALSE)</f>
        <v>#N/A</v>
      </c>
      <c r="U116" s="22">
        <f t="shared" si="14"/>
        <v>0</v>
      </c>
      <c r="V116" s="17" t="str">
        <f t="shared" si="15"/>
        <v/>
      </c>
      <c r="W116" s="29" t="str">
        <f t="shared" si="16"/>
        <v>True</v>
      </c>
      <c r="Z116" s="18"/>
      <c r="AA116" s="18"/>
    </row>
    <row r="117" spans="1:27" x14ac:dyDescent="0.25">
      <c r="A117" s="80"/>
      <c r="B117" s="53" t="e">
        <f>VLOOKUP(A117,Pozos!$A$1:$F$411,6,0)</f>
        <v>#N/A</v>
      </c>
      <c r="C117" s="82">
        <v>0</v>
      </c>
      <c r="D117" s="52"/>
      <c r="E117" s="84" t="s">
        <v>21</v>
      </c>
      <c r="F117" s="53" t="e">
        <f>ROUND(VLOOKUP(M117,'Ultima Prueba Valida'!C:M,8,FALSE)/24*D117,2)</f>
        <v>#N/A</v>
      </c>
      <c r="G117" s="54" t="e">
        <f>VLOOKUP(M117,'Ultima Prueba Valida'!$C:$Y,3,0)</f>
        <v>#N/A</v>
      </c>
      <c r="H117" s="55"/>
      <c r="I117" s="55"/>
      <c r="J117" s="63"/>
      <c r="K117" s="56"/>
      <c r="L117" s="83" t="str">
        <f t="shared" si="17"/>
        <v/>
      </c>
      <c r="M117" s="40" t="e">
        <f>VLOOKUP(A117,Pozos!$A$1:$B$411,2,FALSE)</f>
        <v>#N/A</v>
      </c>
      <c r="N117" s="19">
        <f t="shared" si="10"/>
        <v>45706</v>
      </c>
      <c r="O117" s="19">
        <f t="shared" si="11"/>
        <v>45706</v>
      </c>
      <c r="P117" s="21" t="s">
        <v>18</v>
      </c>
      <c r="Q117" s="20">
        <f t="shared" si="12"/>
        <v>0</v>
      </c>
      <c r="R117" s="17" t="e">
        <f>VLOOKUP(H117,'DIFERIDAS PRODUCCION'!$A$2:$B$212,2,FALSE)</f>
        <v>#N/A</v>
      </c>
      <c r="S117" s="17">
        <f t="shared" si="13"/>
        <v>0</v>
      </c>
      <c r="T117" s="20" t="e">
        <f>VLOOKUP(I117,'DIFERIDAS PRODUCCION'!$D$1:$E$34,2,FALSE)</f>
        <v>#N/A</v>
      </c>
      <c r="U117" s="22">
        <f t="shared" si="14"/>
        <v>0</v>
      </c>
      <c r="V117" s="17" t="str">
        <f t="shared" si="15"/>
        <v/>
      </c>
      <c r="W117" s="29" t="str">
        <f t="shared" si="16"/>
        <v>True</v>
      </c>
      <c r="Z117" s="18"/>
      <c r="AA117" s="18"/>
    </row>
    <row r="118" spans="1:27" x14ac:dyDescent="0.25">
      <c r="A118" s="80"/>
      <c r="B118" s="53" t="e">
        <f>VLOOKUP(A118,Pozos!$A$1:$F$411,6,0)</f>
        <v>#N/A</v>
      </c>
      <c r="C118" s="82">
        <v>0</v>
      </c>
      <c r="D118" s="52"/>
      <c r="E118" s="84" t="s">
        <v>21</v>
      </c>
      <c r="F118" s="53" t="e">
        <f>ROUND(VLOOKUP(M118,'Ultima Prueba Valida'!C:M,8,FALSE)/24*D118,2)</f>
        <v>#N/A</v>
      </c>
      <c r="G118" s="54" t="e">
        <f>VLOOKUP(M118,'Ultima Prueba Valida'!$C:$Y,3,0)</f>
        <v>#N/A</v>
      </c>
      <c r="H118" s="55"/>
      <c r="I118" s="55"/>
      <c r="J118" s="63"/>
      <c r="K118" s="56"/>
      <c r="L118" s="83" t="str">
        <f t="shared" si="17"/>
        <v/>
      </c>
      <c r="M118" s="40" t="e">
        <f>VLOOKUP(A118,Pozos!$A$1:$B$411,2,FALSE)</f>
        <v>#N/A</v>
      </c>
      <c r="N118" s="19">
        <f t="shared" si="10"/>
        <v>45706</v>
      </c>
      <c r="O118" s="19">
        <f t="shared" si="11"/>
        <v>45706</v>
      </c>
      <c r="P118" s="21" t="s">
        <v>18</v>
      </c>
      <c r="Q118" s="20">
        <f t="shared" si="12"/>
        <v>0</v>
      </c>
      <c r="R118" s="17" t="e">
        <f>VLOOKUP(H118,'DIFERIDAS PRODUCCION'!$A$2:$B$212,2,FALSE)</f>
        <v>#N/A</v>
      </c>
      <c r="S118" s="17">
        <f t="shared" si="13"/>
        <v>0</v>
      </c>
      <c r="T118" s="20" t="e">
        <f>VLOOKUP(I118,'DIFERIDAS PRODUCCION'!$D$1:$E$34,2,FALSE)</f>
        <v>#N/A</v>
      </c>
      <c r="U118" s="22">
        <f t="shared" si="14"/>
        <v>0</v>
      </c>
      <c r="V118" s="17" t="str">
        <f t="shared" si="15"/>
        <v/>
      </c>
      <c r="W118" s="29" t="str">
        <f t="shared" si="16"/>
        <v>True</v>
      </c>
      <c r="Z118" s="18"/>
      <c r="AA118" s="18"/>
    </row>
    <row r="119" spans="1:27" x14ac:dyDescent="0.25">
      <c r="A119" s="80"/>
      <c r="B119" s="53" t="e">
        <f>VLOOKUP(A119,Pozos!$A$1:$F$411,6,0)</f>
        <v>#N/A</v>
      </c>
      <c r="C119" s="82">
        <v>0</v>
      </c>
      <c r="D119" s="52"/>
      <c r="E119" s="84" t="s">
        <v>21</v>
      </c>
      <c r="F119" s="53" t="e">
        <f>ROUND(VLOOKUP(M119,'Ultima Prueba Valida'!C:M,8,FALSE)/24*D119,2)</f>
        <v>#N/A</v>
      </c>
      <c r="G119" s="54" t="e">
        <f>VLOOKUP(M119,'Ultima Prueba Valida'!$C:$Y,3,0)</f>
        <v>#N/A</v>
      </c>
      <c r="H119" s="55"/>
      <c r="I119" s="55"/>
      <c r="J119" s="63"/>
      <c r="K119" s="56"/>
      <c r="L119" s="83" t="str">
        <f t="shared" si="17"/>
        <v/>
      </c>
      <c r="M119" s="40" t="e">
        <f>VLOOKUP(A119,Pozos!$A$1:$B$411,2,FALSE)</f>
        <v>#N/A</v>
      </c>
      <c r="N119" s="19">
        <f t="shared" si="10"/>
        <v>45706</v>
      </c>
      <c r="O119" s="19">
        <f t="shared" si="11"/>
        <v>45706</v>
      </c>
      <c r="P119" s="21" t="s">
        <v>18</v>
      </c>
      <c r="Q119" s="20">
        <f t="shared" si="12"/>
        <v>0</v>
      </c>
      <c r="R119" s="17" t="e">
        <f>VLOOKUP(H119,'DIFERIDAS PRODUCCION'!$A$2:$B$212,2,FALSE)</f>
        <v>#N/A</v>
      </c>
      <c r="S119" s="17">
        <f t="shared" si="13"/>
        <v>0</v>
      </c>
      <c r="T119" s="20" t="e">
        <f>VLOOKUP(I119,'DIFERIDAS PRODUCCION'!$D$1:$E$34,2,FALSE)</f>
        <v>#N/A</v>
      </c>
      <c r="U119" s="22">
        <f t="shared" si="14"/>
        <v>0</v>
      </c>
      <c r="V119" s="17" t="str">
        <f t="shared" si="15"/>
        <v/>
      </c>
      <c r="W119" s="29" t="str">
        <f t="shared" si="16"/>
        <v>True</v>
      </c>
      <c r="Z119" s="18"/>
      <c r="AA119" s="18"/>
    </row>
    <row r="120" spans="1:27" x14ac:dyDescent="0.25">
      <c r="A120" s="80"/>
      <c r="B120" s="53" t="e">
        <f>VLOOKUP(A120,Pozos!$A$1:$F$411,6,0)</f>
        <v>#N/A</v>
      </c>
      <c r="C120" s="82">
        <v>0</v>
      </c>
      <c r="D120" s="52"/>
      <c r="E120" s="84" t="s">
        <v>21</v>
      </c>
      <c r="F120" s="53" t="e">
        <f>ROUND(VLOOKUP(M120,'Ultima Prueba Valida'!C:M,8,FALSE)/24*D120,2)</f>
        <v>#N/A</v>
      </c>
      <c r="G120" s="54" t="e">
        <f>VLOOKUP(M120,'Ultima Prueba Valida'!$C:$Y,3,0)</f>
        <v>#N/A</v>
      </c>
      <c r="H120" s="55"/>
      <c r="I120" s="55"/>
      <c r="J120" s="63"/>
      <c r="K120" s="56"/>
      <c r="L120" s="83" t="str">
        <f t="shared" si="17"/>
        <v/>
      </c>
      <c r="M120" s="40" t="e">
        <f>VLOOKUP(A120,Pozos!$A$1:$B$411,2,FALSE)</f>
        <v>#N/A</v>
      </c>
      <c r="N120" s="19">
        <f t="shared" si="10"/>
        <v>45706</v>
      </c>
      <c r="O120" s="19">
        <f t="shared" si="11"/>
        <v>45706</v>
      </c>
      <c r="P120" s="21" t="s">
        <v>18</v>
      </c>
      <c r="Q120" s="20">
        <f t="shared" si="12"/>
        <v>0</v>
      </c>
      <c r="R120" s="17" t="e">
        <f>VLOOKUP(H120,'DIFERIDAS PRODUCCION'!$A$2:$B$212,2,FALSE)</f>
        <v>#N/A</v>
      </c>
      <c r="S120" s="17">
        <f t="shared" si="13"/>
        <v>0</v>
      </c>
      <c r="T120" s="20" t="e">
        <f>VLOOKUP(I120,'DIFERIDAS PRODUCCION'!$D$1:$E$34,2,FALSE)</f>
        <v>#N/A</v>
      </c>
      <c r="U120" s="22">
        <f t="shared" si="14"/>
        <v>0</v>
      </c>
      <c r="V120" s="17" t="str">
        <f t="shared" si="15"/>
        <v/>
      </c>
      <c r="W120" s="29" t="str">
        <f t="shared" si="16"/>
        <v>True</v>
      </c>
      <c r="Z120" s="18"/>
      <c r="AA120" s="18"/>
    </row>
    <row r="121" spans="1:27" x14ac:dyDescent="0.25">
      <c r="A121" s="80"/>
      <c r="B121" s="53" t="e">
        <f>VLOOKUP(A121,Pozos!$A$1:$F$411,6,0)</f>
        <v>#N/A</v>
      </c>
      <c r="C121" s="82">
        <v>0</v>
      </c>
      <c r="D121" s="52"/>
      <c r="E121" s="84" t="s">
        <v>21</v>
      </c>
      <c r="F121" s="53" t="e">
        <f>ROUND(VLOOKUP(M121,'Ultima Prueba Valida'!C:M,8,FALSE)/24*D121,2)</f>
        <v>#N/A</v>
      </c>
      <c r="G121" s="54" t="e">
        <f>VLOOKUP(M121,'Ultima Prueba Valida'!$C:$Y,3,0)</f>
        <v>#N/A</v>
      </c>
      <c r="H121" s="55"/>
      <c r="I121" s="55"/>
      <c r="J121" s="63"/>
      <c r="K121" s="56"/>
      <c r="L121" s="83" t="str">
        <f t="shared" si="17"/>
        <v/>
      </c>
      <c r="M121" s="40" t="e">
        <f>VLOOKUP(A121,Pozos!$A$1:$B$411,2,FALSE)</f>
        <v>#N/A</v>
      </c>
      <c r="N121" s="19">
        <f t="shared" si="10"/>
        <v>45706</v>
      </c>
      <c r="O121" s="19">
        <f t="shared" si="11"/>
        <v>45706</v>
      </c>
      <c r="P121" s="21" t="s">
        <v>18</v>
      </c>
      <c r="Q121" s="20">
        <f t="shared" si="12"/>
        <v>0</v>
      </c>
      <c r="R121" s="17" t="e">
        <f>VLOOKUP(H121,'DIFERIDAS PRODUCCION'!$A$2:$B$212,2,FALSE)</f>
        <v>#N/A</v>
      </c>
      <c r="S121" s="17">
        <f t="shared" si="13"/>
        <v>0</v>
      </c>
      <c r="T121" s="20" t="e">
        <f>VLOOKUP(I121,'DIFERIDAS PRODUCCION'!$D$1:$E$34,2,FALSE)</f>
        <v>#N/A</v>
      </c>
      <c r="U121" s="22">
        <f t="shared" si="14"/>
        <v>0</v>
      </c>
      <c r="V121" s="17" t="str">
        <f t="shared" si="15"/>
        <v/>
      </c>
      <c r="W121" s="29" t="str">
        <f t="shared" si="16"/>
        <v>True</v>
      </c>
      <c r="Z121" s="18"/>
      <c r="AA121" s="18"/>
    </row>
    <row r="122" spans="1:27" x14ac:dyDescent="0.25">
      <c r="A122" s="80"/>
      <c r="B122" s="53" t="e">
        <f>VLOOKUP(A122,Pozos!$A$1:$F$411,6,0)</f>
        <v>#N/A</v>
      </c>
      <c r="C122" s="82">
        <v>0</v>
      </c>
      <c r="D122" s="52"/>
      <c r="E122" s="84" t="s">
        <v>21</v>
      </c>
      <c r="F122" s="53" t="e">
        <f>ROUND(VLOOKUP(M122,'Ultima Prueba Valida'!C:M,8,FALSE)/24*D122,2)</f>
        <v>#N/A</v>
      </c>
      <c r="G122" s="54" t="e">
        <f>VLOOKUP(M122,'Ultima Prueba Valida'!$C:$Y,3,0)</f>
        <v>#N/A</v>
      </c>
      <c r="H122" s="55"/>
      <c r="I122" s="55"/>
      <c r="J122" s="63"/>
      <c r="K122" s="56"/>
      <c r="L122" s="83" t="str">
        <f t="shared" si="17"/>
        <v/>
      </c>
      <c r="M122" s="40" t="e">
        <f>VLOOKUP(A122,Pozos!$A$1:$B$411,2,FALSE)</f>
        <v>#N/A</v>
      </c>
      <c r="N122" s="19">
        <f t="shared" si="10"/>
        <v>45706</v>
      </c>
      <c r="O122" s="19">
        <f t="shared" si="11"/>
        <v>45706</v>
      </c>
      <c r="P122" s="21" t="s">
        <v>18</v>
      </c>
      <c r="Q122" s="20">
        <f t="shared" si="12"/>
        <v>0</v>
      </c>
      <c r="R122" s="17" t="e">
        <f>VLOOKUP(H122,'DIFERIDAS PRODUCCION'!$A$2:$B$212,2,FALSE)</f>
        <v>#N/A</v>
      </c>
      <c r="S122" s="17">
        <f t="shared" si="13"/>
        <v>0</v>
      </c>
      <c r="T122" s="20" t="e">
        <f>VLOOKUP(I122,'DIFERIDAS PRODUCCION'!$D$1:$E$34,2,FALSE)</f>
        <v>#N/A</v>
      </c>
      <c r="U122" s="22">
        <f t="shared" si="14"/>
        <v>0</v>
      </c>
      <c r="V122" s="17" t="str">
        <f t="shared" si="15"/>
        <v/>
      </c>
      <c r="W122" s="29" t="str">
        <f t="shared" si="16"/>
        <v>True</v>
      </c>
      <c r="Z122" s="18"/>
      <c r="AA122" s="18"/>
    </row>
    <row r="123" spans="1:27" x14ac:dyDescent="0.25">
      <c r="A123" s="80"/>
      <c r="B123" s="53" t="e">
        <f>VLOOKUP(A123,Pozos!$A$1:$F$411,6,0)</f>
        <v>#N/A</v>
      </c>
      <c r="C123" s="82">
        <v>0</v>
      </c>
      <c r="D123" s="52"/>
      <c r="E123" s="84" t="s">
        <v>21</v>
      </c>
      <c r="F123" s="53" t="e">
        <f>ROUND(VLOOKUP(M123,'Ultima Prueba Valida'!C:M,8,FALSE)/24*D123,2)</f>
        <v>#N/A</v>
      </c>
      <c r="G123" s="54" t="e">
        <f>VLOOKUP(M123,'Ultima Prueba Valida'!$C:$Y,3,0)</f>
        <v>#N/A</v>
      </c>
      <c r="H123" s="55"/>
      <c r="I123" s="55"/>
      <c r="J123" s="63"/>
      <c r="K123" s="56"/>
      <c r="L123" s="83" t="str">
        <f t="shared" si="17"/>
        <v/>
      </c>
      <c r="M123" s="40" t="e">
        <f>VLOOKUP(A123,Pozos!$A$1:$B$411,2,FALSE)</f>
        <v>#N/A</v>
      </c>
      <c r="N123" s="19">
        <f t="shared" si="10"/>
        <v>45706</v>
      </c>
      <c r="O123" s="19">
        <f t="shared" si="11"/>
        <v>45706</v>
      </c>
      <c r="P123" s="21" t="s">
        <v>18</v>
      </c>
      <c r="Q123" s="20">
        <f t="shared" si="12"/>
        <v>0</v>
      </c>
      <c r="R123" s="17" t="e">
        <f>VLOOKUP(H123,'DIFERIDAS PRODUCCION'!$A$2:$B$212,2,FALSE)</f>
        <v>#N/A</v>
      </c>
      <c r="S123" s="17">
        <f t="shared" si="13"/>
        <v>0</v>
      </c>
      <c r="T123" s="20" t="e">
        <f>VLOOKUP(I123,'DIFERIDAS PRODUCCION'!$D$1:$E$34,2,FALSE)</f>
        <v>#N/A</v>
      </c>
      <c r="U123" s="22">
        <f t="shared" si="14"/>
        <v>0</v>
      </c>
      <c r="V123" s="17" t="str">
        <f t="shared" si="15"/>
        <v/>
      </c>
      <c r="W123" s="29" t="str">
        <f t="shared" si="16"/>
        <v>True</v>
      </c>
      <c r="Z123" s="18"/>
      <c r="AA123" s="18"/>
    </row>
    <row r="124" spans="1:27" x14ac:dyDescent="0.25">
      <c r="A124" s="80"/>
      <c r="B124" s="53" t="e">
        <f>VLOOKUP(A124,Pozos!$A$1:$F$411,6,0)</f>
        <v>#N/A</v>
      </c>
      <c r="C124" s="82">
        <v>0</v>
      </c>
      <c r="D124" s="52"/>
      <c r="E124" s="84" t="s">
        <v>21</v>
      </c>
      <c r="F124" s="53" t="e">
        <f>ROUND(VLOOKUP(M124,'Ultima Prueba Valida'!C:M,8,FALSE)/24*D124,2)</f>
        <v>#N/A</v>
      </c>
      <c r="G124" s="54" t="e">
        <f>VLOOKUP(M124,'Ultima Prueba Valida'!$C:$Y,3,0)</f>
        <v>#N/A</v>
      </c>
      <c r="H124" s="55"/>
      <c r="I124" s="55"/>
      <c r="J124" s="63"/>
      <c r="K124" s="56"/>
      <c r="L124" s="83" t="str">
        <f t="shared" si="17"/>
        <v/>
      </c>
      <c r="M124" s="40" t="e">
        <f>VLOOKUP(A124,Pozos!$A$1:$B$411,2,FALSE)</f>
        <v>#N/A</v>
      </c>
      <c r="N124" s="19">
        <f t="shared" si="10"/>
        <v>45706</v>
      </c>
      <c r="O124" s="19">
        <f t="shared" si="11"/>
        <v>45706</v>
      </c>
      <c r="P124" s="21" t="s">
        <v>18</v>
      </c>
      <c r="Q124" s="20">
        <f t="shared" si="12"/>
        <v>0</v>
      </c>
      <c r="R124" s="17" t="e">
        <f>VLOOKUP(H124,'DIFERIDAS PRODUCCION'!$A$2:$B$212,2,FALSE)</f>
        <v>#N/A</v>
      </c>
      <c r="S124" s="17">
        <f t="shared" si="13"/>
        <v>0</v>
      </c>
      <c r="T124" s="20" t="e">
        <f>VLOOKUP(I124,'DIFERIDAS PRODUCCION'!$D$1:$E$34,2,FALSE)</f>
        <v>#N/A</v>
      </c>
      <c r="U124" s="22">
        <f t="shared" si="14"/>
        <v>0</v>
      </c>
      <c r="V124" s="17" t="str">
        <f t="shared" si="15"/>
        <v/>
      </c>
      <c r="W124" s="29" t="str">
        <f t="shared" si="16"/>
        <v>True</v>
      </c>
      <c r="Z124" s="18"/>
      <c r="AA124" s="18"/>
    </row>
    <row r="125" spans="1:27" x14ac:dyDescent="0.25">
      <c r="A125" s="80"/>
      <c r="B125" s="53" t="e">
        <f>VLOOKUP(A125,Pozos!$A$1:$F$411,6,0)</f>
        <v>#N/A</v>
      </c>
      <c r="C125" s="82">
        <v>0</v>
      </c>
      <c r="D125" s="52"/>
      <c r="E125" s="84" t="s">
        <v>21</v>
      </c>
      <c r="F125" s="53" t="e">
        <f>ROUND(VLOOKUP(M125,'Ultima Prueba Valida'!C:M,8,FALSE)/24*D125,2)</f>
        <v>#N/A</v>
      </c>
      <c r="G125" s="54" t="e">
        <f>VLOOKUP(M125,'Ultima Prueba Valida'!$C:$Y,3,0)</f>
        <v>#N/A</v>
      </c>
      <c r="H125" s="55"/>
      <c r="I125" s="55"/>
      <c r="J125" s="63"/>
      <c r="K125" s="56"/>
      <c r="L125" s="83" t="str">
        <f t="shared" si="17"/>
        <v/>
      </c>
      <c r="M125" s="40" t="e">
        <f>VLOOKUP(A125,Pozos!$A$1:$B$411,2,FALSE)</f>
        <v>#N/A</v>
      </c>
      <c r="N125" s="19">
        <f t="shared" si="10"/>
        <v>45706</v>
      </c>
      <c r="O125" s="19">
        <f t="shared" si="11"/>
        <v>45706</v>
      </c>
      <c r="P125" s="21" t="s">
        <v>18</v>
      </c>
      <c r="Q125" s="20">
        <f t="shared" si="12"/>
        <v>0</v>
      </c>
      <c r="R125" s="17" t="e">
        <f>VLOOKUP(H125,'DIFERIDAS PRODUCCION'!$A$2:$B$212,2,FALSE)</f>
        <v>#N/A</v>
      </c>
      <c r="S125" s="17">
        <f t="shared" si="13"/>
        <v>0</v>
      </c>
      <c r="T125" s="20" t="e">
        <f>VLOOKUP(I125,'DIFERIDAS PRODUCCION'!$D$1:$E$34,2,FALSE)</f>
        <v>#N/A</v>
      </c>
      <c r="U125" s="22">
        <f t="shared" si="14"/>
        <v>0</v>
      </c>
      <c r="V125" s="17" t="str">
        <f t="shared" si="15"/>
        <v/>
      </c>
      <c r="W125" s="29" t="str">
        <f t="shared" si="16"/>
        <v>True</v>
      </c>
      <c r="Z125" s="18"/>
      <c r="AA125" s="18"/>
    </row>
    <row r="126" spans="1:27" x14ac:dyDescent="0.25">
      <c r="A126" s="80"/>
      <c r="B126" s="53" t="e">
        <f>VLOOKUP(A126,Pozos!$A$1:$F$411,6,0)</f>
        <v>#N/A</v>
      </c>
      <c r="C126" s="82">
        <v>0</v>
      </c>
      <c r="D126" s="52"/>
      <c r="E126" s="84" t="s">
        <v>21</v>
      </c>
      <c r="F126" s="53" t="e">
        <f>ROUND(VLOOKUP(M126,'Ultima Prueba Valida'!C:M,8,FALSE)/24*D126,2)</f>
        <v>#N/A</v>
      </c>
      <c r="G126" s="54" t="e">
        <f>VLOOKUP(M126,'Ultima Prueba Valida'!$C:$Y,3,0)</f>
        <v>#N/A</v>
      </c>
      <c r="H126" s="55"/>
      <c r="I126" s="55"/>
      <c r="J126" s="63"/>
      <c r="K126" s="56"/>
      <c r="L126" s="83" t="str">
        <f t="shared" si="17"/>
        <v/>
      </c>
      <c r="M126" s="40" t="e">
        <f>VLOOKUP(A126,Pozos!$A$1:$B$411,2,FALSE)</f>
        <v>#N/A</v>
      </c>
      <c r="N126" s="19">
        <f t="shared" si="10"/>
        <v>45706</v>
      </c>
      <c r="O126" s="19">
        <f t="shared" si="11"/>
        <v>45706</v>
      </c>
      <c r="P126" s="21" t="s">
        <v>18</v>
      </c>
      <c r="Q126" s="20">
        <f t="shared" si="12"/>
        <v>0</v>
      </c>
      <c r="R126" s="17" t="e">
        <f>VLOOKUP(H126,'DIFERIDAS PRODUCCION'!$A$2:$B$212,2,FALSE)</f>
        <v>#N/A</v>
      </c>
      <c r="S126" s="17">
        <f t="shared" si="13"/>
        <v>0</v>
      </c>
      <c r="T126" s="20" t="e">
        <f>VLOOKUP(I126,'DIFERIDAS PRODUCCION'!$D$1:$E$34,2,FALSE)</f>
        <v>#N/A</v>
      </c>
      <c r="U126" s="22">
        <f t="shared" si="14"/>
        <v>0</v>
      </c>
      <c r="V126" s="17" t="str">
        <f t="shared" si="15"/>
        <v/>
      </c>
      <c r="W126" s="29" t="str">
        <f t="shared" si="16"/>
        <v>True</v>
      </c>
      <c r="Z126" s="18"/>
      <c r="AA126" s="18"/>
    </row>
    <row r="127" spans="1:27" x14ac:dyDescent="0.25">
      <c r="A127" s="80"/>
      <c r="B127" s="53" t="e">
        <f>VLOOKUP(A127,Pozos!$A$1:$F$411,6,0)</f>
        <v>#N/A</v>
      </c>
      <c r="C127" s="82">
        <v>0</v>
      </c>
      <c r="D127" s="52"/>
      <c r="E127" s="84" t="s">
        <v>21</v>
      </c>
      <c r="F127" s="53" t="e">
        <f>ROUND(VLOOKUP(M127,'Ultima Prueba Valida'!C:M,8,FALSE)/24*D127,2)</f>
        <v>#N/A</v>
      </c>
      <c r="G127" s="54" t="e">
        <f>VLOOKUP(M127,'Ultima Prueba Valida'!$C:$Y,3,0)</f>
        <v>#N/A</v>
      </c>
      <c r="H127" s="55"/>
      <c r="I127" s="55"/>
      <c r="J127" s="63"/>
      <c r="K127" s="56"/>
      <c r="L127" s="83" t="str">
        <f t="shared" si="17"/>
        <v/>
      </c>
      <c r="M127" s="40" t="e">
        <f>VLOOKUP(A127,Pozos!$A$1:$B$411,2,FALSE)</f>
        <v>#N/A</v>
      </c>
      <c r="N127" s="19">
        <f t="shared" si="10"/>
        <v>45706</v>
      </c>
      <c r="O127" s="19">
        <f t="shared" si="11"/>
        <v>45706</v>
      </c>
      <c r="P127" s="21" t="s">
        <v>18</v>
      </c>
      <c r="Q127" s="20">
        <f t="shared" si="12"/>
        <v>0</v>
      </c>
      <c r="R127" s="17" t="e">
        <f>VLOOKUP(H127,'DIFERIDAS PRODUCCION'!$A$2:$B$212,2,FALSE)</f>
        <v>#N/A</v>
      </c>
      <c r="S127" s="17">
        <f t="shared" si="13"/>
        <v>0</v>
      </c>
      <c r="T127" s="20" t="e">
        <f>VLOOKUP(I127,'DIFERIDAS PRODUCCION'!$D$1:$E$34,2,FALSE)</f>
        <v>#N/A</v>
      </c>
      <c r="U127" s="22">
        <f t="shared" si="14"/>
        <v>0</v>
      </c>
      <c r="V127" s="17" t="str">
        <f t="shared" si="15"/>
        <v/>
      </c>
      <c r="W127" s="29" t="str">
        <f t="shared" si="16"/>
        <v>True</v>
      </c>
      <c r="Z127" s="18"/>
      <c r="AA127" s="18"/>
    </row>
    <row r="128" spans="1:27" x14ac:dyDescent="0.25">
      <c r="A128" s="80"/>
      <c r="B128" s="53" t="e">
        <f>VLOOKUP(A128,Pozos!$A$1:$F$411,6,0)</f>
        <v>#N/A</v>
      </c>
      <c r="C128" s="82">
        <v>0</v>
      </c>
      <c r="D128" s="52"/>
      <c r="E128" s="84" t="s">
        <v>21</v>
      </c>
      <c r="F128" s="53" t="e">
        <f>ROUND(VLOOKUP(M128,'Ultima Prueba Valida'!C:M,8,FALSE)/24*D128,2)</f>
        <v>#N/A</v>
      </c>
      <c r="G128" s="54" t="e">
        <f>VLOOKUP(M128,'Ultima Prueba Valida'!$C:$Y,3,0)</f>
        <v>#N/A</v>
      </c>
      <c r="H128" s="55"/>
      <c r="I128" s="55"/>
      <c r="J128" s="63"/>
      <c r="K128" s="56"/>
      <c r="L128" s="83" t="str">
        <f t="shared" si="17"/>
        <v/>
      </c>
      <c r="M128" s="40" t="e">
        <f>VLOOKUP(A128,Pozos!$A$1:$B$411,2,FALSE)</f>
        <v>#N/A</v>
      </c>
      <c r="N128" s="19">
        <f t="shared" si="10"/>
        <v>45706</v>
      </c>
      <c r="O128" s="19">
        <f t="shared" si="11"/>
        <v>45706</v>
      </c>
      <c r="P128" s="21" t="s">
        <v>18</v>
      </c>
      <c r="Q128" s="20">
        <f t="shared" si="12"/>
        <v>0</v>
      </c>
      <c r="R128" s="17" t="e">
        <f>VLOOKUP(H128,'DIFERIDAS PRODUCCION'!$A$2:$B$212,2,FALSE)</f>
        <v>#N/A</v>
      </c>
      <c r="S128" s="17">
        <f t="shared" si="13"/>
        <v>0</v>
      </c>
      <c r="T128" s="20" t="e">
        <f>VLOOKUP(I128,'DIFERIDAS PRODUCCION'!$D$1:$E$34,2,FALSE)</f>
        <v>#N/A</v>
      </c>
      <c r="U128" s="22">
        <f t="shared" si="14"/>
        <v>0</v>
      </c>
      <c r="V128" s="17" t="str">
        <f t="shared" si="15"/>
        <v/>
      </c>
      <c r="W128" s="29" t="str">
        <f t="shared" si="16"/>
        <v>True</v>
      </c>
      <c r="Z128" s="18"/>
      <c r="AA128" s="18"/>
    </row>
    <row r="129" spans="1:27" x14ac:dyDescent="0.25">
      <c r="A129" s="80"/>
      <c r="B129" s="53" t="e">
        <f>VLOOKUP(A129,Pozos!$A$1:$F$411,6,0)</f>
        <v>#N/A</v>
      </c>
      <c r="C129" s="82">
        <v>0</v>
      </c>
      <c r="D129" s="52"/>
      <c r="E129" s="84" t="s">
        <v>21</v>
      </c>
      <c r="F129" s="53" t="e">
        <f>ROUND(VLOOKUP(M129,'Ultima Prueba Valida'!C:M,8,FALSE)/24*D129,2)</f>
        <v>#N/A</v>
      </c>
      <c r="G129" s="54" t="e">
        <f>VLOOKUP(M129,'Ultima Prueba Valida'!$C:$Y,3,0)</f>
        <v>#N/A</v>
      </c>
      <c r="H129" s="55"/>
      <c r="I129" s="55"/>
      <c r="J129" s="63"/>
      <c r="K129" s="56"/>
      <c r="L129" s="83" t="str">
        <f t="shared" si="17"/>
        <v/>
      </c>
      <c r="M129" s="40" t="e">
        <f>VLOOKUP(A129,Pozos!$A$1:$B$411,2,FALSE)</f>
        <v>#N/A</v>
      </c>
      <c r="N129" s="19">
        <f t="shared" si="10"/>
        <v>45706</v>
      </c>
      <c r="O129" s="19">
        <f t="shared" si="11"/>
        <v>45706</v>
      </c>
      <c r="P129" s="21" t="s">
        <v>18</v>
      </c>
      <c r="Q129" s="20">
        <f t="shared" si="12"/>
        <v>0</v>
      </c>
      <c r="R129" s="17" t="e">
        <f>VLOOKUP(H129,'DIFERIDAS PRODUCCION'!$A$2:$B$212,2,FALSE)</f>
        <v>#N/A</v>
      </c>
      <c r="S129" s="17">
        <f t="shared" si="13"/>
        <v>0</v>
      </c>
      <c r="T129" s="20" t="e">
        <f>VLOOKUP(I129,'DIFERIDAS PRODUCCION'!$D$1:$E$34,2,FALSE)</f>
        <v>#N/A</v>
      </c>
      <c r="U129" s="22">
        <f t="shared" si="14"/>
        <v>0</v>
      </c>
      <c r="V129" s="17" t="str">
        <f t="shared" si="15"/>
        <v/>
      </c>
      <c r="W129" s="29" t="str">
        <f t="shared" si="16"/>
        <v>True</v>
      </c>
      <c r="Z129" s="18"/>
      <c r="AA129" s="18"/>
    </row>
    <row r="130" spans="1:27" x14ac:dyDescent="0.25">
      <c r="A130" s="80"/>
      <c r="B130" s="53" t="e">
        <f>VLOOKUP(A130,Pozos!$A$1:$F$411,6,0)</f>
        <v>#N/A</v>
      </c>
      <c r="C130" s="82">
        <v>0</v>
      </c>
      <c r="D130" s="52"/>
      <c r="E130" s="84" t="s">
        <v>21</v>
      </c>
      <c r="F130" s="53" t="e">
        <f>ROUND(VLOOKUP(M130,'Ultima Prueba Valida'!C:M,8,FALSE)/24*D130,2)</f>
        <v>#N/A</v>
      </c>
      <c r="G130" s="54" t="e">
        <f>VLOOKUP(M130,'Ultima Prueba Valida'!$C:$Y,3,0)</f>
        <v>#N/A</v>
      </c>
      <c r="H130" s="55"/>
      <c r="I130" s="55"/>
      <c r="J130" s="63"/>
      <c r="K130" s="56"/>
      <c r="L130" s="83" t="str">
        <f t="shared" si="17"/>
        <v/>
      </c>
      <c r="M130" s="40" t="e">
        <f>VLOOKUP(A130,Pozos!$A$1:$B$411,2,FALSE)</f>
        <v>#N/A</v>
      </c>
      <c r="N130" s="19">
        <f t="shared" si="10"/>
        <v>45706</v>
      </c>
      <c r="O130" s="19">
        <f t="shared" si="11"/>
        <v>45706</v>
      </c>
      <c r="P130" s="21" t="s">
        <v>18</v>
      </c>
      <c r="Q130" s="20">
        <f t="shared" si="12"/>
        <v>0</v>
      </c>
      <c r="R130" s="17" t="e">
        <f>VLOOKUP(H130,'DIFERIDAS PRODUCCION'!$A$2:$B$212,2,FALSE)</f>
        <v>#N/A</v>
      </c>
      <c r="S130" s="17">
        <f t="shared" si="13"/>
        <v>0</v>
      </c>
      <c r="T130" s="20" t="e">
        <f>VLOOKUP(I130,'DIFERIDAS PRODUCCION'!$D$1:$E$34,2,FALSE)</f>
        <v>#N/A</v>
      </c>
      <c r="U130" s="22">
        <f t="shared" si="14"/>
        <v>0</v>
      </c>
      <c r="V130" s="17" t="str">
        <f t="shared" si="15"/>
        <v/>
      </c>
      <c r="W130" s="29" t="str">
        <f t="shared" si="16"/>
        <v>True</v>
      </c>
      <c r="Z130" s="18"/>
      <c r="AA130" s="18"/>
    </row>
    <row r="131" spans="1:27" x14ac:dyDescent="0.25">
      <c r="A131" s="80"/>
      <c r="B131" s="53" t="e">
        <f>VLOOKUP(A131,Pozos!$A$1:$F$411,6,0)</f>
        <v>#N/A</v>
      </c>
      <c r="C131" s="82">
        <v>0</v>
      </c>
      <c r="D131" s="52"/>
      <c r="E131" s="84" t="s">
        <v>21</v>
      </c>
      <c r="F131" s="53" t="e">
        <f>ROUND(VLOOKUP(M131,'Ultima Prueba Valida'!C:M,8,FALSE)/24*D131,2)</f>
        <v>#N/A</v>
      </c>
      <c r="G131" s="54" t="e">
        <f>VLOOKUP(M131,'Ultima Prueba Valida'!$C:$Y,3,0)</f>
        <v>#N/A</v>
      </c>
      <c r="H131" s="55"/>
      <c r="I131" s="55"/>
      <c r="J131" s="63"/>
      <c r="K131" s="56"/>
      <c r="L131" s="83" t="str">
        <f t="shared" si="17"/>
        <v/>
      </c>
      <c r="M131" s="40" t="e">
        <f>VLOOKUP(A131,Pozos!$A$1:$B$411,2,FALSE)</f>
        <v>#N/A</v>
      </c>
      <c r="N131" s="19">
        <f t="shared" ref="N131:N194" si="18">+$B$1+C131</f>
        <v>45706</v>
      </c>
      <c r="O131" s="19">
        <f t="shared" ref="O131:O194" si="19">N131+(D131/24)</f>
        <v>45706</v>
      </c>
      <c r="P131" s="21" t="s">
        <v>18</v>
      </c>
      <c r="Q131" s="20">
        <f t="shared" ref="Q131:Q194" si="20">(O131-N131)*86400</f>
        <v>0</v>
      </c>
      <c r="R131" s="17" t="e">
        <f>VLOOKUP(H131,'DIFERIDAS PRODUCCION'!$A$2:$B$212,2,FALSE)</f>
        <v>#N/A</v>
      </c>
      <c r="S131" s="17">
        <f t="shared" ref="S131:S194" si="21">+H131</f>
        <v>0</v>
      </c>
      <c r="T131" s="20" t="e">
        <f>VLOOKUP(I131,'DIFERIDAS PRODUCCION'!$D$1:$E$34,2,FALSE)</f>
        <v>#N/A</v>
      </c>
      <c r="U131" s="22">
        <f t="shared" ref="U131:U194" si="22">+I131</f>
        <v>0</v>
      </c>
      <c r="V131" s="17" t="str">
        <f t="shared" ref="V131:V194" si="23">TEXT(J131,"")</f>
        <v/>
      </c>
      <c r="W131" s="29" t="str">
        <f t="shared" ref="W131:W194" si="24">+E131</f>
        <v>True</v>
      </c>
      <c r="Z131" s="18"/>
      <c r="AA131" s="18"/>
    </row>
    <row r="132" spans="1:27" x14ac:dyDescent="0.25">
      <c r="A132" s="80"/>
      <c r="B132" s="53" t="e">
        <f>VLOOKUP(A132,Pozos!$A$1:$F$411,6,0)</f>
        <v>#N/A</v>
      </c>
      <c r="C132" s="82">
        <v>0</v>
      </c>
      <c r="D132" s="52"/>
      <c r="E132" s="84" t="s">
        <v>21</v>
      </c>
      <c r="F132" s="53" t="e">
        <f>ROUND(VLOOKUP(M132,'Ultima Prueba Valida'!C:M,8,FALSE)/24*D132,2)</f>
        <v>#N/A</v>
      </c>
      <c r="G132" s="54" t="e">
        <f>VLOOKUP(M132,'Ultima Prueba Valida'!$C:$Y,3,0)</f>
        <v>#N/A</v>
      </c>
      <c r="H132" s="55"/>
      <c r="I132" s="55"/>
      <c r="J132" s="63"/>
      <c r="K132" s="56"/>
      <c r="L132" s="83" t="str">
        <f t="shared" si="17"/>
        <v/>
      </c>
      <c r="M132" s="40" t="e">
        <f>VLOOKUP(A132,Pozos!$A$1:$B$411,2,FALSE)</f>
        <v>#N/A</v>
      </c>
      <c r="N132" s="19">
        <f t="shared" si="18"/>
        <v>45706</v>
      </c>
      <c r="O132" s="19">
        <f t="shared" si="19"/>
        <v>45706</v>
      </c>
      <c r="P132" s="21" t="s">
        <v>18</v>
      </c>
      <c r="Q132" s="20">
        <f t="shared" si="20"/>
        <v>0</v>
      </c>
      <c r="R132" s="17" t="e">
        <f>VLOOKUP(H132,'DIFERIDAS PRODUCCION'!$A$2:$B$212,2,FALSE)</f>
        <v>#N/A</v>
      </c>
      <c r="S132" s="17">
        <f t="shared" si="21"/>
        <v>0</v>
      </c>
      <c r="T132" s="20" t="e">
        <f>VLOOKUP(I132,'DIFERIDAS PRODUCCION'!$D$1:$E$34,2,FALSE)</f>
        <v>#N/A</v>
      </c>
      <c r="U132" s="22">
        <f t="shared" si="22"/>
        <v>0</v>
      </c>
      <c r="V132" s="17" t="str">
        <f t="shared" si="23"/>
        <v/>
      </c>
      <c r="W132" s="29" t="str">
        <f t="shared" si="24"/>
        <v>True</v>
      </c>
      <c r="Z132" s="18"/>
      <c r="AA132" s="18"/>
    </row>
    <row r="133" spans="1:27" x14ac:dyDescent="0.25">
      <c r="A133" s="80"/>
      <c r="B133" s="53" t="e">
        <f>VLOOKUP(A133,Pozos!$A$1:$F$411,6,0)</f>
        <v>#N/A</v>
      </c>
      <c r="C133" s="82">
        <v>0</v>
      </c>
      <c r="D133" s="52"/>
      <c r="E133" s="84" t="s">
        <v>21</v>
      </c>
      <c r="F133" s="53" t="e">
        <f>ROUND(VLOOKUP(M133,'Ultima Prueba Valida'!C:M,8,FALSE)/24*D133,2)</f>
        <v>#N/A</v>
      </c>
      <c r="G133" s="54" t="e">
        <f>VLOOKUP(M133,'Ultima Prueba Valida'!$C:$Y,3,0)</f>
        <v>#N/A</v>
      </c>
      <c r="H133" s="55"/>
      <c r="I133" s="55"/>
      <c r="J133" s="63"/>
      <c r="K133" s="56"/>
      <c r="L133" s="83" t="str">
        <f t="shared" si="17"/>
        <v/>
      </c>
      <c r="M133" s="40" t="e">
        <f>VLOOKUP(A133,Pozos!$A$1:$B$411,2,FALSE)</f>
        <v>#N/A</v>
      </c>
      <c r="N133" s="19">
        <f t="shared" si="18"/>
        <v>45706</v>
      </c>
      <c r="O133" s="19">
        <f t="shared" si="19"/>
        <v>45706</v>
      </c>
      <c r="P133" s="21" t="s">
        <v>18</v>
      </c>
      <c r="Q133" s="20">
        <f t="shared" si="20"/>
        <v>0</v>
      </c>
      <c r="R133" s="17" t="e">
        <f>VLOOKUP(H133,'DIFERIDAS PRODUCCION'!$A$2:$B$212,2,FALSE)</f>
        <v>#N/A</v>
      </c>
      <c r="S133" s="17">
        <f t="shared" si="21"/>
        <v>0</v>
      </c>
      <c r="T133" s="20" t="e">
        <f>VLOOKUP(I133,'DIFERIDAS PRODUCCION'!$D$1:$E$34,2,FALSE)</f>
        <v>#N/A</v>
      </c>
      <c r="U133" s="22">
        <f t="shared" si="22"/>
        <v>0</v>
      </c>
      <c r="V133" s="17" t="str">
        <f t="shared" si="23"/>
        <v/>
      </c>
      <c r="W133" s="29" t="str">
        <f t="shared" si="24"/>
        <v>True</v>
      </c>
      <c r="Z133" s="18"/>
      <c r="AA133" s="18"/>
    </row>
    <row r="134" spans="1:27" x14ac:dyDescent="0.25">
      <c r="A134" s="80"/>
      <c r="B134" s="53" t="e">
        <f>VLOOKUP(A134,Pozos!$A$1:$F$411,6,0)</f>
        <v>#N/A</v>
      </c>
      <c r="C134" s="82">
        <v>0</v>
      </c>
      <c r="D134" s="52"/>
      <c r="E134" s="84" t="s">
        <v>21</v>
      </c>
      <c r="F134" s="53" t="e">
        <f>ROUND(VLOOKUP(M134,'Ultima Prueba Valida'!C:M,8,FALSE)/24*D134,2)</f>
        <v>#N/A</v>
      </c>
      <c r="G134" s="54" t="e">
        <f>VLOOKUP(M134,'Ultima Prueba Valida'!$C:$Y,3,0)</f>
        <v>#N/A</v>
      </c>
      <c r="H134" s="55"/>
      <c r="I134" s="55"/>
      <c r="J134" s="63"/>
      <c r="K134" s="56"/>
      <c r="L134" s="83" t="str">
        <f t="shared" si="17"/>
        <v/>
      </c>
      <c r="M134" s="40" t="e">
        <f>VLOOKUP(A134,Pozos!$A$1:$B$411,2,FALSE)</f>
        <v>#N/A</v>
      </c>
      <c r="N134" s="19">
        <f t="shared" si="18"/>
        <v>45706</v>
      </c>
      <c r="O134" s="19">
        <f t="shared" si="19"/>
        <v>45706</v>
      </c>
      <c r="P134" s="21" t="s">
        <v>18</v>
      </c>
      <c r="Q134" s="20">
        <f t="shared" si="20"/>
        <v>0</v>
      </c>
      <c r="R134" s="17" t="e">
        <f>VLOOKUP(H134,'DIFERIDAS PRODUCCION'!$A$2:$B$212,2,FALSE)</f>
        <v>#N/A</v>
      </c>
      <c r="S134" s="17">
        <f t="shared" si="21"/>
        <v>0</v>
      </c>
      <c r="T134" s="20" t="e">
        <f>VLOOKUP(I134,'DIFERIDAS PRODUCCION'!$D$1:$E$34,2,FALSE)</f>
        <v>#N/A</v>
      </c>
      <c r="U134" s="22">
        <f t="shared" si="22"/>
        <v>0</v>
      </c>
      <c r="V134" s="17" t="str">
        <f t="shared" si="23"/>
        <v/>
      </c>
      <c r="W134" s="29" t="str">
        <f t="shared" si="24"/>
        <v>True</v>
      </c>
      <c r="Z134" s="18"/>
      <c r="AA134" s="18"/>
    </row>
    <row r="135" spans="1:27" x14ac:dyDescent="0.25">
      <c r="A135" s="80"/>
      <c r="B135" s="53" t="e">
        <f>VLOOKUP(A135,Pozos!$A$1:$F$411,6,0)</f>
        <v>#N/A</v>
      </c>
      <c r="C135" s="82">
        <v>0</v>
      </c>
      <c r="D135" s="52"/>
      <c r="E135" s="84" t="s">
        <v>21</v>
      </c>
      <c r="F135" s="53" t="e">
        <f>ROUND(VLOOKUP(M135,'Ultima Prueba Valida'!C:M,8,FALSE)/24*D135,2)</f>
        <v>#N/A</v>
      </c>
      <c r="G135" s="54" t="e">
        <f>VLOOKUP(M135,'Ultima Prueba Valida'!$C:$Y,3,0)</f>
        <v>#N/A</v>
      </c>
      <c r="H135" s="55"/>
      <c r="I135" s="55"/>
      <c r="J135" s="63"/>
      <c r="K135" s="56"/>
      <c r="L135" s="83" t="str">
        <f t="shared" si="17"/>
        <v/>
      </c>
      <c r="M135" s="40" t="e">
        <f>VLOOKUP(A135,Pozos!$A$1:$B$411,2,FALSE)</f>
        <v>#N/A</v>
      </c>
      <c r="N135" s="19">
        <f t="shared" si="18"/>
        <v>45706</v>
      </c>
      <c r="O135" s="19">
        <f t="shared" si="19"/>
        <v>45706</v>
      </c>
      <c r="P135" s="21" t="s">
        <v>18</v>
      </c>
      <c r="Q135" s="20">
        <f t="shared" si="20"/>
        <v>0</v>
      </c>
      <c r="R135" s="17" t="e">
        <f>VLOOKUP(H135,'DIFERIDAS PRODUCCION'!$A$2:$B$212,2,FALSE)</f>
        <v>#N/A</v>
      </c>
      <c r="S135" s="17">
        <f t="shared" si="21"/>
        <v>0</v>
      </c>
      <c r="T135" s="20" t="e">
        <f>VLOOKUP(I135,'DIFERIDAS PRODUCCION'!$D$1:$E$34,2,FALSE)</f>
        <v>#N/A</v>
      </c>
      <c r="U135" s="22">
        <f t="shared" si="22"/>
        <v>0</v>
      </c>
      <c r="V135" s="17" t="str">
        <f t="shared" si="23"/>
        <v/>
      </c>
      <c r="W135" s="29" t="str">
        <f t="shared" si="24"/>
        <v>True</v>
      </c>
      <c r="Z135" s="18"/>
      <c r="AA135" s="18"/>
    </row>
    <row r="136" spans="1:27" x14ac:dyDescent="0.25">
      <c r="A136" s="80"/>
      <c r="B136" s="53" t="e">
        <f>VLOOKUP(A136,Pozos!$A$1:$F$411,6,0)</f>
        <v>#N/A</v>
      </c>
      <c r="C136" s="82">
        <v>0</v>
      </c>
      <c r="D136" s="52"/>
      <c r="E136" s="84" t="s">
        <v>21</v>
      </c>
      <c r="F136" s="53" t="e">
        <f>ROUND(VLOOKUP(M136,'Ultima Prueba Valida'!C:M,8,FALSE)/24*D136,2)</f>
        <v>#N/A</v>
      </c>
      <c r="G136" s="54" t="e">
        <f>VLOOKUP(M136,'Ultima Prueba Valida'!$C:$Y,3,0)</f>
        <v>#N/A</v>
      </c>
      <c r="H136" s="55"/>
      <c r="I136" s="55"/>
      <c r="J136" s="63"/>
      <c r="K136" s="56"/>
      <c r="L136" s="83" t="str">
        <f t="shared" si="17"/>
        <v/>
      </c>
      <c r="M136" s="40" t="e">
        <f>VLOOKUP(A136,Pozos!$A$1:$B$411,2,FALSE)</f>
        <v>#N/A</v>
      </c>
      <c r="N136" s="19">
        <f t="shared" si="18"/>
        <v>45706</v>
      </c>
      <c r="O136" s="19">
        <f t="shared" si="19"/>
        <v>45706</v>
      </c>
      <c r="P136" s="21" t="s">
        <v>18</v>
      </c>
      <c r="Q136" s="20">
        <f t="shared" si="20"/>
        <v>0</v>
      </c>
      <c r="R136" s="17" t="e">
        <f>VLOOKUP(H136,'DIFERIDAS PRODUCCION'!$A$2:$B$212,2,FALSE)</f>
        <v>#N/A</v>
      </c>
      <c r="S136" s="17">
        <f t="shared" si="21"/>
        <v>0</v>
      </c>
      <c r="T136" s="20" t="e">
        <f>VLOOKUP(I136,'DIFERIDAS PRODUCCION'!$D$1:$E$34,2,FALSE)</f>
        <v>#N/A</v>
      </c>
      <c r="U136" s="22">
        <f t="shared" si="22"/>
        <v>0</v>
      </c>
      <c r="V136" s="17" t="str">
        <f t="shared" si="23"/>
        <v/>
      </c>
      <c r="W136" s="29" t="str">
        <f t="shared" si="24"/>
        <v>True</v>
      </c>
      <c r="Z136" s="18"/>
      <c r="AA136" s="18"/>
    </row>
    <row r="137" spans="1:27" x14ac:dyDescent="0.25">
      <c r="A137" s="80"/>
      <c r="B137" s="53" t="e">
        <f>VLOOKUP(A137,Pozos!$A$1:$F$411,6,0)</f>
        <v>#N/A</v>
      </c>
      <c r="C137" s="82">
        <v>0</v>
      </c>
      <c r="D137" s="52"/>
      <c r="E137" s="84" t="s">
        <v>21</v>
      </c>
      <c r="F137" s="53" t="e">
        <f>ROUND(VLOOKUP(M137,'Ultima Prueba Valida'!C:M,8,FALSE)/24*D137,2)</f>
        <v>#N/A</v>
      </c>
      <c r="G137" s="54" t="e">
        <f>VLOOKUP(M137,'Ultima Prueba Valida'!$C:$Y,3,0)</f>
        <v>#N/A</v>
      </c>
      <c r="H137" s="55"/>
      <c r="I137" s="55"/>
      <c r="J137" s="63"/>
      <c r="K137" s="56"/>
      <c r="L137" s="83" t="str">
        <f t="shared" si="17"/>
        <v/>
      </c>
      <c r="M137" s="40" t="e">
        <f>VLOOKUP(A137,Pozos!$A$1:$B$411,2,FALSE)</f>
        <v>#N/A</v>
      </c>
      <c r="N137" s="19">
        <f t="shared" si="18"/>
        <v>45706</v>
      </c>
      <c r="O137" s="19">
        <f t="shared" si="19"/>
        <v>45706</v>
      </c>
      <c r="P137" s="21" t="s">
        <v>18</v>
      </c>
      <c r="Q137" s="20">
        <f t="shared" si="20"/>
        <v>0</v>
      </c>
      <c r="R137" s="17" t="e">
        <f>VLOOKUP(H137,'DIFERIDAS PRODUCCION'!$A$2:$B$212,2,FALSE)</f>
        <v>#N/A</v>
      </c>
      <c r="S137" s="17">
        <f t="shared" si="21"/>
        <v>0</v>
      </c>
      <c r="T137" s="20" t="e">
        <f>VLOOKUP(I137,'DIFERIDAS PRODUCCION'!$D$1:$E$34,2,FALSE)</f>
        <v>#N/A</v>
      </c>
      <c r="U137" s="22">
        <f t="shared" si="22"/>
        <v>0</v>
      </c>
      <c r="V137" s="17" t="str">
        <f t="shared" si="23"/>
        <v/>
      </c>
      <c r="W137" s="29" t="str">
        <f t="shared" si="24"/>
        <v>True</v>
      </c>
      <c r="Z137" s="18"/>
      <c r="AA137" s="18"/>
    </row>
    <row r="138" spans="1:27" x14ac:dyDescent="0.25">
      <c r="A138" s="80"/>
      <c r="B138" s="53" t="e">
        <f>VLOOKUP(A138,Pozos!$A$1:$F$411,6,0)</f>
        <v>#N/A</v>
      </c>
      <c r="C138" s="82">
        <v>0</v>
      </c>
      <c r="D138" s="52"/>
      <c r="E138" s="84" t="s">
        <v>21</v>
      </c>
      <c r="F138" s="53" t="e">
        <f>ROUND(VLOOKUP(M138,'Ultima Prueba Valida'!C:M,8,FALSE)/24*D138,2)</f>
        <v>#N/A</v>
      </c>
      <c r="G138" s="54" t="e">
        <f>VLOOKUP(M138,'Ultima Prueba Valida'!$C:$Y,3,0)</f>
        <v>#N/A</v>
      </c>
      <c r="H138" s="55"/>
      <c r="I138" s="55"/>
      <c r="J138" s="63"/>
      <c r="K138" s="56"/>
      <c r="L138" s="83" t="str">
        <f t="shared" si="17"/>
        <v/>
      </c>
      <c r="M138" s="40" t="e">
        <f>VLOOKUP(A138,Pozos!$A$1:$B$411,2,FALSE)</f>
        <v>#N/A</v>
      </c>
      <c r="N138" s="19">
        <f t="shared" si="18"/>
        <v>45706</v>
      </c>
      <c r="O138" s="19">
        <f t="shared" si="19"/>
        <v>45706</v>
      </c>
      <c r="P138" s="21" t="s">
        <v>18</v>
      </c>
      <c r="Q138" s="20">
        <f t="shared" si="20"/>
        <v>0</v>
      </c>
      <c r="R138" s="17" t="e">
        <f>VLOOKUP(H138,'DIFERIDAS PRODUCCION'!$A$2:$B$212,2,FALSE)</f>
        <v>#N/A</v>
      </c>
      <c r="S138" s="17">
        <f t="shared" si="21"/>
        <v>0</v>
      </c>
      <c r="T138" s="20" t="e">
        <f>VLOOKUP(I138,'DIFERIDAS PRODUCCION'!$D$1:$E$34,2,FALSE)</f>
        <v>#N/A</v>
      </c>
      <c r="U138" s="22">
        <f t="shared" si="22"/>
        <v>0</v>
      </c>
      <c r="V138" s="17" t="str">
        <f t="shared" si="23"/>
        <v/>
      </c>
      <c r="W138" s="29" t="str">
        <f t="shared" si="24"/>
        <v>True</v>
      </c>
      <c r="Z138" s="18"/>
      <c r="AA138" s="18"/>
    </row>
    <row r="139" spans="1:27" x14ac:dyDescent="0.25">
      <c r="A139" s="80"/>
      <c r="B139" s="53" t="e">
        <f>VLOOKUP(A139,Pozos!$A$1:$F$411,6,0)</f>
        <v>#N/A</v>
      </c>
      <c r="C139" s="82">
        <v>0</v>
      </c>
      <c r="D139" s="52"/>
      <c r="E139" s="84" t="s">
        <v>21</v>
      </c>
      <c r="F139" s="53" t="e">
        <f>ROUND(VLOOKUP(M139,'Ultima Prueba Valida'!C:M,8,FALSE)/24*D139,2)</f>
        <v>#N/A</v>
      </c>
      <c r="G139" s="54" t="e">
        <f>VLOOKUP(M139,'Ultima Prueba Valida'!$C:$Y,3,0)</f>
        <v>#N/A</v>
      </c>
      <c r="H139" s="55"/>
      <c r="I139" s="55"/>
      <c r="J139" s="63"/>
      <c r="K139" s="56"/>
      <c r="L139" s="83" t="str">
        <f t="shared" si="17"/>
        <v/>
      </c>
      <c r="M139" s="40" t="e">
        <f>VLOOKUP(A139,Pozos!$A$1:$B$411,2,FALSE)</f>
        <v>#N/A</v>
      </c>
      <c r="N139" s="19">
        <f t="shared" si="18"/>
        <v>45706</v>
      </c>
      <c r="O139" s="19">
        <f t="shared" si="19"/>
        <v>45706</v>
      </c>
      <c r="P139" s="21" t="s">
        <v>18</v>
      </c>
      <c r="Q139" s="20">
        <f t="shared" si="20"/>
        <v>0</v>
      </c>
      <c r="R139" s="17" t="e">
        <f>VLOOKUP(H139,'DIFERIDAS PRODUCCION'!$A$2:$B$212,2,FALSE)</f>
        <v>#N/A</v>
      </c>
      <c r="S139" s="17">
        <f t="shared" si="21"/>
        <v>0</v>
      </c>
      <c r="T139" s="20" t="e">
        <f>VLOOKUP(I139,'DIFERIDAS PRODUCCION'!$D$1:$E$34,2,FALSE)</f>
        <v>#N/A</v>
      </c>
      <c r="U139" s="22">
        <f t="shared" si="22"/>
        <v>0</v>
      </c>
      <c r="V139" s="17" t="str">
        <f t="shared" si="23"/>
        <v/>
      </c>
      <c r="W139" s="29" t="str">
        <f t="shared" si="24"/>
        <v>True</v>
      </c>
      <c r="Z139" s="18"/>
      <c r="AA139" s="18"/>
    </row>
    <row r="140" spans="1:27" x14ac:dyDescent="0.25">
      <c r="A140" s="80"/>
      <c r="B140" s="53" t="e">
        <f>VLOOKUP(A140,Pozos!$A$1:$F$411,6,0)</f>
        <v>#N/A</v>
      </c>
      <c r="C140" s="82">
        <v>0</v>
      </c>
      <c r="D140" s="52"/>
      <c r="E140" s="84" t="s">
        <v>21</v>
      </c>
      <c r="F140" s="53" t="e">
        <f>ROUND(VLOOKUP(M140,'Ultima Prueba Valida'!C:M,8,FALSE)/24*D140,2)</f>
        <v>#N/A</v>
      </c>
      <c r="G140" s="54" t="e">
        <f>VLOOKUP(M140,'Ultima Prueba Valida'!$C:$Y,3,0)</f>
        <v>#N/A</v>
      </c>
      <c r="H140" s="55"/>
      <c r="I140" s="55"/>
      <c r="J140" s="63"/>
      <c r="K140" s="56"/>
      <c r="L140" s="83" t="str">
        <f t="shared" ref="L140:L203" si="25">IF(K140="","",+$B$1-K140+1)</f>
        <v/>
      </c>
      <c r="M140" s="40" t="e">
        <f>VLOOKUP(A140,Pozos!$A$1:$B$411,2,FALSE)</f>
        <v>#N/A</v>
      </c>
      <c r="N140" s="19">
        <f t="shared" si="18"/>
        <v>45706</v>
      </c>
      <c r="O140" s="19">
        <f t="shared" si="19"/>
        <v>45706</v>
      </c>
      <c r="P140" s="21" t="s">
        <v>18</v>
      </c>
      <c r="Q140" s="20">
        <f t="shared" si="20"/>
        <v>0</v>
      </c>
      <c r="R140" s="17" t="e">
        <f>VLOOKUP(H140,'DIFERIDAS PRODUCCION'!$A$2:$B$212,2,FALSE)</f>
        <v>#N/A</v>
      </c>
      <c r="S140" s="17">
        <f t="shared" si="21"/>
        <v>0</v>
      </c>
      <c r="T140" s="20" t="e">
        <f>VLOOKUP(I140,'DIFERIDAS PRODUCCION'!$D$1:$E$34,2,FALSE)</f>
        <v>#N/A</v>
      </c>
      <c r="U140" s="22">
        <f t="shared" si="22"/>
        <v>0</v>
      </c>
      <c r="V140" s="17" t="str">
        <f t="shared" si="23"/>
        <v/>
      </c>
      <c r="W140" s="29" t="str">
        <f t="shared" si="24"/>
        <v>True</v>
      </c>
      <c r="Z140" s="18"/>
      <c r="AA140" s="18"/>
    </row>
    <row r="141" spans="1:27" x14ac:dyDescent="0.25">
      <c r="A141" s="80"/>
      <c r="B141" s="53" t="e">
        <f>VLOOKUP(A141,Pozos!$A$1:$F$411,6,0)</f>
        <v>#N/A</v>
      </c>
      <c r="C141" s="82">
        <v>0</v>
      </c>
      <c r="D141" s="52"/>
      <c r="E141" s="84" t="s">
        <v>21</v>
      </c>
      <c r="F141" s="53" t="e">
        <f>ROUND(VLOOKUP(M141,'Ultima Prueba Valida'!C:M,8,FALSE)/24*D141,2)</f>
        <v>#N/A</v>
      </c>
      <c r="G141" s="54" t="e">
        <f>VLOOKUP(M141,'Ultima Prueba Valida'!$C:$Y,3,0)</f>
        <v>#N/A</v>
      </c>
      <c r="H141" s="55"/>
      <c r="I141" s="55"/>
      <c r="J141" s="63"/>
      <c r="K141" s="56"/>
      <c r="L141" s="83" t="str">
        <f t="shared" si="25"/>
        <v/>
      </c>
      <c r="M141" s="40" t="e">
        <f>VLOOKUP(A141,Pozos!$A$1:$B$411,2,FALSE)</f>
        <v>#N/A</v>
      </c>
      <c r="N141" s="19">
        <f t="shared" si="18"/>
        <v>45706</v>
      </c>
      <c r="O141" s="19">
        <f t="shared" si="19"/>
        <v>45706</v>
      </c>
      <c r="P141" s="21" t="s">
        <v>18</v>
      </c>
      <c r="Q141" s="20">
        <f t="shared" si="20"/>
        <v>0</v>
      </c>
      <c r="R141" s="17" t="e">
        <f>VLOOKUP(H141,'DIFERIDAS PRODUCCION'!$A$2:$B$212,2,FALSE)</f>
        <v>#N/A</v>
      </c>
      <c r="S141" s="17">
        <f t="shared" si="21"/>
        <v>0</v>
      </c>
      <c r="T141" s="20" t="e">
        <f>VLOOKUP(I141,'DIFERIDAS PRODUCCION'!$D$1:$E$34,2,FALSE)</f>
        <v>#N/A</v>
      </c>
      <c r="U141" s="22">
        <f t="shared" si="22"/>
        <v>0</v>
      </c>
      <c r="V141" s="17" t="str">
        <f t="shared" si="23"/>
        <v/>
      </c>
      <c r="W141" s="29" t="str">
        <f t="shared" si="24"/>
        <v>True</v>
      </c>
      <c r="Z141" s="18"/>
      <c r="AA141" s="18"/>
    </row>
    <row r="142" spans="1:27" x14ac:dyDescent="0.25">
      <c r="A142" s="80"/>
      <c r="B142" s="53" t="e">
        <f>VLOOKUP(A142,Pozos!$A$1:$F$411,6,0)</f>
        <v>#N/A</v>
      </c>
      <c r="C142" s="82">
        <v>0</v>
      </c>
      <c r="D142" s="52"/>
      <c r="E142" s="84" t="s">
        <v>21</v>
      </c>
      <c r="F142" s="53" t="e">
        <f>ROUND(VLOOKUP(M142,'Ultima Prueba Valida'!C:M,8,FALSE)/24*D142,2)</f>
        <v>#N/A</v>
      </c>
      <c r="G142" s="54" t="e">
        <f>VLOOKUP(M142,'Ultima Prueba Valida'!$C:$Y,3,0)</f>
        <v>#N/A</v>
      </c>
      <c r="H142" s="55"/>
      <c r="I142" s="55"/>
      <c r="J142" s="63"/>
      <c r="K142" s="56"/>
      <c r="L142" s="83" t="str">
        <f t="shared" si="25"/>
        <v/>
      </c>
      <c r="M142" s="40" t="e">
        <f>VLOOKUP(A142,Pozos!$A$1:$B$411,2,FALSE)</f>
        <v>#N/A</v>
      </c>
      <c r="N142" s="19">
        <f t="shared" si="18"/>
        <v>45706</v>
      </c>
      <c r="O142" s="19">
        <f t="shared" si="19"/>
        <v>45706</v>
      </c>
      <c r="P142" s="21" t="s">
        <v>18</v>
      </c>
      <c r="Q142" s="20">
        <f t="shared" si="20"/>
        <v>0</v>
      </c>
      <c r="R142" s="17" t="e">
        <f>VLOOKUP(H142,'DIFERIDAS PRODUCCION'!$A$2:$B$212,2,FALSE)</f>
        <v>#N/A</v>
      </c>
      <c r="S142" s="17">
        <f t="shared" si="21"/>
        <v>0</v>
      </c>
      <c r="T142" s="20" t="e">
        <f>VLOOKUP(I142,'DIFERIDAS PRODUCCION'!$D$1:$E$34,2,FALSE)</f>
        <v>#N/A</v>
      </c>
      <c r="U142" s="22">
        <f t="shared" si="22"/>
        <v>0</v>
      </c>
      <c r="V142" s="17" t="str">
        <f t="shared" si="23"/>
        <v/>
      </c>
      <c r="W142" s="29" t="str">
        <f t="shared" si="24"/>
        <v>True</v>
      </c>
      <c r="Z142" s="18"/>
      <c r="AA142" s="18"/>
    </row>
    <row r="143" spans="1:27" x14ac:dyDescent="0.25">
      <c r="A143" s="80"/>
      <c r="B143" s="53" t="e">
        <f>VLOOKUP(A143,Pozos!$A$1:$F$411,6,0)</f>
        <v>#N/A</v>
      </c>
      <c r="C143" s="82">
        <v>0</v>
      </c>
      <c r="D143" s="52"/>
      <c r="E143" s="84" t="s">
        <v>21</v>
      </c>
      <c r="F143" s="53" t="e">
        <f>ROUND(VLOOKUP(M143,'Ultima Prueba Valida'!C:M,8,FALSE)/24*D143,2)</f>
        <v>#N/A</v>
      </c>
      <c r="G143" s="54" t="e">
        <f>VLOOKUP(M143,'Ultima Prueba Valida'!$C:$Y,3,0)</f>
        <v>#N/A</v>
      </c>
      <c r="H143" s="55"/>
      <c r="I143" s="55"/>
      <c r="J143" s="63"/>
      <c r="K143" s="56"/>
      <c r="L143" s="83" t="str">
        <f t="shared" si="25"/>
        <v/>
      </c>
      <c r="M143" s="40" t="e">
        <f>VLOOKUP(A143,Pozos!$A$1:$B$411,2,FALSE)</f>
        <v>#N/A</v>
      </c>
      <c r="N143" s="19">
        <f t="shared" si="18"/>
        <v>45706</v>
      </c>
      <c r="O143" s="19">
        <f t="shared" si="19"/>
        <v>45706</v>
      </c>
      <c r="P143" s="21" t="s">
        <v>18</v>
      </c>
      <c r="Q143" s="20">
        <f t="shared" si="20"/>
        <v>0</v>
      </c>
      <c r="R143" s="17" t="e">
        <f>VLOOKUP(H143,'DIFERIDAS PRODUCCION'!$A$2:$B$212,2,FALSE)</f>
        <v>#N/A</v>
      </c>
      <c r="S143" s="17">
        <f t="shared" si="21"/>
        <v>0</v>
      </c>
      <c r="T143" s="20" t="e">
        <f>VLOOKUP(I143,'DIFERIDAS PRODUCCION'!$D$1:$E$34,2,FALSE)</f>
        <v>#N/A</v>
      </c>
      <c r="U143" s="22">
        <f t="shared" si="22"/>
        <v>0</v>
      </c>
      <c r="V143" s="17" t="str">
        <f t="shared" si="23"/>
        <v/>
      </c>
      <c r="W143" s="29" t="str">
        <f t="shared" si="24"/>
        <v>True</v>
      </c>
      <c r="Z143" s="18"/>
      <c r="AA143" s="18"/>
    </row>
    <row r="144" spans="1:27" x14ac:dyDescent="0.25">
      <c r="A144" s="80"/>
      <c r="B144" s="53" t="e">
        <f>VLOOKUP(A144,Pozos!$A$1:$F$411,6,0)</f>
        <v>#N/A</v>
      </c>
      <c r="C144" s="82">
        <v>0</v>
      </c>
      <c r="D144" s="52"/>
      <c r="E144" s="84" t="s">
        <v>21</v>
      </c>
      <c r="F144" s="53" t="e">
        <f>ROUND(VLOOKUP(M144,'Ultima Prueba Valida'!C:M,8,FALSE)/24*D144,2)</f>
        <v>#N/A</v>
      </c>
      <c r="G144" s="54" t="e">
        <f>VLOOKUP(M144,'Ultima Prueba Valida'!$C:$Y,3,0)</f>
        <v>#N/A</v>
      </c>
      <c r="H144" s="55"/>
      <c r="I144" s="55"/>
      <c r="J144" s="63"/>
      <c r="K144" s="56"/>
      <c r="L144" s="83" t="str">
        <f t="shared" si="25"/>
        <v/>
      </c>
      <c r="M144" s="40" t="e">
        <f>VLOOKUP(A144,Pozos!$A$1:$B$411,2,FALSE)</f>
        <v>#N/A</v>
      </c>
      <c r="N144" s="19">
        <f t="shared" si="18"/>
        <v>45706</v>
      </c>
      <c r="O144" s="19">
        <f t="shared" si="19"/>
        <v>45706</v>
      </c>
      <c r="P144" s="21" t="s">
        <v>18</v>
      </c>
      <c r="Q144" s="20">
        <f t="shared" si="20"/>
        <v>0</v>
      </c>
      <c r="R144" s="17" t="e">
        <f>VLOOKUP(H144,'DIFERIDAS PRODUCCION'!$A$2:$B$212,2,FALSE)</f>
        <v>#N/A</v>
      </c>
      <c r="S144" s="17">
        <f t="shared" si="21"/>
        <v>0</v>
      </c>
      <c r="T144" s="20" t="e">
        <f>VLOOKUP(I144,'DIFERIDAS PRODUCCION'!$D$1:$E$34,2,FALSE)</f>
        <v>#N/A</v>
      </c>
      <c r="U144" s="22">
        <f t="shared" si="22"/>
        <v>0</v>
      </c>
      <c r="V144" s="17" t="str">
        <f t="shared" si="23"/>
        <v/>
      </c>
      <c r="W144" s="29" t="str">
        <f t="shared" si="24"/>
        <v>True</v>
      </c>
      <c r="Z144" s="18"/>
      <c r="AA144" s="18"/>
    </row>
    <row r="145" spans="1:27" x14ac:dyDescent="0.25">
      <c r="A145" s="80"/>
      <c r="B145" s="53" t="e">
        <f>VLOOKUP(A145,Pozos!$A$1:$F$411,6,0)</f>
        <v>#N/A</v>
      </c>
      <c r="C145" s="82">
        <v>0</v>
      </c>
      <c r="D145" s="52"/>
      <c r="E145" s="84" t="s">
        <v>21</v>
      </c>
      <c r="F145" s="53" t="e">
        <f>ROUND(VLOOKUP(M145,'Ultima Prueba Valida'!C:M,8,FALSE)/24*D145,2)</f>
        <v>#N/A</v>
      </c>
      <c r="G145" s="54" t="e">
        <f>VLOOKUP(M145,'Ultima Prueba Valida'!$C:$Y,3,0)</f>
        <v>#N/A</v>
      </c>
      <c r="H145" s="55"/>
      <c r="I145" s="55"/>
      <c r="J145" s="63"/>
      <c r="K145" s="56"/>
      <c r="L145" s="83" t="str">
        <f t="shared" si="25"/>
        <v/>
      </c>
      <c r="M145" s="40" t="e">
        <f>VLOOKUP(A145,Pozos!$A$1:$B$411,2,FALSE)</f>
        <v>#N/A</v>
      </c>
      <c r="N145" s="19">
        <f t="shared" si="18"/>
        <v>45706</v>
      </c>
      <c r="O145" s="19">
        <f t="shared" si="19"/>
        <v>45706</v>
      </c>
      <c r="P145" s="21" t="s">
        <v>18</v>
      </c>
      <c r="Q145" s="20">
        <f t="shared" si="20"/>
        <v>0</v>
      </c>
      <c r="R145" s="17" t="e">
        <f>VLOOKUP(H145,'DIFERIDAS PRODUCCION'!$A$2:$B$212,2,FALSE)</f>
        <v>#N/A</v>
      </c>
      <c r="S145" s="17">
        <f t="shared" si="21"/>
        <v>0</v>
      </c>
      <c r="T145" s="20" t="e">
        <f>VLOOKUP(I145,'DIFERIDAS PRODUCCION'!$D$1:$E$34,2,FALSE)</f>
        <v>#N/A</v>
      </c>
      <c r="U145" s="22">
        <f t="shared" si="22"/>
        <v>0</v>
      </c>
      <c r="V145" s="17" t="str">
        <f t="shared" si="23"/>
        <v/>
      </c>
      <c r="W145" s="29" t="str">
        <f t="shared" si="24"/>
        <v>True</v>
      </c>
      <c r="Z145" s="18"/>
      <c r="AA145" s="18"/>
    </row>
    <row r="146" spans="1:27" x14ac:dyDescent="0.25">
      <c r="A146" s="80"/>
      <c r="B146" s="53" t="e">
        <f>VLOOKUP(A146,Pozos!$A$1:$F$411,6,0)</f>
        <v>#N/A</v>
      </c>
      <c r="C146" s="82">
        <v>0</v>
      </c>
      <c r="D146" s="52"/>
      <c r="E146" s="84" t="s">
        <v>21</v>
      </c>
      <c r="F146" s="53" t="e">
        <f>ROUND(VLOOKUP(M146,'Ultima Prueba Valida'!C:M,8,FALSE)/24*D146,2)</f>
        <v>#N/A</v>
      </c>
      <c r="G146" s="54" t="e">
        <f>VLOOKUP(M146,'Ultima Prueba Valida'!$C:$Y,3,0)</f>
        <v>#N/A</v>
      </c>
      <c r="H146" s="55"/>
      <c r="I146" s="55"/>
      <c r="J146" s="63"/>
      <c r="K146" s="56"/>
      <c r="L146" s="83" t="str">
        <f t="shared" si="25"/>
        <v/>
      </c>
      <c r="M146" s="40" t="e">
        <f>VLOOKUP(A146,Pozos!$A$1:$B$411,2,FALSE)</f>
        <v>#N/A</v>
      </c>
      <c r="N146" s="19">
        <f t="shared" si="18"/>
        <v>45706</v>
      </c>
      <c r="O146" s="19">
        <f t="shared" si="19"/>
        <v>45706</v>
      </c>
      <c r="P146" s="21" t="s">
        <v>18</v>
      </c>
      <c r="Q146" s="20">
        <f t="shared" si="20"/>
        <v>0</v>
      </c>
      <c r="R146" s="17" t="e">
        <f>VLOOKUP(H146,'DIFERIDAS PRODUCCION'!$A$2:$B$212,2,FALSE)</f>
        <v>#N/A</v>
      </c>
      <c r="S146" s="17">
        <f t="shared" si="21"/>
        <v>0</v>
      </c>
      <c r="T146" s="20" t="e">
        <f>VLOOKUP(I146,'DIFERIDAS PRODUCCION'!$D$1:$E$34,2,FALSE)</f>
        <v>#N/A</v>
      </c>
      <c r="U146" s="22">
        <f t="shared" si="22"/>
        <v>0</v>
      </c>
      <c r="V146" s="17" t="str">
        <f t="shared" si="23"/>
        <v/>
      </c>
      <c r="W146" s="29" t="str">
        <f t="shared" si="24"/>
        <v>True</v>
      </c>
      <c r="Z146" s="18"/>
      <c r="AA146" s="18"/>
    </row>
    <row r="147" spans="1:27" x14ac:dyDescent="0.25">
      <c r="A147" s="80"/>
      <c r="B147" s="53" t="e">
        <f>VLOOKUP(A147,Pozos!$A$1:$F$411,6,0)</f>
        <v>#N/A</v>
      </c>
      <c r="C147" s="82">
        <v>0</v>
      </c>
      <c r="D147" s="52"/>
      <c r="E147" s="84" t="s">
        <v>21</v>
      </c>
      <c r="F147" s="53" t="e">
        <f>ROUND(VLOOKUP(M147,'Ultima Prueba Valida'!C:M,8,FALSE)/24*D147,2)</f>
        <v>#N/A</v>
      </c>
      <c r="G147" s="54" t="e">
        <f>VLOOKUP(M147,'Ultima Prueba Valida'!$C:$Y,3,0)</f>
        <v>#N/A</v>
      </c>
      <c r="H147" s="55"/>
      <c r="I147" s="55"/>
      <c r="J147" s="63"/>
      <c r="K147" s="56"/>
      <c r="L147" s="83" t="str">
        <f t="shared" si="25"/>
        <v/>
      </c>
      <c r="M147" s="40" t="e">
        <f>VLOOKUP(A147,Pozos!$A$1:$B$411,2,FALSE)</f>
        <v>#N/A</v>
      </c>
      <c r="N147" s="19">
        <f t="shared" si="18"/>
        <v>45706</v>
      </c>
      <c r="O147" s="19">
        <f t="shared" si="19"/>
        <v>45706</v>
      </c>
      <c r="P147" s="21" t="s">
        <v>18</v>
      </c>
      <c r="Q147" s="20">
        <f t="shared" si="20"/>
        <v>0</v>
      </c>
      <c r="R147" s="17" t="e">
        <f>VLOOKUP(H147,'DIFERIDAS PRODUCCION'!$A$2:$B$212,2,FALSE)</f>
        <v>#N/A</v>
      </c>
      <c r="S147" s="17">
        <f t="shared" si="21"/>
        <v>0</v>
      </c>
      <c r="T147" s="20" t="e">
        <f>VLOOKUP(I147,'DIFERIDAS PRODUCCION'!$D$1:$E$34,2,FALSE)</f>
        <v>#N/A</v>
      </c>
      <c r="U147" s="22">
        <f t="shared" si="22"/>
        <v>0</v>
      </c>
      <c r="V147" s="17" t="str">
        <f t="shared" si="23"/>
        <v/>
      </c>
      <c r="W147" s="29" t="str">
        <f t="shared" si="24"/>
        <v>True</v>
      </c>
      <c r="Z147" s="18"/>
      <c r="AA147" s="18"/>
    </row>
    <row r="148" spans="1:27" x14ac:dyDescent="0.25">
      <c r="A148" s="80"/>
      <c r="B148" s="53" t="e">
        <f>VLOOKUP(A148,Pozos!$A$1:$F$411,6,0)</f>
        <v>#N/A</v>
      </c>
      <c r="C148" s="82">
        <v>0</v>
      </c>
      <c r="D148" s="52"/>
      <c r="E148" s="84" t="s">
        <v>21</v>
      </c>
      <c r="F148" s="53" t="e">
        <f>ROUND(VLOOKUP(M148,'Ultima Prueba Valida'!C:M,8,FALSE)/24*D148,2)</f>
        <v>#N/A</v>
      </c>
      <c r="G148" s="54" t="e">
        <f>VLOOKUP(M148,'Ultima Prueba Valida'!$C:$Y,3,0)</f>
        <v>#N/A</v>
      </c>
      <c r="H148" s="55"/>
      <c r="I148" s="55"/>
      <c r="J148" s="63"/>
      <c r="K148" s="56"/>
      <c r="L148" s="83" t="str">
        <f t="shared" si="25"/>
        <v/>
      </c>
      <c r="M148" s="40" t="e">
        <f>VLOOKUP(A148,Pozos!$A$1:$B$411,2,FALSE)</f>
        <v>#N/A</v>
      </c>
      <c r="N148" s="19">
        <f t="shared" si="18"/>
        <v>45706</v>
      </c>
      <c r="O148" s="19">
        <f t="shared" si="19"/>
        <v>45706</v>
      </c>
      <c r="P148" s="21" t="s">
        <v>18</v>
      </c>
      <c r="Q148" s="20">
        <f t="shared" si="20"/>
        <v>0</v>
      </c>
      <c r="R148" s="17" t="e">
        <f>VLOOKUP(H148,'DIFERIDAS PRODUCCION'!$A$2:$B$212,2,FALSE)</f>
        <v>#N/A</v>
      </c>
      <c r="S148" s="17">
        <f t="shared" si="21"/>
        <v>0</v>
      </c>
      <c r="T148" s="20" t="e">
        <f>VLOOKUP(I148,'DIFERIDAS PRODUCCION'!$D$1:$E$34,2,FALSE)</f>
        <v>#N/A</v>
      </c>
      <c r="U148" s="22">
        <f t="shared" si="22"/>
        <v>0</v>
      </c>
      <c r="V148" s="17" t="str">
        <f t="shared" si="23"/>
        <v/>
      </c>
      <c r="W148" s="29" t="str">
        <f t="shared" si="24"/>
        <v>True</v>
      </c>
      <c r="Z148" s="18"/>
      <c r="AA148" s="18"/>
    </row>
    <row r="149" spans="1:27" x14ac:dyDescent="0.25">
      <c r="A149" s="80"/>
      <c r="B149" s="53" t="e">
        <f>VLOOKUP(A149,Pozos!$A$1:$F$411,6,0)</f>
        <v>#N/A</v>
      </c>
      <c r="C149" s="82">
        <v>0</v>
      </c>
      <c r="D149" s="52"/>
      <c r="E149" s="84" t="s">
        <v>21</v>
      </c>
      <c r="F149" s="53" t="e">
        <f>ROUND(VLOOKUP(M149,'Ultima Prueba Valida'!C:M,8,FALSE)/24*D149,2)</f>
        <v>#N/A</v>
      </c>
      <c r="G149" s="54" t="e">
        <f>VLOOKUP(M149,'Ultima Prueba Valida'!$C:$Y,3,0)</f>
        <v>#N/A</v>
      </c>
      <c r="H149" s="55"/>
      <c r="I149" s="55"/>
      <c r="J149" s="63"/>
      <c r="K149" s="56"/>
      <c r="L149" s="83" t="str">
        <f t="shared" si="25"/>
        <v/>
      </c>
      <c r="M149" s="40" t="e">
        <f>VLOOKUP(A149,Pozos!$A$1:$B$411,2,FALSE)</f>
        <v>#N/A</v>
      </c>
      <c r="N149" s="19">
        <f t="shared" si="18"/>
        <v>45706</v>
      </c>
      <c r="O149" s="19">
        <f t="shared" si="19"/>
        <v>45706</v>
      </c>
      <c r="P149" s="21" t="s">
        <v>18</v>
      </c>
      <c r="Q149" s="20">
        <f t="shared" si="20"/>
        <v>0</v>
      </c>
      <c r="R149" s="17" t="e">
        <f>VLOOKUP(H149,'DIFERIDAS PRODUCCION'!$A$2:$B$212,2,FALSE)</f>
        <v>#N/A</v>
      </c>
      <c r="S149" s="17">
        <f t="shared" si="21"/>
        <v>0</v>
      </c>
      <c r="T149" s="20" t="e">
        <f>VLOOKUP(I149,'DIFERIDAS PRODUCCION'!$D$1:$E$34,2,FALSE)</f>
        <v>#N/A</v>
      </c>
      <c r="U149" s="22">
        <f t="shared" si="22"/>
        <v>0</v>
      </c>
      <c r="V149" s="17" t="str">
        <f t="shared" si="23"/>
        <v/>
      </c>
      <c r="W149" s="29" t="str">
        <f t="shared" si="24"/>
        <v>True</v>
      </c>
      <c r="Z149" s="18"/>
      <c r="AA149" s="18"/>
    </row>
    <row r="150" spans="1:27" x14ac:dyDescent="0.25">
      <c r="A150" s="80"/>
      <c r="B150" s="53" t="e">
        <f>VLOOKUP(A150,Pozos!$A$1:$F$411,6,0)</f>
        <v>#N/A</v>
      </c>
      <c r="C150" s="82">
        <v>0</v>
      </c>
      <c r="D150" s="52"/>
      <c r="E150" s="84" t="s">
        <v>21</v>
      </c>
      <c r="F150" s="53" t="e">
        <f>ROUND(VLOOKUP(M150,'Ultima Prueba Valida'!C:M,8,FALSE)/24*D150,2)</f>
        <v>#N/A</v>
      </c>
      <c r="G150" s="54" t="e">
        <f>VLOOKUP(M150,'Ultima Prueba Valida'!$C:$Y,3,0)</f>
        <v>#N/A</v>
      </c>
      <c r="H150" s="55"/>
      <c r="I150" s="55"/>
      <c r="J150" s="63"/>
      <c r="K150" s="56"/>
      <c r="L150" s="83" t="str">
        <f t="shared" si="25"/>
        <v/>
      </c>
      <c r="M150" s="40" t="e">
        <f>VLOOKUP(A150,Pozos!$A$1:$B$411,2,FALSE)</f>
        <v>#N/A</v>
      </c>
      <c r="N150" s="19">
        <f t="shared" si="18"/>
        <v>45706</v>
      </c>
      <c r="O150" s="19">
        <f t="shared" si="19"/>
        <v>45706</v>
      </c>
      <c r="P150" s="21" t="s">
        <v>18</v>
      </c>
      <c r="Q150" s="20">
        <f t="shared" si="20"/>
        <v>0</v>
      </c>
      <c r="R150" s="17" t="e">
        <f>VLOOKUP(H150,'DIFERIDAS PRODUCCION'!$A$2:$B$212,2,FALSE)</f>
        <v>#N/A</v>
      </c>
      <c r="S150" s="17">
        <f t="shared" si="21"/>
        <v>0</v>
      </c>
      <c r="T150" s="20" t="e">
        <f>VLOOKUP(I150,'DIFERIDAS PRODUCCION'!$D$1:$E$34,2,FALSE)</f>
        <v>#N/A</v>
      </c>
      <c r="U150" s="22">
        <f t="shared" si="22"/>
        <v>0</v>
      </c>
      <c r="V150" s="17" t="str">
        <f t="shared" si="23"/>
        <v/>
      </c>
      <c r="W150" s="29" t="str">
        <f t="shared" si="24"/>
        <v>True</v>
      </c>
      <c r="Z150" s="18"/>
      <c r="AA150" s="18"/>
    </row>
    <row r="151" spans="1:27" x14ac:dyDescent="0.25">
      <c r="A151" s="80"/>
      <c r="B151" s="53" t="e">
        <f>VLOOKUP(A151,Pozos!$A$1:$F$411,6,0)</f>
        <v>#N/A</v>
      </c>
      <c r="C151" s="82">
        <v>0</v>
      </c>
      <c r="D151" s="52"/>
      <c r="E151" s="84" t="s">
        <v>21</v>
      </c>
      <c r="F151" s="53" t="e">
        <f>ROUND(VLOOKUP(M151,'Ultima Prueba Valida'!C:M,8,FALSE)/24*D151,2)</f>
        <v>#N/A</v>
      </c>
      <c r="G151" s="54" t="e">
        <f>VLOOKUP(M151,'Ultima Prueba Valida'!$C:$Y,3,0)</f>
        <v>#N/A</v>
      </c>
      <c r="H151" s="55"/>
      <c r="I151" s="55"/>
      <c r="J151" s="63"/>
      <c r="K151" s="56"/>
      <c r="L151" s="83" t="str">
        <f t="shared" si="25"/>
        <v/>
      </c>
      <c r="M151" s="40" t="e">
        <f>VLOOKUP(A151,Pozos!$A$1:$B$411,2,FALSE)</f>
        <v>#N/A</v>
      </c>
      <c r="N151" s="19">
        <f t="shared" si="18"/>
        <v>45706</v>
      </c>
      <c r="O151" s="19">
        <f t="shared" si="19"/>
        <v>45706</v>
      </c>
      <c r="P151" s="21" t="s">
        <v>18</v>
      </c>
      <c r="Q151" s="20">
        <f t="shared" si="20"/>
        <v>0</v>
      </c>
      <c r="R151" s="17" t="e">
        <f>VLOOKUP(H151,'DIFERIDAS PRODUCCION'!$A$2:$B$212,2,FALSE)</f>
        <v>#N/A</v>
      </c>
      <c r="S151" s="17">
        <f t="shared" si="21"/>
        <v>0</v>
      </c>
      <c r="T151" s="20" t="e">
        <f>VLOOKUP(I151,'DIFERIDAS PRODUCCION'!$D$1:$E$34,2,FALSE)</f>
        <v>#N/A</v>
      </c>
      <c r="U151" s="22">
        <f t="shared" si="22"/>
        <v>0</v>
      </c>
      <c r="V151" s="17" t="str">
        <f t="shared" si="23"/>
        <v/>
      </c>
      <c r="W151" s="29" t="str">
        <f t="shared" si="24"/>
        <v>True</v>
      </c>
      <c r="Z151" s="18"/>
      <c r="AA151" s="18"/>
    </row>
    <row r="152" spans="1:27" x14ac:dyDescent="0.25">
      <c r="A152" s="80"/>
      <c r="B152" s="53" t="e">
        <f>VLOOKUP(A152,Pozos!$A$1:$F$411,6,0)</f>
        <v>#N/A</v>
      </c>
      <c r="C152" s="82">
        <v>0</v>
      </c>
      <c r="D152" s="52"/>
      <c r="E152" s="84" t="s">
        <v>21</v>
      </c>
      <c r="F152" s="53" t="e">
        <f>ROUND(VLOOKUP(M152,'Ultima Prueba Valida'!C:M,8,FALSE)/24*D152,2)</f>
        <v>#N/A</v>
      </c>
      <c r="G152" s="54" t="e">
        <f>VLOOKUP(M152,'Ultima Prueba Valida'!$C:$Y,3,0)</f>
        <v>#N/A</v>
      </c>
      <c r="H152" s="55"/>
      <c r="I152" s="55"/>
      <c r="J152" s="63"/>
      <c r="K152" s="56"/>
      <c r="L152" s="83" t="str">
        <f t="shared" si="25"/>
        <v/>
      </c>
      <c r="M152" s="40" t="e">
        <f>VLOOKUP(A152,Pozos!$A$1:$B$411,2,FALSE)</f>
        <v>#N/A</v>
      </c>
      <c r="N152" s="19">
        <f t="shared" si="18"/>
        <v>45706</v>
      </c>
      <c r="O152" s="19">
        <f t="shared" si="19"/>
        <v>45706</v>
      </c>
      <c r="P152" s="21" t="s">
        <v>18</v>
      </c>
      <c r="Q152" s="20">
        <f t="shared" si="20"/>
        <v>0</v>
      </c>
      <c r="R152" s="17" t="e">
        <f>VLOOKUP(H152,'DIFERIDAS PRODUCCION'!$A$2:$B$212,2,FALSE)</f>
        <v>#N/A</v>
      </c>
      <c r="S152" s="17">
        <f t="shared" si="21"/>
        <v>0</v>
      </c>
      <c r="T152" s="20" t="e">
        <f>VLOOKUP(I152,'DIFERIDAS PRODUCCION'!$D$1:$E$34,2,FALSE)</f>
        <v>#N/A</v>
      </c>
      <c r="U152" s="22">
        <f t="shared" si="22"/>
        <v>0</v>
      </c>
      <c r="V152" s="17" t="str">
        <f t="shared" si="23"/>
        <v/>
      </c>
      <c r="W152" s="29" t="str">
        <f t="shared" si="24"/>
        <v>True</v>
      </c>
      <c r="Z152" s="18"/>
      <c r="AA152" s="18"/>
    </row>
    <row r="153" spans="1:27" x14ac:dyDescent="0.25">
      <c r="A153" s="80"/>
      <c r="B153" s="53" t="e">
        <f>VLOOKUP(A153,Pozos!$A$1:$F$411,6,0)</f>
        <v>#N/A</v>
      </c>
      <c r="C153" s="82">
        <v>0</v>
      </c>
      <c r="D153" s="52"/>
      <c r="E153" s="84" t="s">
        <v>21</v>
      </c>
      <c r="F153" s="53" t="e">
        <f>ROUND(VLOOKUP(M153,'Ultima Prueba Valida'!C:M,8,FALSE)/24*D153,2)</f>
        <v>#N/A</v>
      </c>
      <c r="G153" s="54" t="e">
        <f>VLOOKUP(M153,'Ultima Prueba Valida'!$C:$Y,3,0)</f>
        <v>#N/A</v>
      </c>
      <c r="H153" s="55"/>
      <c r="I153" s="55"/>
      <c r="J153" s="63"/>
      <c r="K153" s="56"/>
      <c r="L153" s="83" t="str">
        <f t="shared" si="25"/>
        <v/>
      </c>
      <c r="M153" s="40" t="e">
        <f>VLOOKUP(A153,Pozos!$A$1:$B$411,2,FALSE)</f>
        <v>#N/A</v>
      </c>
      <c r="N153" s="19">
        <f t="shared" si="18"/>
        <v>45706</v>
      </c>
      <c r="O153" s="19">
        <f t="shared" si="19"/>
        <v>45706</v>
      </c>
      <c r="P153" s="21" t="s">
        <v>18</v>
      </c>
      <c r="Q153" s="20">
        <f t="shared" si="20"/>
        <v>0</v>
      </c>
      <c r="R153" s="17" t="e">
        <f>VLOOKUP(H153,'DIFERIDAS PRODUCCION'!$A$2:$B$212,2,FALSE)</f>
        <v>#N/A</v>
      </c>
      <c r="S153" s="17">
        <f t="shared" si="21"/>
        <v>0</v>
      </c>
      <c r="T153" s="20" t="e">
        <f>VLOOKUP(I153,'DIFERIDAS PRODUCCION'!$D$1:$E$34,2,FALSE)</f>
        <v>#N/A</v>
      </c>
      <c r="U153" s="22">
        <f t="shared" si="22"/>
        <v>0</v>
      </c>
      <c r="V153" s="17" t="str">
        <f t="shared" si="23"/>
        <v/>
      </c>
      <c r="W153" s="29" t="str">
        <f t="shared" si="24"/>
        <v>True</v>
      </c>
      <c r="Z153" s="18"/>
      <c r="AA153" s="18"/>
    </row>
    <row r="154" spans="1:27" x14ac:dyDescent="0.25">
      <c r="A154" s="80"/>
      <c r="B154" s="53" t="e">
        <f>VLOOKUP(A154,Pozos!$A$1:$F$411,6,0)</f>
        <v>#N/A</v>
      </c>
      <c r="C154" s="82">
        <v>0</v>
      </c>
      <c r="D154" s="52"/>
      <c r="E154" s="84" t="s">
        <v>21</v>
      </c>
      <c r="F154" s="53" t="e">
        <f>ROUND(VLOOKUP(M154,'Ultima Prueba Valida'!C:M,8,FALSE)/24*D154,2)</f>
        <v>#N/A</v>
      </c>
      <c r="G154" s="54" t="e">
        <f>VLOOKUP(M154,'Ultima Prueba Valida'!$C:$Y,3,0)</f>
        <v>#N/A</v>
      </c>
      <c r="H154" s="55"/>
      <c r="I154" s="55"/>
      <c r="J154" s="63"/>
      <c r="K154" s="56"/>
      <c r="L154" s="83" t="str">
        <f t="shared" si="25"/>
        <v/>
      </c>
      <c r="M154" s="40" t="e">
        <f>VLOOKUP(A154,Pozos!$A$1:$B$411,2,FALSE)</f>
        <v>#N/A</v>
      </c>
      <c r="N154" s="19">
        <f t="shared" si="18"/>
        <v>45706</v>
      </c>
      <c r="O154" s="19">
        <f t="shared" si="19"/>
        <v>45706</v>
      </c>
      <c r="P154" s="21" t="s">
        <v>18</v>
      </c>
      <c r="Q154" s="20">
        <f t="shared" si="20"/>
        <v>0</v>
      </c>
      <c r="R154" s="17" t="e">
        <f>VLOOKUP(H154,'DIFERIDAS PRODUCCION'!$A$2:$B$212,2,FALSE)</f>
        <v>#N/A</v>
      </c>
      <c r="S154" s="17">
        <f t="shared" si="21"/>
        <v>0</v>
      </c>
      <c r="T154" s="20" t="e">
        <f>VLOOKUP(I154,'DIFERIDAS PRODUCCION'!$D$1:$E$34,2,FALSE)</f>
        <v>#N/A</v>
      </c>
      <c r="U154" s="22">
        <f t="shared" si="22"/>
        <v>0</v>
      </c>
      <c r="V154" s="17" t="str">
        <f t="shared" si="23"/>
        <v/>
      </c>
      <c r="W154" s="29" t="str">
        <f t="shared" si="24"/>
        <v>True</v>
      </c>
      <c r="Z154" s="18"/>
      <c r="AA154" s="18"/>
    </row>
    <row r="155" spans="1:27" x14ac:dyDescent="0.25">
      <c r="A155" s="80"/>
      <c r="B155" s="53" t="e">
        <f>VLOOKUP(A155,Pozos!$A$1:$F$411,6,0)</f>
        <v>#N/A</v>
      </c>
      <c r="C155" s="82">
        <v>0</v>
      </c>
      <c r="D155" s="52"/>
      <c r="E155" s="84" t="s">
        <v>21</v>
      </c>
      <c r="F155" s="53" t="e">
        <f>ROUND(VLOOKUP(M155,'Ultima Prueba Valida'!C:M,8,FALSE)/24*D155,2)</f>
        <v>#N/A</v>
      </c>
      <c r="G155" s="54" t="e">
        <f>VLOOKUP(M155,'Ultima Prueba Valida'!$C:$Y,3,0)</f>
        <v>#N/A</v>
      </c>
      <c r="H155" s="55"/>
      <c r="I155" s="55"/>
      <c r="J155" s="63"/>
      <c r="K155" s="56"/>
      <c r="L155" s="83" t="str">
        <f t="shared" si="25"/>
        <v/>
      </c>
      <c r="M155" s="40" t="e">
        <f>VLOOKUP(A155,Pozos!$A$1:$B$411,2,FALSE)</f>
        <v>#N/A</v>
      </c>
      <c r="N155" s="19">
        <f t="shared" si="18"/>
        <v>45706</v>
      </c>
      <c r="O155" s="19">
        <f t="shared" si="19"/>
        <v>45706</v>
      </c>
      <c r="P155" s="21" t="s">
        <v>18</v>
      </c>
      <c r="Q155" s="20">
        <f t="shared" si="20"/>
        <v>0</v>
      </c>
      <c r="R155" s="17" t="e">
        <f>VLOOKUP(H155,'DIFERIDAS PRODUCCION'!$A$2:$B$212,2,FALSE)</f>
        <v>#N/A</v>
      </c>
      <c r="S155" s="17">
        <f t="shared" si="21"/>
        <v>0</v>
      </c>
      <c r="T155" s="20" t="e">
        <f>VLOOKUP(I155,'DIFERIDAS PRODUCCION'!$D$1:$E$34,2,FALSE)</f>
        <v>#N/A</v>
      </c>
      <c r="U155" s="22">
        <f t="shared" si="22"/>
        <v>0</v>
      </c>
      <c r="V155" s="17" t="str">
        <f t="shared" si="23"/>
        <v/>
      </c>
      <c r="W155" s="29" t="str">
        <f t="shared" si="24"/>
        <v>True</v>
      </c>
      <c r="Z155" s="18"/>
      <c r="AA155" s="18"/>
    </row>
    <row r="156" spans="1:27" x14ac:dyDescent="0.25">
      <c r="A156" s="80"/>
      <c r="B156" s="53" t="e">
        <f>VLOOKUP(A156,Pozos!$A$1:$F$411,6,0)</f>
        <v>#N/A</v>
      </c>
      <c r="C156" s="82">
        <v>0</v>
      </c>
      <c r="D156" s="52"/>
      <c r="E156" s="84" t="s">
        <v>21</v>
      </c>
      <c r="F156" s="53" t="e">
        <f>ROUND(VLOOKUP(M156,'Ultima Prueba Valida'!C:M,8,FALSE)/24*D156,2)</f>
        <v>#N/A</v>
      </c>
      <c r="G156" s="54" t="e">
        <f>VLOOKUP(M156,'Ultima Prueba Valida'!$C:$Y,3,0)</f>
        <v>#N/A</v>
      </c>
      <c r="H156" s="55"/>
      <c r="I156" s="55"/>
      <c r="J156" s="63"/>
      <c r="K156" s="56"/>
      <c r="L156" s="83" t="str">
        <f t="shared" si="25"/>
        <v/>
      </c>
      <c r="M156" s="40" t="e">
        <f>VLOOKUP(A156,Pozos!$A$1:$B$411,2,FALSE)</f>
        <v>#N/A</v>
      </c>
      <c r="N156" s="19">
        <f t="shared" si="18"/>
        <v>45706</v>
      </c>
      <c r="O156" s="19">
        <f t="shared" si="19"/>
        <v>45706</v>
      </c>
      <c r="P156" s="21" t="s">
        <v>18</v>
      </c>
      <c r="Q156" s="20">
        <f t="shared" si="20"/>
        <v>0</v>
      </c>
      <c r="R156" s="17" t="e">
        <f>VLOOKUP(H156,'DIFERIDAS PRODUCCION'!$A$2:$B$212,2,FALSE)</f>
        <v>#N/A</v>
      </c>
      <c r="S156" s="17">
        <f t="shared" si="21"/>
        <v>0</v>
      </c>
      <c r="T156" s="20" t="e">
        <f>VLOOKUP(I156,'DIFERIDAS PRODUCCION'!$D$1:$E$34,2,FALSE)</f>
        <v>#N/A</v>
      </c>
      <c r="U156" s="22">
        <f t="shared" si="22"/>
        <v>0</v>
      </c>
      <c r="V156" s="17" t="str">
        <f t="shared" si="23"/>
        <v/>
      </c>
      <c r="W156" s="29" t="str">
        <f t="shared" si="24"/>
        <v>True</v>
      </c>
      <c r="Z156" s="18"/>
      <c r="AA156" s="18"/>
    </row>
    <row r="157" spans="1:27" x14ac:dyDescent="0.25">
      <c r="A157" s="80"/>
      <c r="B157" s="53" t="e">
        <f>VLOOKUP(A157,Pozos!$A$1:$F$411,6,0)</f>
        <v>#N/A</v>
      </c>
      <c r="C157" s="82">
        <v>0</v>
      </c>
      <c r="D157" s="52"/>
      <c r="E157" s="84" t="s">
        <v>21</v>
      </c>
      <c r="F157" s="53" t="e">
        <f>ROUND(VLOOKUP(M157,'Ultima Prueba Valida'!C:M,8,FALSE)/24*D157,2)</f>
        <v>#N/A</v>
      </c>
      <c r="G157" s="54" t="e">
        <f>VLOOKUP(M157,'Ultima Prueba Valida'!$C:$Y,3,0)</f>
        <v>#N/A</v>
      </c>
      <c r="H157" s="55"/>
      <c r="I157" s="55"/>
      <c r="J157" s="63"/>
      <c r="K157" s="56"/>
      <c r="L157" s="83" t="str">
        <f t="shared" si="25"/>
        <v/>
      </c>
      <c r="M157" s="40" t="e">
        <f>VLOOKUP(A157,Pozos!$A$1:$B$411,2,FALSE)</f>
        <v>#N/A</v>
      </c>
      <c r="N157" s="19">
        <f t="shared" si="18"/>
        <v>45706</v>
      </c>
      <c r="O157" s="19">
        <f t="shared" si="19"/>
        <v>45706</v>
      </c>
      <c r="P157" s="21" t="s">
        <v>18</v>
      </c>
      <c r="Q157" s="20">
        <f t="shared" si="20"/>
        <v>0</v>
      </c>
      <c r="R157" s="17" t="e">
        <f>VLOOKUP(H157,'DIFERIDAS PRODUCCION'!$A$2:$B$212,2,FALSE)</f>
        <v>#N/A</v>
      </c>
      <c r="S157" s="17">
        <f t="shared" si="21"/>
        <v>0</v>
      </c>
      <c r="T157" s="20" t="e">
        <f>VLOOKUP(I157,'DIFERIDAS PRODUCCION'!$D$1:$E$34,2,FALSE)</f>
        <v>#N/A</v>
      </c>
      <c r="U157" s="22">
        <f t="shared" si="22"/>
        <v>0</v>
      </c>
      <c r="V157" s="17" t="str">
        <f t="shared" si="23"/>
        <v/>
      </c>
      <c r="W157" s="29" t="str">
        <f t="shared" si="24"/>
        <v>True</v>
      </c>
      <c r="Z157" s="18"/>
      <c r="AA157" s="18"/>
    </row>
    <row r="158" spans="1:27" x14ac:dyDescent="0.25">
      <c r="A158" s="80"/>
      <c r="B158" s="53" t="e">
        <f>VLOOKUP(A158,Pozos!$A$1:$F$411,6,0)</f>
        <v>#N/A</v>
      </c>
      <c r="C158" s="82">
        <v>0</v>
      </c>
      <c r="D158" s="52"/>
      <c r="E158" s="84" t="s">
        <v>21</v>
      </c>
      <c r="F158" s="53" t="e">
        <f>ROUND(VLOOKUP(M158,'Ultima Prueba Valida'!C:M,8,FALSE)/24*D158,2)</f>
        <v>#N/A</v>
      </c>
      <c r="G158" s="54" t="e">
        <f>VLOOKUP(M158,'Ultima Prueba Valida'!$C:$Y,3,0)</f>
        <v>#N/A</v>
      </c>
      <c r="H158" s="55"/>
      <c r="I158" s="55"/>
      <c r="J158" s="63"/>
      <c r="K158" s="56"/>
      <c r="L158" s="83" t="str">
        <f t="shared" si="25"/>
        <v/>
      </c>
      <c r="M158" s="40" t="e">
        <f>VLOOKUP(A158,Pozos!$A$1:$B$411,2,FALSE)</f>
        <v>#N/A</v>
      </c>
      <c r="N158" s="19">
        <f t="shared" si="18"/>
        <v>45706</v>
      </c>
      <c r="O158" s="19">
        <f t="shared" si="19"/>
        <v>45706</v>
      </c>
      <c r="P158" s="21" t="s">
        <v>18</v>
      </c>
      <c r="Q158" s="20">
        <f t="shared" si="20"/>
        <v>0</v>
      </c>
      <c r="R158" s="17" t="e">
        <f>VLOOKUP(H158,'DIFERIDAS PRODUCCION'!$A$2:$B$212,2,FALSE)</f>
        <v>#N/A</v>
      </c>
      <c r="S158" s="17">
        <f t="shared" si="21"/>
        <v>0</v>
      </c>
      <c r="T158" s="20" t="e">
        <f>VLOOKUP(I158,'DIFERIDAS PRODUCCION'!$D$1:$E$34,2,FALSE)</f>
        <v>#N/A</v>
      </c>
      <c r="U158" s="22">
        <f t="shared" si="22"/>
        <v>0</v>
      </c>
      <c r="V158" s="17" t="str">
        <f t="shared" si="23"/>
        <v/>
      </c>
      <c r="W158" s="29" t="str">
        <f t="shared" si="24"/>
        <v>True</v>
      </c>
      <c r="Z158" s="18"/>
      <c r="AA158" s="18"/>
    </row>
    <row r="159" spans="1:27" x14ac:dyDescent="0.25">
      <c r="A159" s="80"/>
      <c r="B159" s="53" t="e">
        <f>VLOOKUP(A159,Pozos!$A$1:$F$411,6,0)</f>
        <v>#N/A</v>
      </c>
      <c r="C159" s="82">
        <v>0</v>
      </c>
      <c r="D159" s="52"/>
      <c r="E159" s="84" t="s">
        <v>21</v>
      </c>
      <c r="F159" s="53" t="e">
        <f>ROUND(VLOOKUP(M159,'Ultima Prueba Valida'!C:M,8,FALSE)/24*D159,2)</f>
        <v>#N/A</v>
      </c>
      <c r="G159" s="54" t="e">
        <f>VLOOKUP(M159,'Ultima Prueba Valida'!$C:$Y,3,0)</f>
        <v>#N/A</v>
      </c>
      <c r="H159" s="55"/>
      <c r="I159" s="55"/>
      <c r="J159" s="63"/>
      <c r="K159" s="56"/>
      <c r="L159" s="83" t="str">
        <f t="shared" si="25"/>
        <v/>
      </c>
      <c r="M159" s="40" t="e">
        <f>VLOOKUP(A159,Pozos!$A$1:$B$411,2,FALSE)</f>
        <v>#N/A</v>
      </c>
      <c r="N159" s="19">
        <f t="shared" si="18"/>
        <v>45706</v>
      </c>
      <c r="O159" s="19">
        <f t="shared" si="19"/>
        <v>45706</v>
      </c>
      <c r="P159" s="21" t="s">
        <v>18</v>
      </c>
      <c r="Q159" s="20">
        <f t="shared" si="20"/>
        <v>0</v>
      </c>
      <c r="R159" s="17" t="e">
        <f>VLOOKUP(H159,'DIFERIDAS PRODUCCION'!$A$2:$B$212,2,FALSE)</f>
        <v>#N/A</v>
      </c>
      <c r="S159" s="17">
        <f t="shared" si="21"/>
        <v>0</v>
      </c>
      <c r="T159" s="20" t="e">
        <f>VLOOKUP(I159,'DIFERIDAS PRODUCCION'!$D$1:$E$34,2,FALSE)</f>
        <v>#N/A</v>
      </c>
      <c r="U159" s="22">
        <f t="shared" si="22"/>
        <v>0</v>
      </c>
      <c r="V159" s="17" t="str">
        <f t="shared" si="23"/>
        <v/>
      </c>
      <c r="W159" s="29" t="str">
        <f t="shared" si="24"/>
        <v>True</v>
      </c>
      <c r="Z159" s="18"/>
      <c r="AA159" s="18"/>
    </row>
    <row r="160" spans="1:27" x14ac:dyDescent="0.25">
      <c r="A160" s="80"/>
      <c r="B160" s="53" t="e">
        <f>VLOOKUP(A160,Pozos!$A$1:$F$411,6,0)</f>
        <v>#N/A</v>
      </c>
      <c r="C160" s="82">
        <v>0</v>
      </c>
      <c r="D160" s="52"/>
      <c r="E160" s="84" t="s">
        <v>21</v>
      </c>
      <c r="F160" s="53" t="e">
        <f>ROUND(VLOOKUP(M160,'Ultima Prueba Valida'!C:M,8,FALSE)/24*D160,2)</f>
        <v>#N/A</v>
      </c>
      <c r="G160" s="54" t="e">
        <f>VLOOKUP(M160,'Ultima Prueba Valida'!$C:$Y,3,0)</f>
        <v>#N/A</v>
      </c>
      <c r="H160" s="55"/>
      <c r="I160" s="55"/>
      <c r="J160" s="63"/>
      <c r="K160" s="56"/>
      <c r="L160" s="83" t="str">
        <f t="shared" si="25"/>
        <v/>
      </c>
      <c r="M160" s="40" t="e">
        <f>VLOOKUP(A160,Pozos!$A$1:$B$411,2,FALSE)</f>
        <v>#N/A</v>
      </c>
      <c r="N160" s="19">
        <f t="shared" si="18"/>
        <v>45706</v>
      </c>
      <c r="O160" s="19">
        <f t="shared" si="19"/>
        <v>45706</v>
      </c>
      <c r="P160" s="21" t="s">
        <v>18</v>
      </c>
      <c r="Q160" s="20">
        <f t="shared" si="20"/>
        <v>0</v>
      </c>
      <c r="R160" s="17" t="e">
        <f>VLOOKUP(H160,'DIFERIDAS PRODUCCION'!$A$2:$B$212,2,FALSE)</f>
        <v>#N/A</v>
      </c>
      <c r="S160" s="17">
        <f t="shared" si="21"/>
        <v>0</v>
      </c>
      <c r="T160" s="20" t="e">
        <f>VLOOKUP(I160,'DIFERIDAS PRODUCCION'!$D$1:$E$34,2,FALSE)</f>
        <v>#N/A</v>
      </c>
      <c r="U160" s="22">
        <f t="shared" si="22"/>
        <v>0</v>
      </c>
      <c r="V160" s="17" t="str">
        <f t="shared" si="23"/>
        <v/>
      </c>
      <c r="W160" s="29" t="str">
        <f t="shared" si="24"/>
        <v>True</v>
      </c>
      <c r="Z160" s="18"/>
      <c r="AA160" s="18"/>
    </row>
    <row r="161" spans="1:27" x14ac:dyDescent="0.25">
      <c r="A161" s="80"/>
      <c r="B161" s="53" t="e">
        <f>VLOOKUP(A161,Pozos!$A$1:$F$411,6,0)</f>
        <v>#N/A</v>
      </c>
      <c r="C161" s="82">
        <v>0</v>
      </c>
      <c r="D161" s="52"/>
      <c r="E161" s="84" t="s">
        <v>21</v>
      </c>
      <c r="F161" s="53" t="e">
        <f>ROUND(VLOOKUP(M161,'Ultima Prueba Valida'!C:M,8,FALSE)/24*D161,2)</f>
        <v>#N/A</v>
      </c>
      <c r="G161" s="54" t="e">
        <f>VLOOKUP(M161,'Ultima Prueba Valida'!$C:$Y,3,0)</f>
        <v>#N/A</v>
      </c>
      <c r="H161" s="55"/>
      <c r="I161" s="55"/>
      <c r="J161" s="63"/>
      <c r="K161" s="56"/>
      <c r="L161" s="83" t="str">
        <f t="shared" si="25"/>
        <v/>
      </c>
      <c r="M161" s="40" t="e">
        <f>VLOOKUP(A161,Pozos!$A$1:$B$411,2,FALSE)</f>
        <v>#N/A</v>
      </c>
      <c r="N161" s="19">
        <f t="shared" si="18"/>
        <v>45706</v>
      </c>
      <c r="O161" s="19">
        <f t="shared" si="19"/>
        <v>45706</v>
      </c>
      <c r="P161" s="21" t="s">
        <v>18</v>
      </c>
      <c r="Q161" s="20">
        <f t="shared" si="20"/>
        <v>0</v>
      </c>
      <c r="R161" s="17" t="e">
        <f>VLOOKUP(H161,'DIFERIDAS PRODUCCION'!$A$2:$B$212,2,FALSE)</f>
        <v>#N/A</v>
      </c>
      <c r="S161" s="17">
        <f t="shared" si="21"/>
        <v>0</v>
      </c>
      <c r="T161" s="20" t="e">
        <f>VLOOKUP(I161,'DIFERIDAS PRODUCCION'!$D$1:$E$34,2,FALSE)</f>
        <v>#N/A</v>
      </c>
      <c r="U161" s="22">
        <f t="shared" si="22"/>
        <v>0</v>
      </c>
      <c r="V161" s="17" t="str">
        <f t="shared" si="23"/>
        <v/>
      </c>
      <c r="W161" s="29" t="str">
        <f t="shared" si="24"/>
        <v>True</v>
      </c>
      <c r="Z161" s="18"/>
      <c r="AA161" s="18"/>
    </row>
    <row r="162" spans="1:27" x14ac:dyDescent="0.25">
      <c r="A162" s="80"/>
      <c r="B162" s="53" t="e">
        <f>VLOOKUP(A162,Pozos!$A$1:$F$411,6,0)</f>
        <v>#N/A</v>
      </c>
      <c r="C162" s="82">
        <v>0</v>
      </c>
      <c r="D162" s="52"/>
      <c r="E162" s="84" t="s">
        <v>21</v>
      </c>
      <c r="F162" s="53" t="e">
        <f>ROUND(VLOOKUP(M162,'Ultima Prueba Valida'!C:M,8,FALSE)/24*D162,2)</f>
        <v>#N/A</v>
      </c>
      <c r="G162" s="54" t="e">
        <f>VLOOKUP(M162,'Ultima Prueba Valida'!$C:$Y,3,0)</f>
        <v>#N/A</v>
      </c>
      <c r="H162" s="55"/>
      <c r="I162" s="55"/>
      <c r="J162" s="63"/>
      <c r="K162" s="56"/>
      <c r="L162" s="83" t="str">
        <f t="shared" si="25"/>
        <v/>
      </c>
      <c r="M162" s="40" t="e">
        <f>VLOOKUP(A162,Pozos!$A$1:$B$411,2,FALSE)</f>
        <v>#N/A</v>
      </c>
      <c r="N162" s="19">
        <f t="shared" si="18"/>
        <v>45706</v>
      </c>
      <c r="O162" s="19">
        <f t="shared" si="19"/>
        <v>45706</v>
      </c>
      <c r="P162" s="21" t="s">
        <v>18</v>
      </c>
      <c r="Q162" s="20">
        <f t="shared" si="20"/>
        <v>0</v>
      </c>
      <c r="R162" s="17" t="e">
        <f>VLOOKUP(H162,'DIFERIDAS PRODUCCION'!$A$2:$B$212,2,FALSE)</f>
        <v>#N/A</v>
      </c>
      <c r="S162" s="17">
        <f t="shared" si="21"/>
        <v>0</v>
      </c>
      <c r="T162" s="20" t="e">
        <f>VLOOKUP(I162,'DIFERIDAS PRODUCCION'!$D$1:$E$34,2,FALSE)</f>
        <v>#N/A</v>
      </c>
      <c r="U162" s="22">
        <f t="shared" si="22"/>
        <v>0</v>
      </c>
      <c r="V162" s="17" t="str">
        <f t="shared" si="23"/>
        <v/>
      </c>
      <c r="W162" s="29" t="str">
        <f t="shared" si="24"/>
        <v>True</v>
      </c>
      <c r="Z162" s="18"/>
      <c r="AA162" s="18"/>
    </row>
    <row r="163" spans="1:27" x14ac:dyDescent="0.25">
      <c r="A163" s="80"/>
      <c r="B163" s="53" t="e">
        <f>VLOOKUP(A163,Pozos!$A$1:$F$411,6,0)</f>
        <v>#N/A</v>
      </c>
      <c r="C163" s="82">
        <v>0</v>
      </c>
      <c r="D163" s="52"/>
      <c r="E163" s="84" t="s">
        <v>21</v>
      </c>
      <c r="F163" s="53" t="e">
        <f>ROUND(VLOOKUP(M163,'Ultima Prueba Valida'!C:M,8,FALSE)/24*D163,2)</f>
        <v>#N/A</v>
      </c>
      <c r="G163" s="54" t="e">
        <f>VLOOKUP(M163,'Ultima Prueba Valida'!$C:$Y,3,0)</f>
        <v>#N/A</v>
      </c>
      <c r="H163" s="55"/>
      <c r="I163" s="55"/>
      <c r="J163" s="63"/>
      <c r="K163" s="56"/>
      <c r="L163" s="83" t="str">
        <f t="shared" si="25"/>
        <v/>
      </c>
      <c r="M163" s="40" t="e">
        <f>VLOOKUP(A163,Pozos!$A$1:$B$411,2,FALSE)</f>
        <v>#N/A</v>
      </c>
      <c r="N163" s="19">
        <f t="shared" si="18"/>
        <v>45706</v>
      </c>
      <c r="O163" s="19">
        <f t="shared" si="19"/>
        <v>45706</v>
      </c>
      <c r="P163" s="21" t="s">
        <v>18</v>
      </c>
      <c r="Q163" s="20">
        <f t="shared" si="20"/>
        <v>0</v>
      </c>
      <c r="R163" s="17" t="e">
        <f>VLOOKUP(H163,'DIFERIDAS PRODUCCION'!$A$2:$B$212,2,FALSE)</f>
        <v>#N/A</v>
      </c>
      <c r="S163" s="17">
        <f t="shared" si="21"/>
        <v>0</v>
      </c>
      <c r="T163" s="20" t="e">
        <f>VLOOKUP(I163,'DIFERIDAS PRODUCCION'!$D$1:$E$34,2,FALSE)</f>
        <v>#N/A</v>
      </c>
      <c r="U163" s="22">
        <f t="shared" si="22"/>
        <v>0</v>
      </c>
      <c r="V163" s="17" t="str">
        <f t="shared" si="23"/>
        <v/>
      </c>
      <c r="W163" s="29" t="str">
        <f t="shared" si="24"/>
        <v>True</v>
      </c>
      <c r="Z163" s="18"/>
      <c r="AA163" s="18"/>
    </row>
    <row r="164" spans="1:27" x14ac:dyDescent="0.25">
      <c r="A164" s="80"/>
      <c r="B164" s="53" t="e">
        <f>VLOOKUP(A164,Pozos!$A$1:$F$411,6,0)</f>
        <v>#N/A</v>
      </c>
      <c r="C164" s="82">
        <v>0</v>
      </c>
      <c r="D164" s="52"/>
      <c r="E164" s="84" t="s">
        <v>21</v>
      </c>
      <c r="F164" s="53" t="e">
        <f>ROUND(VLOOKUP(M164,'Ultima Prueba Valida'!C:M,8,FALSE)/24*D164,2)</f>
        <v>#N/A</v>
      </c>
      <c r="G164" s="54" t="e">
        <f>VLOOKUP(M164,'Ultima Prueba Valida'!$C:$Y,3,0)</f>
        <v>#N/A</v>
      </c>
      <c r="H164" s="55"/>
      <c r="I164" s="55"/>
      <c r="J164" s="63"/>
      <c r="K164" s="56"/>
      <c r="L164" s="83" t="str">
        <f t="shared" si="25"/>
        <v/>
      </c>
      <c r="M164" s="40" t="e">
        <f>VLOOKUP(A164,Pozos!$A$1:$B$411,2,FALSE)</f>
        <v>#N/A</v>
      </c>
      <c r="N164" s="19">
        <f t="shared" si="18"/>
        <v>45706</v>
      </c>
      <c r="O164" s="19">
        <f t="shared" si="19"/>
        <v>45706</v>
      </c>
      <c r="P164" s="21" t="s">
        <v>18</v>
      </c>
      <c r="Q164" s="20">
        <f t="shared" si="20"/>
        <v>0</v>
      </c>
      <c r="R164" s="17" t="e">
        <f>VLOOKUP(H164,'DIFERIDAS PRODUCCION'!$A$2:$B$212,2,FALSE)</f>
        <v>#N/A</v>
      </c>
      <c r="S164" s="17">
        <f t="shared" si="21"/>
        <v>0</v>
      </c>
      <c r="T164" s="20" t="e">
        <f>VLOOKUP(I164,'DIFERIDAS PRODUCCION'!$D$1:$E$34,2,FALSE)</f>
        <v>#N/A</v>
      </c>
      <c r="U164" s="22">
        <f t="shared" si="22"/>
        <v>0</v>
      </c>
      <c r="V164" s="17" t="str">
        <f t="shared" si="23"/>
        <v/>
      </c>
      <c r="W164" s="29" t="str">
        <f t="shared" si="24"/>
        <v>True</v>
      </c>
      <c r="Z164" s="18"/>
      <c r="AA164" s="18"/>
    </row>
    <row r="165" spans="1:27" x14ac:dyDescent="0.25">
      <c r="A165" s="80"/>
      <c r="B165" s="53" t="e">
        <f>VLOOKUP(A165,Pozos!$A$1:$F$411,6,0)</f>
        <v>#N/A</v>
      </c>
      <c r="C165" s="82">
        <v>0</v>
      </c>
      <c r="D165" s="52"/>
      <c r="E165" s="84" t="s">
        <v>21</v>
      </c>
      <c r="F165" s="53" t="e">
        <f>ROUND(VLOOKUP(M165,'Ultima Prueba Valida'!C:M,8,FALSE)/24*D165,2)</f>
        <v>#N/A</v>
      </c>
      <c r="G165" s="54" t="e">
        <f>VLOOKUP(M165,'Ultima Prueba Valida'!$C:$Y,3,0)</f>
        <v>#N/A</v>
      </c>
      <c r="H165" s="55"/>
      <c r="I165" s="55"/>
      <c r="J165" s="63"/>
      <c r="K165" s="56"/>
      <c r="L165" s="83" t="str">
        <f t="shared" si="25"/>
        <v/>
      </c>
      <c r="M165" s="40" t="e">
        <f>VLOOKUP(A165,Pozos!$A$1:$B$411,2,FALSE)</f>
        <v>#N/A</v>
      </c>
      <c r="N165" s="19">
        <f t="shared" si="18"/>
        <v>45706</v>
      </c>
      <c r="O165" s="19">
        <f t="shared" si="19"/>
        <v>45706</v>
      </c>
      <c r="P165" s="21" t="s">
        <v>18</v>
      </c>
      <c r="Q165" s="20">
        <f t="shared" si="20"/>
        <v>0</v>
      </c>
      <c r="R165" s="17" t="e">
        <f>VLOOKUP(H165,'DIFERIDAS PRODUCCION'!$A$2:$B$212,2,FALSE)</f>
        <v>#N/A</v>
      </c>
      <c r="S165" s="17">
        <f t="shared" si="21"/>
        <v>0</v>
      </c>
      <c r="T165" s="20" t="e">
        <f>VLOOKUP(I165,'DIFERIDAS PRODUCCION'!$D$1:$E$34,2,FALSE)</f>
        <v>#N/A</v>
      </c>
      <c r="U165" s="22">
        <f t="shared" si="22"/>
        <v>0</v>
      </c>
      <c r="V165" s="17" t="str">
        <f t="shared" si="23"/>
        <v/>
      </c>
      <c r="W165" s="29" t="str">
        <f t="shared" si="24"/>
        <v>True</v>
      </c>
      <c r="Z165" s="18"/>
      <c r="AA165" s="18"/>
    </row>
    <row r="166" spans="1:27" x14ac:dyDescent="0.25">
      <c r="A166" s="80"/>
      <c r="B166" s="53" t="e">
        <f>VLOOKUP(A166,Pozos!$A$1:$F$411,6,0)</f>
        <v>#N/A</v>
      </c>
      <c r="C166" s="82">
        <v>0</v>
      </c>
      <c r="D166" s="52"/>
      <c r="E166" s="84" t="s">
        <v>21</v>
      </c>
      <c r="F166" s="53" t="e">
        <f>ROUND(VLOOKUP(M166,'Ultima Prueba Valida'!C:M,8,FALSE)/24*D166,2)</f>
        <v>#N/A</v>
      </c>
      <c r="G166" s="54" t="e">
        <f>VLOOKUP(M166,'Ultima Prueba Valida'!$C:$Y,3,0)</f>
        <v>#N/A</v>
      </c>
      <c r="H166" s="55"/>
      <c r="I166" s="55"/>
      <c r="J166" s="63"/>
      <c r="K166" s="56"/>
      <c r="L166" s="83" t="str">
        <f t="shared" si="25"/>
        <v/>
      </c>
      <c r="M166" s="40" t="e">
        <f>VLOOKUP(A166,Pozos!$A$1:$B$411,2,FALSE)</f>
        <v>#N/A</v>
      </c>
      <c r="N166" s="19">
        <f t="shared" si="18"/>
        <v>45706</v>
      </c>
      <c r="O166" s="19">
        <f t="shared" si="19"/>
        <v>45706</v>
      </c>
      <c r="P166" s="21" t="s">
        <v>18</v>
      </c>
      <c r="Q166" s="20">
        <f t="shared" si="20"/>
        <v>0</v>
      </c>
      <c r="R166" s="17" t="e">
        <f>VLOOKUP(H166,'DIFERIDAS PRODUCCION'!$A$2:$B$212,2,FALSE)</f>
        <v>#N/A</v>
      </c>
      <c r="S166" s="17">
        <f t="shared" si="21"/>
        <v>0</v>
      </c>
      <c r="T166" s="20" t="e">
        <f>VLOOKUP(I166,'DIFERIDAS PRODUCCION'!$D$1:$E$34,2,FALSE)</f>
        <v>#N/A</v>
      </c>
      <c r="U166" s="22">
        <f t="shared" si="22"/>
        <v>0</v>
      </c>
      <c r="V166" s="17" t="str">
        <f t="shared" si="23"/>
        <v/>
      </c>
      <c r="W166" s="29" t="str">
        <f t="shared" si="24"/>
        <v>True</v>
      </c>
      <c r="Z166" s="18"/>
      <c r="AA166" s="18"/>
    </row>
    <row r="167" spans="1:27" x14ac:dyDescent="0.25">
      <c r="A167" s="80"/>
      <c r="B167" s="53" t="e">
        <f>VLOOKUP(A167,Pozos!$A$1:$F$411,6,0)</f>
        <v>#N/A</v>
      </c>
      <c r="C167" s="82">
        <v>0</v>
      </c>
      <c r="D167" s="52"/>
      <c r="E167" s="84" t="s">
        <v>21</v>
      </c>
      <c r="F167" s="53" t="e">
        <f>ROUND(VLOOKUP(M167,'Ultima Prueba Valida'!C:M,8,FALSE)/24*D167,2)</f>
        <v>#N/A</v>
      </c>
      <c r="G167" s="54" t="e">
        <f>VLOOKUP(M167,'Ultima Prueba Valida'!$C:$Y,3,0)</f>
        <v>#N/A</v>
      </c>
      <c r="H167" s="55"/>
      <c r="I167" s="55"/>
      <c r="J167" s="63"/>
      <c r="K167" s="56"/>
      <c r="L167" s="83" t="str">
        <f t="shared" si="25"/>
        <v/>
      </c>
      <c r="M167" s="40" t="e">
        <f>VLOOKUP(A167,Pozos!$A$1:$B$411,2,FALSE)</f>
        <v>#N/A</v>
      </c>
      <c r="N167" s="19">
        <f t="shared" si="18"/>
        <v>45706</v>
      </c>
      <c r="O167" s="19">
        <f t="shared" si="19"/>
        <v>45706</v>
      </c>
      <c r="P167" s="21" t="s">
        <v>18</v>
      </c>
      <c r="Q167" s="20">
        <f t="shared" si="20"/>
        <v>0</v>
      </c>
      <c r="R167" s="17" t="e">
        <f>VLOOKUP(H167,'DIFERIDAS PRODUCCION'!$A$2:$B$212,2,FALSE)</f>
        <v>#N/A</v>
      </c>
      <c r="S167" s="17">
        <f t="shared" si="21"/>
        <v>0</v>
      </c>
      <c r="T167" s="20" t="e">
        <f>VLOOKUP(I167,'DIFERIDAS PRODUCCION'!$D$1:$E$34,2,FALSE)</f>
        <v>#N/A</v>
      </c>
      <c r="U167" s="22">
        <f t="shared" si="22"/>
        <v>0</v>
      </c>
      <c r="V167" s="17" t="str">
        <f t="shared" si="23"/>
        <v/>
      </c>
      <c r="W167" s="29" t="str">
        <f t="shared" si="24"/>
        <v>True</v>
      </c>
      <c r="Z167" s="18"/>
      <c r="AA167" s="18"/>
    </row>
    <row r="168" spans="1:27" x14ac:dyDescent="0.25">
      <c r="A168" s="80"/>
      <c r="B168" s="53" t="e">
        <f>VLOOKUP(A168,Pozos!$A$1:$F$411,6,0)</f>
        <v>#N/A</v>
      </c>
      <c r="C168" s="82">
        <v>0</v>
      </c>
      <c r="D168" s="52"/>
      <c r="E168" s="84" t="s">
        <v>21</v>
      </c>
      <c r="F168" s="53" t="e">
        <f>ROUND(VLOOKUP(M168,'Ultima Prueba Valida'!C:M,8,FALSE)/24*D168,2)</f>
        <v>#N/A</v>
      </c>
      <c r="G168" s="54" t="e">
        <f>VLOOKUP(M168,'Ultima Prueba Valida'!$C:$Y,3,0)</f>
        <v>#N/A</v>
      </c>
      <c r="H168" s="55"/>
      <c r="I168" s="55"/>
      <c r="J168" s="63"/>
      <c r="K168" s="56"/>
      <c r="L168" s="83" t="str">
        <f t="shared" si="25"/>
        <v/>
      </c>
      <c r="M168" s="40" t="e">
        <f>VLOOKUP(A168,Pozos!$A$1:$B$411,2,FALSE)</f>
        <v>#N/A</v>
      </c>
      <c r="N168" s="19">
        <f t="shared" si="18"/>
        <v>45706</v>
      </c>
      <c r="O168" s="19">
        <f t="shared" si="19"/>
        <v>45706</v>
      </c>
      <c r="P168" s="21" t="s">
        <v>18</v>
      </c>
      <c r="Q168" s="20">
        <f t="shared" si="20"/>
        <v>0</v>
      </c>
      <c r="R168" s="17" t="e">
        <f>VLOOKUP(H168,'DIFERIDAS PRODUCCION'!$A$2:$B$212,2,FALSE)</f>
        <v>#N/A</v>
      </c>
      <c r="S168" s="17">
        <f t="shared" si="21"/>
        <v>0</v>
      </c>
      <c r="T168" s="20" t="e">
        <f>VLOOKUP(I168,'DIFERIDAS PRODUCCION'!$D$1:$E$34,2,FALSE)</f>
        <v>#N/A</v>
      </c>
      <c r="U168" s="22">
        <f t="shared" si="22"/>
        <v>0</v>
      </c>
      <c r="V168" s="17" t="str">
        <f t="shared" si="23"/>
        <v/>
      </c>
      <c r="W168" s="29" t="str">
        <f t="shared" si="24"/>
        <v>True</v>
      </c>
      <c r="Z168" s="18"/>
      <c r="AA168" s="18"/>
    </row>
    <row r="169" spans="1:27" x14ac:dyDescent="0.25">
      <c r="A169" s="80"/>
      <c r="B169" s="53" t="e">
        <f>VLOOKUP(A169,Pozos!$A$1:$F$411,6,0)</f>
        <v>#N/A</v>
      </c>
      <c r="C169" s="82">
        <v>0</v>
      </c>
      <c r="D169" s="52"/>
      <c r="E169" s="84" t="s">
        <v>21</v>
      </c>
      <c r="F169" s="53" t="e">
        <f>ROUND(VLOOKUP(M169,'Ultima Prueba Valida'!C:M,8,FALSE)/24*D169,2)</f>
        <v>#N/A</v>
      </c>
      <c r="G169" s="54" t="e">
        <f>VLOOKUP(M169,'Ultima Prueba Valida'!$C:$Y,3,0)</f>
        <v>#N/A</v>
      </c>
      <c r="H169" s="55"/>
      <c r="I169" s="55"/>
      <c r="J169" s="63"/>
      <c r="K169" s="56"/>
      <c r="L169" s="83" t="str">
        <f t="shared" si="25"/>
        <v/>
      </c>
      <c r="M169" s="40" t="e">
        <f>VLOOKUP(A169,Pozos!$A$1:$B$411,2,FALSE)</f>
        <v>#N/A</v>
      </c>
      <c r="N169" s="19">
        <f t="shared" si="18"/>
        <v>45706</v>
      </c>
      <c r="O169" s="19">
        <f t="shared" si="19"/>
        <v>45706</v>
      </c>
      <c r="P169" s="21" t="s">
        <v>18</v>
      </c>
      <c r="Q169" s="20">
        <f t="shared" si="20"/>
        <v>0</v>
      </c>
      <c r="R169" s="17" t="e">
        <f>VLOOKUP(H169,'DIFERIDAS PRODUCCION'!$A$2:$B$212,2,FALSE)</f>
        <v>#N/A</v>
      </c>
      <c r="S169" s="17">
        <f t="shared" si="21"/>
        <v>0</v>
      </c>
      <c r="T169" s="20" t="e">
        <f>VLOOKUP(I169,'DIFERIDAS PRODUCCION'!$D$1:$E$34,2,FALSE)</f>
        <v>#N/A</v>
      </c>
      <c r="U169" s="22">
        <f t="shared" si="22"/>
        <v>0</v>
      </c>
      <c r="V169" s="17" t="str">
        <f t="shared" si="23"/>
        <v/>
      </c>
      <c r="W169" s="29" t="str">
        <f t="shared" si="24"/>
        <v>True</v>
      </c>
      <c r="Z169" s="18"/>
      <c r="AA169" s="18"/>
    </row>
    <row r="170" spans="1:27" x14ac:dyDescent="0.25">
      <c r="A170" s="80"/>
      <c r="B170" s="53" t="e">
        <f>VLOOKUP(A170,Pozos!$A$1:$F$411,6,0)</f>
        <v>#N/A</v>
      </c>
      <c r="C170" s="82">
        <v>0</v>
      </c>
      <c r="D170" s="52"/>
      <c r="E170" s="84" t="s">
        <v>21</v>
      </c>
      <c r="F170" s="53" t="e">
        <f>ROUND(VLOOKUP(M170,'Ultima Prueba Valida'!C:M,8,FALSE)/24*D170,2)</f>
        <v>#N/A</v>
      </c>
      <c r="G170" s="54" t="e">
        <f>VLOOKUP(M170,'Ultima Prueba Valida'!$C:$Y,3,0)</f>
        <v>#N/A</v>
      </c>
      <c r="H170" s="55"/>
      <c r="I170" s="55"/>
      <c r="J170" s="63"/>
      <c r="K170" s="56"/>
      <c r="L170" s="83" t="str">
        <f t="shared" si="25"/>
        <v/>
      </c>
      <c r="M170" s="40" t="e">
        <f>VLOOKUP(A170,Pozos!$A$1:$B$411,2,FALSE)</f>
        <v>#N/A</v>
      </c>
      <c r="N170" s="19">
        <f t="shared" si="18"/>
        <v>45706</v>
      </c>
      <c r="O170" s="19">
        <f t="shared" si="19"/>
        <v>45706</v>
      </c>
      <c r="P170" s="21" t="s">
        <v>18</v>
      </c>
      <c r="Q170" s="20">
        <f t="shared" si="20"/>
        <v>0</v>
      </c>
      <c r="R170" s="17" t="e">
        <f>VLOOKUP(H170,'DIFERIDAS PRODUCCION'!$A$2:$B$212,2,FALSE)</f>
        <v>#N/A</v>
      </c>
      <c r="S170" s="17">
        <f t="shared" si="21"/>
        <v>0</v>
      </c>
      <c r="T170" s="20" t="e">
        <f>VLOOKUP(I170,'DIFERIDAS PRODUCCION'!$D$1:$E$34,2,FALSE)</f>
        <v>#N/A</v>
      </c>
      <c r="U170" s="22">
        <f t="shared" si="22"/>
        <v>0</v>
      </c>
      <c r="V170" s="17" t="str">
        <f t="shared" si="23"/>
        <v/>
      </c>
      <c r="W170" s="29" t="str">
        <f t="shared" si="24"/>
        <v>True</v>
      </c>
      <c r="Z170" s="18"/>
      <c r="AA170" s="18"/>
    </row>
    <row r="171" spans="1:27" x14ac:dyDescent="0.25">
      <c r="A171" s="80"/>
      <c r="B171" s="53" t="e">
        <f>VLOOKUP(A171,Pozos!$A$1:$F$411,6,0)</f>
        <v>#N/A</v>
      </c>
      <c r="C171" s="82">
        <v>0</v>
      </c>
      <c r="D171" s="52"/>
      <c r="E171" s="84" t="s">
        <v>21</v>
      </c>
      <c r="F171" s="53" t="e">
        <f>ROUND(VLOOKUP(M171,'Ultima Prueba Valida'!C:M,8,FALSE)/24*D171,2)</f>
        <v>#N/A</v>
      </c>
      <c r="G171" s="54" t="e">
        <f>VLOOKUP(M171,'Ultima Prueba Valida'!$C:$Y,3,0)</f>
        <v>#N/A</v>
      </c>
      <c r="H171" s="55"/>
      <c r="I171" s="55"/>
      <c r="J171" s="63"/>
      <c r="K171" s="56"/>
      <c r="L171" s="83" t="str">
        <f t="shared" si="25"/>
        <v/>
      </c>
      <c r="M171" s="40" t="e">
        <f>VLOOKUP(A171,Pozos!$A$1:$B$411,2,FALSE)</f>
        <v>#N/A</v>
      </c>
      <c r="N171" s="19">
        <f t="shared" si="18"/>
        <v>45706</v>
      </c>
      <c r="O171" s="19">
        <f t="shared" si="19"/>
        <v>45706</v>
      </c>
      <c r="P171" s="21" t="s">
        <v>18</v>
      </c>
      <c r="Q171" s="20">
        <f t="shared" si="20"/>
        <v>0</v>
      </c>
      <c r="R171" s="17" t="e">
        <f>VLOOKUP(H171,'DIFERIDAS PRODUCCION'!$A$2:$B$212,2,FALSE)</f>
        <v>#N/A</v>
      </c>
      <c r="S171" s="17">
        <f t="shared" si="21"/>
        <v>0</v>
      </c>
      <c r="T171" s="20" t="e">
        <f>VLOOKUP(I171,'DIFERIDAS PRODUCCION'!$D$1:$E$34,2,FALSE)</f>
        <v>#N/A</v>
      </c>
      <c r="U171" s="22">
        <f t="shared" si="22"/>
        <v>0</v>
      </c>
      <c r="V171" s="17" t="str">
        <f t="shared" si="23"/>
        <v/>
      </c>
      <c r="W171" s="29" t="str">
        <f t="shared" si="24"/>
        <v>True</v>
      </c>
      <c r="Z171" s="18"/>
      <c r="AA171" s="18"/>
    </row>
    <row r="172" spans="1:27" x14ac:dyDescent="0.25">
      <c r="A172" s="80"/>
      <c r="B172" s="53" t="e">
        <f>VLOOKUP(A172,Pozos!$A$1:$F$411,6,0)</f>
        <v>#N/A</v>
      </c>
      <c r="C172" s="82">
        <v>0</v>
      </c>
      <c r="D172" s="52"/>
      <c r="E172" s="84" t="s">
        <v>21</v>
      </c>
      <c r="F172" s="53" t="e">
        <f>ROUND(VLOOKUP(M172,'Ultima Prueba Valida'!C:M,8,FALSE)/24*D172,2)</f>
        <v>#N/A</v>
      </c>
      <c r="G172" s="54" t="e">
        <f>VLOOKUP(M172,'Ultima Prueba Valida'!$C:$Y,3,0)</f>
        <v>#N/A</v>
      </c>
      <c r="H172" s="55"/>
      <c r="I172" s="55"/>
      <c r="J172" s="63"/>
      <c r="K172" s="56"/>
      <c r="L172" s="83" t="str">
        <f t="shared" si="25"/>
        <v/>
      </c>
      <c r="M172" s="40" t="e">
        <f>VLOOKUP(A172,Pozos!$A$1:$B$411,2,FALSE)</f>
        <v>#N/A</v>
      </c>
      <c r="N172" s="19">
        <f t="shared" si="18"/>
        <v>45706</v>
      </c>
      <c r="O172" s="19">
        <f t="shared" si="19"/>
        <v>45706</v>
      </c>
      <c r="P172" s="21" t="s">
        <v>18</v>
      </c>
      <c r="Q172" s="20">
        <f t="shared" si="20"/>
        <v>0</v>
      </c>
      <c r="R172" s="17" t="e">
        <f>VLOOKUP(H172,'DIFERIDAS PRODUCCION'!$A$2:$B$212,2,FALSE)</f>
        <v>#N/A</v>
      </c>
      <c r="S172" s="17">
        <f t="shared" si="21"/>
        <v>0</v>
      </c>
      <c r="T172" s="20" t="e">
        <f>VLOOKUP(I172,'DIFERIDAS PRODUCCION'!$D$1:$E$34,2,FALSE)</f>
        <v>#N/A</v>
      </c>
      <c r="U172" s="22">
        <f t="shared" si="22"/>
        <v>0</v>
      </c>
      <c r="V172" s="17" t="str">
        <f t="shared" si="23"/>
        <v/>
      </c>
      <c r="W172" s="29" t="str">
        <f t="shared" si="24"/>
        <v>True</v>
      </c>
      <c r="Z172" s="18"/>
      <c r="AA172" s="18"/>
    </row>
    <row r="173" spans="1:27" x14ac:dyDescent="0.25">
      <c r="A173" s="80"/>
      <c r="B173" s="53" t="e">
        <f>VLOOKUP(A173,Pozos!$A$1:$F$411,6,0)</f>
        <v>#N/A</v>
      </c>
      <c r="C173" s="82">
        <v>0</v>
      </c>
      <c r="D173" s="52"/>
      <c r="E173" s="84" t="s">
        <v>21</v>
      </c>
      <c r="F173" s="53" t="e">
        <f>ROUND(VLOOKUP(M173,'Ultima Prueba Valida'!C:M,8,FALSE)/24*D173,2)</f>
        <v>#N/A</v>
      </c>
      <c r="G173" s="54" t="e">
        <f>VLOOKUP(M173,'Ultima Prueba Valida'!$C:$Y,3,0)</f>
        <v>#N/A</v>
      </c>
      <c r="H173" s="55"/>
      <c r="I173" s="55"/>
      <c r="J173" s="63"/>
      <c r="K173" s="56"/>
      <c r="L173" s="83" t="str">
        <f t="shared" si="25"/>
        <v/>
      </c>
      <c r="M173" s="40" t="e">
        <f>VLOOKUP(A173,Pozos!$A$1:$B$411,2,FALSE)</f>
        <v>#N/A</v>
      </c>
      <c r="N173" s="19">
        <f t="shared" si="18"/>
        <v>45706</v>
      </c>
      <c r="O173" s="19">
        <f t="shared" si="19"/>
        <v>45706</v>
      </c>
      <c r="P173" s="21" t="s">
        <v>18</v>
      </c>
      <c r="Q173" s="20">
        <f t="shared" si="20"/>
        <v>0</v>
      </c>
      <c r="R173" s="17" t="e">
        <f>VLOOKUP(H173,'DIFERIDAS PRODUCCION'!$A$2:$B$212,2,FALSE)</f>
        <v>#N/A</v>
      </c>
      <c r="S173" s="17">
        <f t="shared" si="21"/>
        <v>0</v>
      </c>
      <c r="T173" s="20" t="e">
        <f>VLOOKUP(I173,'DIFERIDAS PRODUCCION'!$D$1:$E$34,2,FALSE)</f>
        <v>#N/A</v>
      </c>
      <c r="U173" s="22">
        <f t="shared" si="22"/>
        <v>0</v>
      </c>
      <c r="V173" s="17" t="str">
        <f t="shared" si="23"/>
        <v/>
      </c>
      <c r="W173" s="29" t="str">
        <f t="shared" si="24"/>
        <v>True</v>
      </c>
      <c r="Z173" s="18"/>
      <c r="AA173" s="18"/>
    </row>
    <row r="174" spans="1:27" x14ac:dyDescent="0.25">
      <c r="A174" s="80"/>
      <c r="B174" s="53" t="e">
        <f>VLOOKUP(A174,Pozos!$A$1:$F$411,6,0)</f>
        <v>#N/A</v>
      </c>
      <c r="C174" s="82">
        <v>0</v>
      </c>
      <c r="D174" s="52"/>
      <c r="E174" s="84" t="s">
        <v>21</v>
      </c>
      <c r="F174" s="53" t="e">
        <f>ROUND(VLOOKUP(M174,'Ultima Prueba Valida'!C:M,8,FALSE)/24*D174,2)</f>
        <v>#N/A</v>
      </c>
      <c r="G174" s="54" t="e">
        <f>VLOOKUP(M174,'Ultima Prueba Valida'!$C:$Y,3,0)</f>
        <v>#N/A</v>
      </c>
      <c r="H174" s="55"/>
      <c r="I174" s="55"/>
      <c r="J174" s="63"/>
      <c r="K174" s="56"/>
      <c r="L174" s="83" t="str">
        <f t="shared" si="25"/>
        <v/>
      </c>
      <c r="M174" s="40" t="e">
        <f>VLOOKUP(A174,Pozos!$A$1:$B$411,2,FALSE)</f>
        <v>#N/A</v>
      </c>
      <c r="N174" s="19">
        <f t="shared" si="18"/>
        <v>45706</v>
      </c>
      <c r="O174" s="19">
        <f t="shared" si="19"/>
        <v>45706</v>
      </c>
      <c r="P174" s="21" t="s">
        <v>18</v>
      </c>
      <c r="Q174" s="20">
        <f t="shared" si="20"/>
        <v>0</v>
      </c>
      <c r="R174" s="17" t="e">
        <f>VLOOKUP(H174,'DIFERIDAS PRODUCCION'!$A$2:$B$212,2,FALSE)</f>
        <v>#N/A</v>
      </c>
      <c r="S174" s="17">
        <f t="shared" si="21"/>
        <v>0</v>
      </c>
      <c r="T174" s="20" t="e">
        <f>VLOOKUP(I174,'DIFERIDAS PRODUCCION'!$D$1:$E$34,2,FALSE)</f>
        <v>#N/A</v>
      </c>
      <c r="U174" s="22">
        <f t="shared" si="22"/>
        <v>0</v>
      </c>
      <c r="V174" s="17" t="str">
        <f t="shared" si="23"/>
        <v/>
      </c>
      <c r="W174" s="29" t="str">
        <f t="shared" si="24"/>
        <v>True</v>
      </c>
      <c r="Z174" s="18"/>
      <c r="AA174" s="18"/>
    </row>
    <row r="175" spans="1:27" x14ac:dyDescent="0.25">
      <c r="A175" s="80"/>
      <c r="B175" s="53" t="e">
        <f>VLOOKUP(A175,Pozos!$A$1:$F$411,6,0)</f>
        <v>#N/A</v>
      </c>
      <c r="C175" s="82">
        <v>0</v>
      </c>
      <c r="D175" s="52"/>
      <c r="E175" s="84" t="s">
        <v>21</v>
      </c>
      <c r="F175" s="53" t="e">
        <f>ROUND(VLOOKUP(M175,'Ultima Prueba Valida'!C:M,8,FALSE)/24*D175,2)</f>
        <v>#N/A</v>
      </c>
      <c r="G175" s="54" t="e">
        <f>VLOOKUP(M175,'Ultima Prueba Valida'!$C:$Y,3,0)</f>
        <v>#N/A</v>
      </c>
      <c r="H175" s="55"/>
      <c r="I175" s="55"/>
      <c r="J175" s="63"/>
      <c r="K175" s="56"/>
      <c r="L175" s="83" t="str">
        <f t="shared" si="25"/>
        <v/>
      </c>
      <c r="M175" s="40" t="e">
        <f>VLOOKUP(A175,Pozos!$A$1:$B$411,2,FALSE)</f>
        <v>#N/A</v>
      </c>
      <c r="N175" s="19">
        <f t="shared" si="18"/>
        <v>45706</v>
      </c>
      <c r="O175" s="19">
        <f t="shared" si="19"/>
        <v>45706</v>
      </c>
      <c r="P175" s="21" t="s">
        <v>18</v>
      </c>
      <c r="Q175" s="20">
        <f t="shared" si="20"/>
        <v>0</v>
      </c>
      <c r="R175" s="17" t="e">
        <f>VLOOKUP(H175,'DIFERIDAS PRODUCCION'!$A$2:$B$212,2,FALSE)</f>
        <v>#N/A</v>
      </c>
      <c r="S175" s="17">
        <f t="shared" si="21"/>
        <v>0</v>
      </c>
      <c r="T175" s="20" t="e">
        <f>VLOOKUP(I175,'DIFERIDAS PRODUCCION'!$D$1:$E$34,2,FALSE)</f>
        <v>#N/A</v>
      </c>
      <c r="U175" s="22">
        <f t="shared" si="22"/>
        <v>0</v>
      </c>
      <c r="V175" s="17" t="str">
        <f t="shared" si="23"/>
        <v/>
      </c>
      <c r="W175" s="29" t="str">
        <f t="shared" si="24"/>
        <v>True</v>
      </c>
      <c r="Z175" s="18"/>
      <c r="AA175" s="18"/>
    </row>
    <row r="176" spans="1:27" x14ac:dyDescent="0.25">
      <c r="A176" s="80"/>
      <c r="B176" s="53" t="e">
        <f>VLOOKUP(A176,Pozos!$A$1:$F$411,6,0)</f>
        <v>#N/A</v>
      </c>
      <c r="C176" s="82">
        <v>0</v>
      </c>
      <c r="D176" s="52"/>
      <c r="E176" s="84" t="s">
        <v>21</v>
      </c>
      <c r="F176" s="53" t="e">
        <f>ROUND(VLOOKUP(M176,'Ultima Prueba Valida'!C:M,8,FALSE)/24*D176,2)</f>
        <v>#N/A</v>
      </c>
      <c r="G176" s="54" t="e">
        <f>VLOOKUP(M176,'Ultima Prueba Valida'!$C:$Y,3,0)</f>
        <v>#N/A</v>
      </c>
      <c r="H176" s="55"/>
      <c r="I176" s="55"/>
      <c r="J176" s="63"/>
      <c r="K176" s="56"/>
      <c r="L176" s="83" t="str">
        <f t="shared" si="25"/>
        <v/>
      </c>
      <c r="M176" s="40" t="e">
        <f>VLOOKUP(A176,Pozos!$A$1:$B$411,2,FALSE)</f>
        <v>#N/A</v>
      </c>
      <c r="N176" s="19">
        <f t="shared" si="18"/>
        <v>45706</v>
      </c>
      <c r="O176" s="19">
        <f t="shared" si="19"/>
        <v>45706</v>
      </c>
      <c r="P176" s="21" t="s">
        <v>18</v>
      </c>
      <c r="Q176" s="20">
        <f t="shared" si="20"/>
        <v>0</v>
      </c>
      <c r="R176" s="17" t="e">
        <f>VLOOKUP(H176,'DIFERIDAS PRODUCCION'!$A$2:$B$212,2,FALSE)</f>
        <v>#N/A</v>
      </c>
      <c r="S176" s="17">
        <f t="shared" si="21"/>
        <v>0</v>
      </c>
      <c r="T176" s="20" t="e">
        <f>VLOOKUP(I176,'DIFERIDAS PRODUCCION'!$D$1:$E$34,2,FALSE)</f>
        <v>#N/A</v>
      </c>
      <c r="U176" s="22">
        <f t="shared" si="22"/>
        <v>0</v>
      </c>
      <c r="V176" s="17" t="str">
        <f t="shared" si="23"/>
        <v/>
      </c>
      <c r="W176" s="29" t="str">
        <f t="shared" si="24"/>
        <v>True</v>
      </c>
      <c r="Z176" s="18"/>
      <c r="AA176" s="18"/>
    </row>
    <row r="177" spans="1:27" x14ac:dyDescent="0.25">
      <c r="A177" s="80"/>
      <c r="B177" s="53" t="e">
        <f>VLOOKUP(A177,Pozos!$A$1:$F$411,6,0)</f>
        <v>#N/A</v>
      </c>
      <c r="C177" s="82">
        <v>0</v>
      </c>
      <c r="D177" s="52"/>
      <c r="E177" s="84" t="s">
        <v>21</v>
      </c>
      <c r="F177" s="53" t="e">
        <f>ROUND(VLOOKUP(M177,'Ultima Prueba Valida'!C:M,8,FALSE)/24*D177,2)</f>
        <v>#N/A</v>
      </c>
      <c r="G177" s="54" t="e">
        <f>VLOOKUP(M177,'Ultima Prueba Valida'!$C:$Y,3,0)</f>
        <v>#N/A</v>
      </c>
      <c r="H177" s="55"/>
      <c r="I177" s="55"/>
      <c r="J177" s="63"/>
      <c r="K177" s="56"/>
      <c r="L177" s="83" t="str">
        <f t="shared" si="25"/>
        <v/>
      </c>
      <c r="M177" s="40" t="e">
        <f>VLOOKUP(A177,Pozos!$A$1:$B$411,2,FALSE)</f>
        <v>#N/A</v>
      </c>
      <c r="N177" s="19">
        <f t="shared" si="18"/>
        <v>45706</v>
      </c>
      <c r="O177" s="19">
        <f t="shared" si="19"/>
        <v>45706</v>
      </c>
      <c r="P177" s="21" t="s">
        <v>18</v>
      </c>
      <c r="Q177" s="20">
        <f t="shared" si="20"/>
        <v>0</v>
      </c>
      <c r="R177" s="17" t="e">
        <f>VLOOKUP(H177,'DIFERIDAS PRODUCCION'!$A$2:$B$212,2,FALSE)</f>
        <v>#N/A</v>
      </c>
      <c r="S177" s="17">
        <f t="shared" si="21"/>
        <v>0</v>
      </c>
      <c r="T177" s="20" t="e">
        <f>VLOOKUP(I177,'DIFERIDAS PRODUCCION'!$D$1:$E$34,2,FALSE)</f>
        <v>#N/A</v>
      </c>
      <c r="U177" s="22">
        <f t="shared" si="22"/>
        <v>0</v>
      </c>
      <c r="V177" s="17" t="str">
        <f t="shared" si="23"/>
        <v/>
      </c>
      <c r="W177" s="29" t="str">
        <f t="shared" si="24"/>
        <v>True</v>
      </c>
      <c r="Z177" s="18"/>
      <c r="AA177" s="18"/>
    </row>
    <row r="178" spans="1:27" x14ac:dyDescent="0.25">
      <c r="A178" s="80"/>
      <c r="B178" s="53" t="e">
        <f>VLOOKUP(A178,Pozos!$A$1:$F$411,6,0)</f>
        <v>#N/A</v>
      </c>
      <c r="C178" s="82">
        <v>0</v>
      </c>
      <c r="D178" s="52"/>
      <c r="E178" s="84" t="s">
        <v>21</v>
      </c>
      <c r="F178" s="53" t="e">
        <f>ROUND(VLOOKUP(M178,'Ultima Prueba Valida'!C:M,8,FALSE)/24*D178,2)</f>
        <v>#N/A</v>
      </c>
      <c r="G178" s="54" t="e">
        <f>VLOOKUP(M178,'Ultima Prueba Valida'!$C:$Y,3,0)</f>
        <v>#N/A</v>
      </c>
      <c r="H178" s="55"/>
      <c r="I178" s="55"/>
      <c r="J178" s="63"/>
      <c r="K178" s="56"/>
      <c r="L178" s="83" t="str">
        <f t="shared" si="25"/>
        <v/>
      </c>
      <c r="M178" s="40" t="e">
        <f>VLOOKUP(A178,Pozos!$A$1:$B$411,2,FALSE)</f>
        <v>#N/A</v>
      </c>
      <c r="N178" s="19">
        <f t="shared" si="18"/>
        <v>45706</v>
      </c>
      <c r="O178" s="19">
        <f t="shared" si="19"/>
        <v>45706</v>
      </c>
      <c r="P178" s="21" t="s">
        <v>18</v>
      </c>
      <c r="Q178" s="20">
        <f t="shared" si="20"/>
        <v>0</v>
      </c>
      <c r="R178" s="17" t="e">
        <f>VLOOKUP(H178,'DIFERIDAS PRODUCCION'!$A$2:$B$212,2,FALSE)</f>
        <v>#N/A</v>
      </c>
      <c r="S178" s="17">
        <f t="shared" si="21"/>
        <v>0</v>
      </c>
      <c r="T178" s="20" t="e">
        <f>VLOOKUP(I178,'DIFERIDAS PRODUCCION'!$D$1:$E$34,2,FALSE)</f>
        <v>#N/A</v>
      </c>
      <c r="U178" s="22">
        <f t="shared" si="22"/>
        <v>0</v>
      </c>
      <c r="V178" s="17" t="str">
        <f t="shared" si="23"/>
        <v/>
      </c>
      <c r="W178" s="29" t="str">
        <f t="shared" si="24"/>
        <v>True</v>
      </c>
      <c r="Z178" s="18"/>
      <c r="AA178" s="18"/>
    </row>
    <row r="179" spans="1:27" x14ac:dyDescent="0.25">
      <c r="A179" s="80"/>
      <c r="B179" s="53" t="e">
        <f>VLOOKUP(A179,Pozos!$A$1:$F$411,6,0)</f>
        <v>#N/A</v>
      </c>
      <c r="C179" s="82">
        <v>0</v>
      </c>
      <c r="D179" s="52"/>
      <c r="E179" s="84" t="s">
        <v>21</v>
      </c>
      <c r="F179" s="53" t="e">
        <f>ROUND(VLOOKUP(M179,'Ultima Prueba Valida'!C:M,8,FALSE)/24*D179,2)</f>
        <v>#N/A</v>
      </c>
      <c r="G179" s="54" t="e">
        <f>VLOOKUP(M179,'Ultima Prueba Valida'!$C:$Y,3,0)</f>
        <v>#N/A</v>
      </c>
      <c r="H179" s="55"/>
      <c r="I179" s="55"/>
      <c r="J179" s="63"/>
      <c r="K179" s="56"/>
      <c r="L179" s="83" t="str">
        <f t="shared" si="25"/>
        <v/>
      </c>
      <c r="M179" s="40" t="e">
        <f>VLOOKUP(A179,Pozos!$A$1:$B$411,2,FALSE)</f>
        <v>#N/A</v>
      </c>
      <c r="N179" s="19">
        <f t="shared" si="18"/>
        <v>45706</v>
      </c>
      <c r="O179" s="19">
        <f t="shared" si="19"/>
        <v>45706</v>
      </c>
      <c r="P179" s="21" t="s">
        <v>18</v>
      </c>
      <c r="Q179" s="20">
        <f t="shared" si="20"/>
        <v>0</v>
      </c>
      <c r="R179" s="17" t="e">
        <f>VLOOKUP(H179,'DIFERIDAS PRODUCCION'!$A$2:$B$212,2,FALSE)</f>
        <v>#N/A</v>
      </c>
      <c r="S179" s="17">
        <f t="shared" si="21"/>
        <v>0</v>
      </c>
      <c r="T179" s="20" t="e">
        <f>VLOOKUP(I179,'DIFERIDAS PRODUCCION'!$D$1:$E$34,2,FALSE)</f>
        <v>#N/A</v>
      </c>
      <c r="U179" s="22">
        <f t="shared" si="22"/>
        <v>0</v>
      </c>
      <c r="V179" s="17" t="str">
        <f t="shared" si="23"/>
        <v/>
      </c>
      <c r="W179" s="29" t="str">
        <f t="shared" si="24"/>
        <v>True</v>
      </c>
      <c r="Z179" s="18"/>
      <c r="AA179" s="18"/>
    </row>
    <row r="180" spans="1:27" x14ac:dyDescent="0.25">
      <c r="A180" s="80"/>
      <c r="B180" s="53" t="e">
        <f>VLOOKUP(A180,Pozos!$A$1:$F$411,6,0)</f>
        <v>#N/A</v>
      </c>
      <c r="C180" s="82">
        <v>0</v>
      </c>
      <c r="D180" s="52"/>
      <c r="E180" s="84" t="s">
        <v>21</v>
      </c>
      <c r="F180" s="53" t="e">
        <f>ROUND(VLOOKUP(M180,'Ultima Prueba Valida'!C:M,8,FALSE)/24*D180,2)</f>
        <v>#N/A</v>
      </c>
      <c r="G180" s="54" t="e">
        <f>VLOOKUP(M180,'Ultima Prueba Valida'!$C:$Y,3,0)</f>
        <v>#N/A</v>
      </c>
      <c r="H180" s="55"/>
      <c r="I180" s="55"/>
      <c r="J180" s="63"/>
      <c r="K180" s="56"/>
      <c r="L180" s="83" t="str">
        <f t="shared" si="25"/>
        <v/>
      </c>
      <c r="M180" s="40" t="e">
        <f>VLOOKUP(A180,Pozos!$A$1:$B$411,2,FALSE)</f>
        <v>#N/A</v>
      </c>
      <c r="N180" s="19">
        <f t="shared" si="18"/>
        <v>45706</v>
      </c>
      <c r="O180" s="19">
        <f t="shared" si="19"/>
        <v>45706</v>
      </c>
      <c r="P180" s="21" t="s">
        <v>18</v>
      </c>
      <c r="Q180" s="20">
        <f t="shared" si="20"/>
        <v>0</v>
      </c>
      <c r="R180" s="17" t="e">
        <f>VLOOKUP(H180,'DIFERIDAS PRODUCCION'!$A$2:$B$212,2,FALSE)</f>
        <v>#N/A</v>
      </c>
      <c r="S180" s="17">
        <f t="shared" si="21"/>
        <v>0</v>
      </c>
      <c r="T180" s="20" t="e">
        <f>VLOOKUP(I180,'DIFERIDAS PRODUCCION'!$D$1:$E$34,2,FALSE)</f>
        <v>#N/A</v>
      </c>
      <c r="U180" s="22">
        <f t="shared" si="22"/>
        <v>0</v>
      </c>
      <c r="V180" s="17" t="str">
        <f t="shared" si="23"/>
        <v/>
      </c>
      <c r="W180" s="29" t="str">
        <f t="shared" si="24"/>
        <v>True</v>
      </c>
      <c r="Z180" s="18"/>
      <c r="AA180" s="18"/>
    </row>
    <row r="181" spans="1:27" x14ac:dyDescent="0.25">
      <c r="A181" s="80"/>
      <c r="B181" s="53" t="e">
        <f>VLOOKUP(A181,Pozos!$A$1:$F$411,6,0)</f>
        <v>#N/A</v>
      </c>
      <c r="C181" s="82">
        <v>0</v>
      </c>
      <c r="D181" s="52"/>
      <c r="E181" s="84" t="s">
        <v>21</v>
      </c>
      <c r="F181" s="53" t="e">
        <f>ROUND(VLOOKUP(M181,'Ultima Prueba Valida'!C:M,8,FALSE)/24*D181,2)</f>
        <v>#N/A</v>
      </c>
      <c r="G181" s="54" t="e">
        <f>VLOOKUP(M181,'Ultima Prueba Valida'!$C:$Y,3,0)</f>
        <v>#N/A</v>
      </c>
      <c r="H181" s="55"/>
      <c r="I181" s="55"/>
      <c r="J181" s="63"/>
      <c r="K181" s="56"/>
      <c r="L181" s="83" t="str">
        <f t="shared" si="25"/>
        <v/>
      </c>
      <c r="M181" s="40" t="e">
        <f>VLOOKUP(A181,Pozos!$A$1:$B$411,2,FALSE)</f>
        <v>#N/A</v>
      </c>
      <c r="N181" s="19">
        <f t="shared" si="18"/>
        <v>45706</v>
      </c>
      <c r="O181" s="19">
        <f t="shared" si="19"/>
        <v>45706</v>
      </c>
      <c r="P181" s="21" t="s">
        <v>18</v>
      </c>
      <c r="Q181" s="20">
        <f t="shared" si="20"/>
        <v>0</v>
      </c>
      <c r="R181" s="17" t="e">
        <f>VLOOKUP(H181,'DIFERIDAS PRODUCCION'!$A$2:$B$212,2,FALSE)</f>
        <v>#N/A</v>
      </c>
      <c r="S181" s="17">
        <f t="shared" si="21"/>
        <v>0</v>
      </c>
      <c r="T181" s="20" t="e">
        <f>VLOOKUP(I181,'DIFERIDAS PRODUCCION'!$D$1:$E$34,2,FALSE)</f>
        <v>#N/A</v>
      </c>
      <c r="U181" s="22">
        <f t="shared" si="22"/>
        <v>0</v>
      </c>
      <c r="V181" s="17" t="str">
        <f t="shared" si="23"/>
        <v/>
      </c>
      <c r="W181" s="29" t="str">
        <f t="shared" si="24"/>
        <v>True</v>
      </c>
      <c r="Z181" s="18"/>
      <c r="AA181" s="18"/>
    </row>
    <row r="182" spans="1:27" x14ac:dyDescent="0.25">
      <c r="A182" s="80"/>
      <c r="B182" s="53" t="e">
        <f>VLOOKUP(A182,Pozos!$A$1:$F$411,6,0)</f>
        <v>#N/A</v>
      </c>
      <c r="C182" s="82">
        <v>0</v>
      </c>
      <c r="D182" s="52"/>
      <c r="E182" s="84" t="s">
        <v>21</v>
      </c>
      <c r="F182" s="53" t="e">
        <f>ROUND(VLOOKUP(M182,'Ultima Prueba Valida'!C:M,8,FALSE)/24*D182,2)</f>
        <v>#N/A</v>
      </c>
      <c r="G182" s="54" t="e">
        <f>VLOOKUP(M182,'Ultima Prueba Valida'!$C:$Y,3,0)</f>
        <v>#N/A</v>
      </c>
      <c r="H182" s="55"/>
      <c r="I182" s="55"/>
      <c r="J182" s="63"/>
      <c r="K182" s="56"/>
      <c r="L182" s="83" t="str">
        <f t="shared" si="25"/>
        <v/>
      </c>
      <c r="M182" s="40" t="e">
        <f>VLOOKUP(A182,Pozos!$A$1:$B$411,2,FALSE)</f>
        <v>#N/A</v>
      </c>
      <c r="N182" s="19">
        <f t="shared" si="18"/>
        <v>45706</v>
      </c>
      <c r="O182" s="19">
        <f t="shared" si="19"/>
        <v>45706</v>
      </c>
      <c r="P182" s="21" t="s">
        <v>18</v>
      </c>
      <c r="Q182" s="20">
        <f t="shared" si="20"/>
        <v>0</v>
      </c>
      <c r="R182" s="17" t="e">
        <f>VLOOKUP(H182,'DIFERIDAS PRODUCCION'!$A$2:$B$212,2,FALSE)</f>
        <v>#N/A</v>
      </c>
      <c r="S182" s="17">
        <f t="shared" si="21"/>
        <v>0</v>
      </c>
      <c r="T182" s="20" t="e">
        <f>VLOOKUP(I182,'DIFERIDAS PRODUCCION'!$D$1:$E$34,2,FALSE)</f>
        <v>#N/A</v>
      </c>
      <c r="U182" s="22">
        <f t="shared" si="22"/>
        <v>0</v>
      </c>
      <c r="V182" s="17" t="str">
        <f t="shared" si="23"/>
        <v/>
      </c>
      <c r="W182" s="29" t="str">
        <f t="shared" si="24"/>
        <v>True</v>
      </c>
      <c r="Z182" s="18"/>
      <c r="AA182" s="18"/>
    </row>
    <row r="183" spans="1:27" x14ac:dyDescent="0.25">
      <c r="A183" s="80"/>
      <c r="B183" s="53" t="e">
        <f>VLOOKUP(A183,Pozos!$A$1:$F$411,6,0)</f>
        <v>#N/A</v>
      </c>
      <c r="C183" s="82">
        <v>0</v>
      </c>
      <c r="D183" s="52"/>
      <c r="E183" s="84" t="s">
        <v>21</v>
      </c>
      <c r="F183" s="53" t="e">
        <f>ROUND(VLOOKUP(M183,'Ultima Prueba Valida'!C:M,8,FALSE)/24*D183,2)</f>
        <v>#N/A</v>
      </c>
      <c r="G183" s="54" t="e">
        <f>VLOOKUP(M183,'Ultima Prueba Valida'!$C:$Y,3,0)</f>
        <v>#N/A</v>
      </c>
      <c r="H183" s="55"/>
      <c r="I183" s="55"/>
      <c r="J183" s="63"/>
      <c r="K183" s="56"/>
      <c r="L183" s="83" t="str">
        <f t="shared" si="25"/>
        <v/>
      </c>
      <c r="M183" s="40" t="e">
        <f>VLOOKUP(A183,Pozos!$A$1:$B$411,2,FALSE)</f>
        <v>#N/A</v>
      </c>
      <c r="N183" s="19">
        <f t="shared" si="18"/>
        <v>45706</v>
      </c>
      <c r="O183" s="19">
        <f t="shared" si="19"/>
        <v>45706</v>
      </c>
      <c r="P183" s="21" t="s">
        <v>18</v>
      </c>
      <c r="Q183" s="20">
        <f t="shared" si="20"/>
        <v>0</v>
      </c>
      <c r="R183" s="17" t="e">
        <f>VLOOKUP(H183,'DIFERIDAS PRODUCCION'!$A$2:$B$212,2,FALSE)</f>
        <v>#N/A</v>
      </c>
      <c r="S183" s="17">
        <f t="shared" si="21"/>
        <v>0</v>
      </c>
      <c r="T183" s="20" t="e">
        <f>VLOOKUP(I183,'DIFERIDAS PRODUCCION'!$D$1:$E$34,2,FALSE)</f>
        <v>#N/A</v>
      </c>
      <c r="U183" s="22">
        <f t="shared" si="22"/>
        <v>0</v>
      </c>
      <c r="V183" s="17" t="str">
        <f t="shared" si="23"/>
        <v/>
      </c>
      <c r="W183" s="29" t="str">
        <f t="shared" si="24"/>
        <v>True</v>
      </c>
      <c r="Z183" s="18"/>
      <c r="AA183" s="18"/>
    </row>
    <row r="184" spans="1:27" x14ac:dyDescent="0.25">
      <c r="A184" s="80"/>
      <c r="B184" s="53" t="e">
        <f>VLOOKUP(A184,Pozos!$A$1:$F$411,6,0)</f>
        <v>#N/A</v>
      </c>
      <c r="C184" s="82">
        <v>0</v>
      </c>
      <c r="D184" s="52"/>
      <c r="E184" s="84" t="s">
        <v>21</v>
      </c>
      <c r="F184" s="53" t="e">
        <f>ROUND(VLOOKUP(M184,'Ultima Prueba Valida'!C:M,8,FALSE)/24*D184,2)</f>
        <v>#N/A</v>
      </c>
      <c r="G184" s="54" t="e">
        <f>VLOOKUP(M184,'Ultima Prueba Valida'!$C:$Y,3,0)</f>
        <v>#N/A</v>
      </c>
      <c r="H184" s="55"/>
      <c r="I184" s="55"/>
      <c r="J184" s="63"/>
      <c r="K184" s="56"/>
      <c r="L184" s="83" t="str">
        <f t="shared" si="25"/>
        <v/>
      </c>
      <c r="M184" s="40" t="e">
        <f>VLOOKUP(A184,Pozos!$A$1:$B$411,2,FALSE)</f>
        <v>#N/A</v>
      </c>
      <c r="N184" s="19">
        <f t="shared" si="18"/>
        <v>45706</v>
      </c>
      <c r="O184" s="19">
        <f t="shared" si="19"/>
        <v>45706</v>
      </c>
      <c r="P184" s="21" t="s">
        <v>18</v>
      </c>
      <c r="Q184" s="20">
        <f t="shared" si="20"/>
        <v>0</v>
      </c>
      <c r="R184" s="17" t="e">
        <f>VLOOKUP(H184,'DIFERIDAS PRODUCCION'!$A$2:$B$212,2,FALSE)</f>
        <v>#N/A</v>
      </c>
      <c r="S184" s="17">
        <f t="shared" si="21"/>
        <v>0</v>
      </c>
      <c r="T184" s="20" t="e">
        <f>VLOOKUP(I184,'DIFERIDAS PRODUCCION'!$D$1:$E$34,2,FALSE)</f>
        <v>#N/A</v>
      </c>
      <c r="U184" s="22">
        <f t="shared" si="22"/>
        <v>0</v>
      </c>
      <c r="V184" s="17" t="str">
        <f t="shared" si="23"/>
        <v/>
      </c>
      <c r="W184" s="29" t="str">
        <f t="shared" si="24"/>
        <v>True</v>
      </c>
      <c r="Z184" s="18"/>
      <c r="AA184" s="18"/>
    </row>
    <row r="185" spans="1:27" x14ac:dyDescent="0.25">
      <c r="A185" s="80"/>
      <c r="B185" s="53" t="e">
        <f>VLOOKUP(A185,Pozos!$A$1:$F$411,6,0)</f>
        <v>#N/A</v>
      </c>
      <c r="C185" s="82">
        <v>0</v>
      </c>
      <c r="D185" s="52"/>
      <c r="E185" s="84" t="s">
        <v>21</v>
      </c>
      <c r="F185" s="53" t="e">
        <f>ROUND(VLOOKUP(M185,'Ultima Prueba Valida'!C:M,8,FALSE)/24*D185,2)</f>
        <v>#N/A</v>
      </c>
      <c r="G185" s="54" t="e">
        <f>VLOOKUP(M185,'Ultima Prueba Valida'!$C:$Y,3,0)</f>
        <v>#N/A</v>
      </c>
      <c r="H185" s="55"/>
      <c r="I185" s="55"/>
      <c r="J185" s="63"/>
      <c r="K185" s="56"/>
      <c r="L185" s="83" t="str">
        <f t="shared" si="25"/>
        <v/>
      </c>
      <c r="M185" s="40" t="e">
        <f>VLOOKUP(A185,Pozos!$A$1:$B$411,2,FALSE)</f>
        <v>#N/A</v>
      </c>
      <c r="N185" s="19">
        <f t="shared" si="18"/>
        <v>45706</v>
      </c>
      <c r="O185" s="19">
        <f t="shared" si="19"/>
        <v>45706</v>
      </c>
      <c r="P185" s="21" t="s">
        <v>18</v>
      </c>
      <c r="Q185" s="20">
        <f t="shared" si="20"/>
        <v>0</v>
      </c>
      <c r="R185" s="17" t="e">
        <f>VLOOKUP(H185,'DIFERIDAS PRODUCCION'!$A$2:$B$212,2,FALSE)</f>
        <v>#N/A</v>
      </c>
      <c r="S185" s="17">
        <f t="shared" si="21"/>
        <v>0</v>
      </c>
      <c r="T185" s="20" t="e">
        <f>VLOOKUP(I185,'DIFERIDAS PRODUCCION'!$D$1:$E$34,2,FALSE)</f>
        <v>#N/A</v>
      </c>
      <c r="U185" s="22">
        <f t="shared" si="22"/>
        <v>0</v>
      </c>
      <c r="V185" s="17" t="str">
        <f t="shared" si="23"/>
        <v/>
      </c>
      <c r="W185" s="29" t="str">
        <f t="shared" si="24"/>
        <v>True</v>
      </c>
      <c r="Z185" s="18"/>
      <c r="AA185" s="18"/>
    </row>
    <row r="186" spans="1:27" x14ac:dyDescent="0.25">
      <c r="A186" s="80"/>
      <c r="B186" s="53" t="e">
        <f>VLOOKUP(A186,Pozos!$A$1:$F$411,6,0)</f>
        <v>#N/A</v>
      </c>
      <c r="C186" s="82">
        <v>0</v>
      </c>
      <c r="D186" s="52"/>
      <c r="E186" s="84" t="s">
        <v>21</v>
      </c>
      <c r="F186" s="53" t="e">
        <f>ROUND(VLOOKUP(M186,'Ultima Prueba Valida'!C:M,8,FALSE)/24*D186,2)</f>
        <v>#N/A</v>
      </c>
      <c r="G186" s="54" t="e">
        <f>VLOOKUP(M186,'Ultima Prueba Valida'!$C:$Y,3,0)</f>
        <v>#N/A</v>
      </c>
      <c r="H186" s="55"/>
      <c r="I186" s="55"/>
      <c r="J186" s="63"/>
      <c r="K186" s="56"/>
      <c r="L186" s="83" t="str">
        <f t="shared" si="25"/>
        <v/>
      </c>
      <c r="M186" s="40" t="e">
        <f>VLOOKUP(A186,Pozos!$A$1:$B$411,2,FALSE)</f>
        <v>#N/A</v>
      </c>
      <c r="N186" s="19">
        <f t="shared" si="18"/>
        <v>45706</v>
      </c>
      <c r="O186" s="19">
        <f t="shared" si="19"/>
        <v>45706</v>
      </c>
      <c r="P186" s="21" t="s">
        <v>18</v>
      </c>
      <c r="Q186" s="20">
        <f t="shared" si="20"/>
        <v>0</v>
      </c>
      <c r="R186" s="17" t="e">
        <f>VLOOKUP(H186,'DIFERIDAS PRODUCCION'!$A$2:$B$212,2,FALSE)</f>
        <v>#N/A</v>
      </c>
      <c r="S186" s="17">
        <f t="shared" si="21"/>
        <v>0</v>
      </c>
      <c r="T186" s="20" t="e">
        <f>VLOOKUP(I186,'DIFERIDAS PRODUCCION'!$D$1:$E$34,2,FALSE)</f>
        <v>#N/A</v>
      </c>
      <c r="U186" s="22">
        <f t="shared" si="22"/>
        <v>0</v>
      </c>
      <c r="V186" s="17" t="str">
        <f t="shared" si="23"/>
        <v/>
      </c>
      <c r="W186" s="29" t="str">
        <f t="shared" si="24"/>
        <v>True</v>
      </c>
      <c r="Z186" s="18"/>
      <c r="AA186" s="18"/>
    </row>
    <row r="187" spans="1:27" x14ac:dyDescent="0.25">
      <c r="A187" s="80"/>
      <c r="B187" s="53" t="e">
        <f>VLOOKUP(A187,Pozos!$A$1:$F$411,6,0)</f>
        <v>#N/A</v>
      </c>
      <c r="C187" s="82">
        <v>0</v>
      </c>
      <c r="D187" s="52"/>
      <c r="E187" s="84" t="s">
        <v>21</v>
      </c>
      <c r="F187" s="53" t="e">
        <f>ROUND(VLOOKUP(M187,'Ultima Prueba Valida'!C:M,8,FALSE)/24*D187,2)</f>
        <v>#N/A</v>
      </c>
      <c r="G187" s="54" t="e">
        <f>VLOOKUP(M187,'Ultima Prueba Valida'!$C:$Y,3,0)</f>
        <v>#N/A</v>
      </c>
      <c r="H187" s="55"/>
      <c r="I187" s="55"/>
      <c r="J187" s="63"/>
      <c r="K187" s="56"/>
      <c r="L187" s="83" t="str">
        <f t="shared" si="25"/>
        <v/>
      </c>
      <c r="M187" s="40" t="e">
        <f>VLOOKUP(A187,Pozos!$A$1:$B$411,2,FALSE)</f>
        <v>#N/A</v>
      </c>
      <c r="N187" s="19">
        <f t="shared" si="18"/>
        <v>45706</v>
      </c>
      <c r="O187" s="19">
        <f t="shared" si="19"/>
        <v>45706</v>
      </c>
      <c r="P187" s="21" t="s">
        <v>18</v>
      </c>
      <c r="Q187" s="20">
        <f t="shared" si="20"/>
        <v>0</v>
      </c>
      <c r="R187" s="17" t="e">
        <f>VLOOKUP(H187,'DIFERIDAS PRODUCCION'!$A$2:$B$212,2,FALSE)</f>
        <v>#N/A</v>
      </c>
      <c r="S187" s="17">
        <f t="shared" si="21"/>
        <v>0</v>
      </c>
      <c r="T187" s="20" t="e">
        <f>VLOOKUP(I187,'DIFERIDAS PRODUCCION'!$D$1:$E$34,2,FALSE)</f>
        <v>#N/A</v>
      </c>
      <c r="U187" s="22">
        <f t="shared" si="22"/>
        <v>0</v>
      </c>
      <c r="V187" s="17" t="str">
        <f t="shared" si="23"/>
        <v/>
      </c>
      <c r="W187" s="29" t="str">
        <f t="shared" si="24"/>
        <v>True</v>
      </c>
      <c r="Z187" s="18"/>
      <c r="AA187" s="18"/>
    </row>
    <row r="188" spans="1:27" x14ac:dyDescent="0.25">
      <c r="A188" s="80"/>
      <c r="B188" s="53" t="e">
        <f>VLOOKUP(A188,Pozos!$A$1:$F$411,6,0)</f>
        <v>#N/A</v>
      </c>
      <c r="C188" s="82">
        <v>0</v>
      </c>
      <c r="D188" s="52"/>
      <c r="E188" s="84" t="s">
        <v>21</v>
      </c>
      <c r="F188" s="53" t="e">
        <f>ROUND(VLOOKUP(M188,'Ultima Prueba Valida'!C:M,8,FALSE)/24*D188,2)</f>
        <v>#N/A</v>
      </c>
      <c r="G188" s="54" t="e">
        <f>VLOOKUP(M188,'Ultima Prueba Valida'!$C:$Y,3,0)</f>
        <v>#N/A</v>
      </c>
      <c r="H188" s="55"/>
      <c r="I188" s="55"/>
      <c r="J188" s="63"/>
      <c r="K188" s="56"/>
      <c r="L188" s="83" t="str">
        <f t="shared" si="25"/>
        <v/>
      </c>
      <c r="M188" s="40" t="e">
        <f>VLOOKUP(A188,Pozos!$A$1:$B$411,2,FALSE)</f>
        <v>#N/A</v>
      </c>
      <c r="N188" s="19">
        <f t="shared" si="18"/>
        <v>45706</v>
      </c>
      <c r="O188" s="19">
        <f t="shared" si="19"/>
        <v>45706</v>
      </c>
      <c r="P188" s="21" t="s">
        <v>18</v>
      </c>
      <c r="Q188" s="20">
        <f t="shared" si="20"/>
        <v>0</v>
      </c>
      <c r="R188" s="17" t="e">
        <f>VLOOKUP(H188,'DIFERIDAS PRODUCCION'!$A$2:$B$212,2,FALSE)</f>
        <v>#N/A</v>
      </c>
      <c r="S188" s="17">
        <f t="shared" si="21"/>
        <v>0</v>
      </c>
      <c r="T188" s="20" t="e">
        <f>VLOOKUP(I188,'DIFERIDAS PRODUCCION'!$D$1:$E$34,2,FALSE)</f>
        <v>#N/A</v>
      </c>
      <c r="U188" s="22">
        <f t="shared" si="22"/>
        <v>0</v>
      </c>
      <c r="V188" s="17" t="str">
        <f t="shared" si="23"/>
        <v/>
      </c>
      <c r="W188" s="29" t="str">
        <f t="shared" si="24"/>
        <v>True</v>
      </c>
      <c r="Z188" s="18"/>
      <c r="AA188" s="18"/>
    </row>
    <row r="189" spans="1:27" x14ac:dyDescent="0.25">
      <c r="A189" s="80"/>
      <c r="B189" s="53" t="e">
        <f>VLOOKUP(A189,Pozos!$A$1:$F$411,6,0)</f>
        <v>#N/A</v>
      </c>
      <c r="C189" s="82">
        <v>0</v>
      </c>
      <c r="D189" s="52"/>
      <c r="E189" s="84" t="s">
        <v>21</v>
      </c>
      <c r="F189" s="53" t="e">
        <f>ROUND(VLOOKUP(M189,'Ultima Prueba Valida'!C:M,8,FALSE)/24*D189,2)</f>
        <v>#N/A</v>
      </c>
      <c r="G189" s="54" t="e">
        <f>VLOOKUP(M189,'Ultima Prueba Valida'!$C:$Y,3,0)</f>
        <v>#N/A</v>
      </c>
      <c r="H189" s="55"/>
      <c r="I189" s="55"/>
      <c r="J189" s="63"/>
      <c r="K189" s="56"/>
      <c r="L189" s="83" t="str">
        <f t="shared" si="25"/>
        <v/>
      </c>
      <c r="M189" s="40" t="e">
        <f>VLOOKUP(A189,Pozos!$A$1:$B$411,2,FALSE)</f>
        <v>#N/A</v>
      </c>
      <c r="N189" s="19">
        <f t="shared" si="18"/>
        <v>45706</v>
      </c>
      <c r="O189" s="19">
        <f t="shared" si="19"/>
        <v>45706</v>
      </c>
      <c r="P189" s="21" t="s">
        <v>18</v>
      </c>
      <c r="Q189" s="20">
        <f t="shared" si="20"/>
        <v>0</v>
      </c>
      <c r="R189" s="17" t="e">
        <f>VLOOKUP(H189,'DIFERIDAS PRODUCCION'!$A$2:$B$212,2,FALSE)</f>
        <v>#N/A</v>
      </c>
      <c r="S189" s="17">
        <f t="shared" si="21"/>
        <v>0</v>
      </c>
      <c r="T189" s="20" t="e">
        <f>VLOOKUP(I189,'DIFERIDAS PRODUCCION'!$D$1:$E$34,2,FALSE)</f>
        <v>#N/A</v>
      </c>
      <c r="U189" s="22">
        <f t="shared" si="22"/>
        <v>0</v>
      </c>
      <c r="V189" s="17" t="str">
        <f t="shared" si="23"/>
        <v/>
      </c>
      <c r="W189" s="29" t="str">
        <f t="shared" si="24"/>
        <v>True</v>
      </c>
      <c r="Z189" s="18"/>
      <c r="AA189" s="18"/>
    </row>
    <row r="190" spans="1:27" x14ac:dyDescent="0.25">
      <c r="A190" s="80"/>
      <c r="B190" s="53" t="e">
        <f>VLOOKUP(A190,Pozos!$A$1:$F$411,6,0)</f>
        <v>#N/A</v>
      </c>
      <c r="C190" s="82">
        <v>0</v>
      </c>
      <c r="D190" s="52"/>
      <c r="E190" s="84" t="s">
        <v>21</v>
      </c>
      <c r="F190" s="53" t="e">
        <f>ROUND(VLOOKUP(M190,'Ultima Prueba Valida'!C:M,8,FALSE)/24*D190,2)</f>
        <v>#N/A</v>
      </c>
      <c r="G190" s="54" t="e">
        <f>VLOOKUP(M190,'Ultima Prueba Valida'!$C:$Y,3,0)</f>
        <v>#N/A</v>
      </c>
      <c r="H190" s="55"/>
      <c r="I190" s="55"/>
      <c r="J190" s="63"/>
      <c r="K190" s="56"/>
      <c r="L190" s="83" t="str">
        <f t="shared" si="25"/>
        <v/>
      </c>
      <c r="M190" s="40" t="e">
        <f>VLOOKUP(A190,Pozos!$A$1:$B$411,2,FALSE)</f>
        <v>#N/A</v>
      </c>
      <c r="N190" s="19">
        <f t="shared" si="18"/>
        <v>45706</v>
      </c>
      <c r="O190" s="19">
        <f t="shared" si="19"/>
        <v>45706</v>
      </c>
      <c r="P190" s="21" t="s">
        <v>18</v>
      </c>
      <c r="Q190" s="20">
        <f t="shared" si="20"/>
        <v>0</v>
      </c>
      <c r="R190" s="17" t="e">
        <f>VLOOKUP(H190,'DIFERIDAS PRODUCCION'!$A$2:$B$212,2,FALSE)</f>
        <v>#N/A</v>
      </c>
      <c r="S190" s="17">
        <f t="shared" si="21"/>
        <v>0</v>
      </c>
      <c r="T190" s="20" t="e">
        <f>VLOOKUP(I190,'DIFERIDAS PRODUCCION'!$D$1:$E$34,2,FALSE)</f>
        <v>#N/A</v>
      </c>
      <c r="U190" s="22">
        <f t="shared" si="22"/>
        <v>0</v>
      </c>
      <c r="V190" s="17" t="str">
        <f t="shared" si="23"/>
        <v/>
      </c>
      <c r="W190" s="29" t="str">
        <f t="shared" si="24"/>
        <v>True</v>
      </c>
      <c r="Z190" s="18"/>
      <c r="AA190" s="18"/>
    </row>
    <row r="191" spans="1:27" x14ac:dyDescent="0.25">
      <c r="A191" s="80"/>
      <c r="B191" s="53" t="e">
        <f>VLOOKUP(A191,Pozos!$A$1:$F$411,6,0)</f>
        <v>#N/A</v>
      </c>
      <c r="C191" s="82">
        <v>0</v>
      </c>
      <c r="D191" s="52"/>
      <c r="E191" s="84" t="s">
        <v>21</v>
      </c>
      <c r="F191" s="53" t="e">
        <f>ROUND(VLOOKUP(M191,'Ultima Prueba Valida'!C:M,8,FALSE)/24*D191,2)</f>
        <v>#N/A</v>
      </c>
      <c r="G191" s="54" t="e">
        <f>VLOOKUP(M191,'Ultima Prueba Valida'!$C:$Y,3,0)</f>
        <v>#N/A</v>
      </c>
      <c r="H191" s="55"/>
      <c r="I191" s="55"/>
      <c r="J191" s="63"/>
      <c r="K191" s="56"/>
      <c r="L191" s="83" t="str">
        <f t="shared" si="25"/>
        <v/>
      </c>
      <c r="M191" s="40" t="e">
        <f>VLOOKUP(A191,Pozos!$A$1:$B$411,2,FALSE)</f>
        <v>#N/A</v>
      </c>
      <c r="N191" s="19">
        <f t="shared" si="18"/>
        <v>45706</v>
      </c>
      <c r="O191" s="19">
        <f t="shared" si="19"/>
        <v>45706</v>
      </c>
      <c r="P191" s="21" t="s">
        <v>18</v>
      </c>
      <c r="Q191" s="20">
        <f t="shared" si="20"/>
        <v>0</v>
      </c>
      <c r="R191" s="17" t="e">
        <f>VLOOKUP(H191,'DIFERIDAS PRODUCCION'!$A$2:$B$212,2,FALSE)</f>
        <v>#N/A</v>
      </c>
      <c r="S191" s="17">
        <f t="shared" si="21"/>
        <v>0</v>
      </c>
      <c r="T191" s="20" t="e">
        <f>VLOOKUP(I191,'DIFERIDAS PRODUCCION'!$D$1:$E$34,2,FALSE)</f>
        <v>#N/A</v>
      </c>
      <c r="U191" s="22">
        <f t="shared" si="22"/>
        <v>0</v>
      </c>
      <c r="V191" s="17" t="str">
        <f t="shared" si="23"/>
        <v/>
      </c>
      <c r="W191" s="29" t="str">
        <f t="shared" si="24"/>
        <v>True</v>
      </c>
      <c r="Z191" s="18"/>
      <c r="AA191" s="18"/>
    </row>
    <row r="192" spans="1:27" x14ac:dyDescent="0.25">
      <c r="A192" s="80"/>
      <c r="B192" s="53" t="e">
        <f>VLOOKUP(A192,Pozos!$A$1:$F$411,6,0)</f>
        <v>#N/A</v>
      </c>
      <c r="C192" s="82">
        <v>0</v>
      </c>
      <c r="D192" s="52"/>
      <c r="E192" s="84" t="s">
        <v>21</v>
      </c>
      <c r="F192" s="53" t="e">
        <f>ROUND(VLOOKUP(M192,'Ultima Prueba Valida'!C:M,8,FALSE)/24*D192,2)</f>
        <v>#N/A</v>
      </c>
      <c r="G192" s="54" t="e">
        <f>VLOOKUP(M192,'Ultima Prueba Valida'!$C:$Y,3,0)</f>
        <v>#N/A</v>
      </c>
      <c r="H192" s="55"/>
      <c r="I192" s="55"/>
      <c r="J192" s="63"/>
      <c r="K192" s="56"/>
      <c r="L192" s="83" t="str">
        <f t="shared" si="25"/>
        <v/>
      </c>
      <c r="M192" s="40" t="e">
        <f>VLOOKUP(A192,Pozos!$A$1:$B$411,2,FALSE)</f>
        <v>#N/A</v>
      </c>
      <c r="N192" s="19">
        <f t="shared" si="18"/>
        <v>45706</v>
      </c>
      <c r="O192" s="19">
        <f t="shared" si="19"/>
        <v>45706</v>
      </c>
      <c r="P192" s="21" t="s">
        <v>18</v>
      </c>
      <c r="Q192" s="20">
        <f t="shared" si="20"/>
        <v>0</v>
      </c>
      <c r="R192" s="17" t="e">
        <f>VLOOKUP(H192,'DIFERIDAS PRODUCCION'!$A$2:$B$212,2,FALSE)</f>
        <v>#N/A</v>
      </c>
      <c r="S192" s="17">
        <f t="shared" si="21"/>
        <v>0</v>
      </c>
      <c r="T192" s="20" t="e">
        <f>VLOOKUP(I192,'DIFERIDAS PRODUCCION'!$D$1:$E$34,2,FALSE)</f>
        <v>#N/A</v>
      </c>
      <c r="U192" s="22">
        <f t="shared" si="22"/>
        <v>0</v>
      </c>
      <c r="V192" s="17" t="str">
        <f t="shared" si="23"/>
        <v/>
      </c>
      <c r="W192" s="29" t="str">
        <f t="shared" si="24"/>
        <v>True</v>
      </c>
      <c r="Z192" s="18"/>
      <c r="AA192" s="18"/>
    </row>
    <row r="193" spans="1:27" x14ac:dyDescent="0.25">
      <c r="A193" s="80"/>
      <c r="B193" s="53" t="e">
        <f>VLOOKUP(A193,Pozos!$A$1:$F$411,6,0)</f>
        <v>#N/A</v>
      </c>
      <c r="C193" s="82">
        <v>0</v>
      </c>
      <c r="D193" s="52"/>
      <c r="E193" s="84" t="s">
        <v>21</v>
      </c>
      <c r="F193" s="53" t="e">
        <f>ROUND(VLOOKUP(M193,'Ultima Prueba Valida'!C:M,8,FALSE)/24*D193,2)</f>
        <v>#N/A</v>
      </c>
      <c r="G193" s="54" t="e">
        <f>VLOOKUP(M193,'Ultima Prueba Valida'!$C:$Y,3,0)</f>
        <v>#N/A</v>
      </c>
      <c r="H193" s="55"/>
      <c r="I193" s="55"/>
      <c r="J193" s="63"/>
      <c r="K193" s="56"/>
      <c r="L193" s="83" t="str">
        <f t="shared" si="25"/>
        <v/>
      </c>
      <c r="M193" s="40" t="e">
        <f>VLOOKUP(A193,Pozos!$A$1:$B$411,2,FALSE)</f>
        <v>#N/A</v>
      </c>
      <c r="N193" s="19">
        <f t="shared" si="18"/>
        <v>45706</v>
      </c>
      <c r="O193" s="19">
        <f t="shared" si="19"/>
        <v>45706</v>
      </c>
      <c r="P193" s="21" t="s">
        <v>18</v>
      </c>
      <c r="Q193" s="20">
        <f t="shared" si="20"/>
        <v>0</v>
      </c>
      <c r="R193" s="17" t="e">
        <f>VLOOKUP(H193,'DIFERIDAS PRODUCCION'!$A$2:$B$212,2,FALSE)</f>
        <v>#N/A</v>
      </c>
      <c r="S193" s="17">
        <f t="shared" si="21"/>
        <v>0</v>
      </c>
      <c r="T193" s="20" t="e">
        <f>VLOOKUP(I193,'DIFERIDAS PRODUCCION'!$D$1:$E$34,2,FALSE)</f>
        <v>#N/A</v>
      </c>
      <c r="U193" s="22">
        <f t="shared" si="22"/>
        <v>0</v>
      </c>
      <c r="V193" s="17" t="str">
        <f t="shared" si="23"/>
        <v/>
      </c>
      <c r="W193" s="29" t="str">
        <f t="shared" si="24"/>
        <v>True</v>
      </c>
      <c r="Z193" s="18"/>
      <c r="AA193" s="18"/>
    </row>
    <row r="194" spans="1:27" x14ac:dyDescent="0.25">
      <c r="A194" s="80"/>
      <c r="B194" s="53" t="e">
        <f>VLOOKUP(A194,Pozos!$A$1:$F$411,6,0)</f>
        <v>#N/A</v>
      </c>
      <c r="C194" s="82">
        <v>0</v>
      </c>
      <c r="D194" s="52"/>
      <c r="E194" s="84" t="s">
        <v>21</v>
      </c>
      <c r="F194" s="53" t="e">
        <f>ROUND(VLOOKUP(M194,'Ultima Prueba Valida'!C:M,8,FALSE)/24*D194,2)</f>
        <v>#N/A</v>
      </c>
      <c r="G194" s="54" t="e">
        <f>VLOOKUP(M194,'Ultima Prueba Valida'!$C:$Y,3,0)</f>
        <v>#N/A</v>
      </c>
      <c r="H194" s="55"/>
      <c r="I194" s="55"/>
      <c r="J194" s="63"/>
      <c r="K194" s="56"/>
      <c r="L194" s="83" t="str">
        <f t="shared" si="25"/>
        <v/>
      </c>
      <c r="M194" s="40" t="e">
        <f>VLOOKUP(A194,Pozos!$A$1:$B$411,2,FALSE)</f>
        <v>#N/A</v>
      </c>
      <c r="N194" s="19">
        <f t="shared" si="18"/>
        <v>45706</v>
      </c>
      <c r="O194" s="19">
        <f t="shared" si="19"/>
        <v>45706</v>
      </c>
      <c r="P194" s="21" t="s">
        <v>18</v>
      </c>
      <c r="Q194" s="20">
        <f t="shared" si="20"/>
        <v>0</v>
      </c>
      <c r="R194" s="17" t="e">
        <f>VLOOKUP(H194,'DIFERIDAS PRODUCCION'!$A$2:$B$212,2,FALSE)</f>
        <v>#N/A</v>
      </c>
      <c r="S194" s="17">
        <f t="shared" si="21"/>
        <v>0</v>
      </c>
      <c r="T194" s="20" t="e">
        <f>VLOOKUP(I194,'DIFERIDAS PRODUCCION'!$D$1:$E$34,2,FALSE)</f>
        <v>#N/A</v>
      </c>
      <c r="U194" s="22">
        <f t="shared" si="22"/>
        <v>0</v>
      </c>
      <c r="V194" s="17" t="str">
        <f t="shared" si="23"/>
        <v/>
      </c>
      <c r="W194" s="29" t="str">
        <f t="shared" si="24"/>
        <v>True</v>
      </c>
      <c r="Z194" s="18"/>
      <c r="AA194" s="18"/>
    </row>
    <row r="195" spans="1:27" x14ac:dyDescent="0.25">
      <c r="A195" s="80"/>
      <c r="B195" s="53" t="e">
        <f>VLOOKUP(A195,Pozos!$A$1:$F$411,6,0)</f>
        <v>#N/A</v>
      </c>
      <c r="C195" s="82">
        <v>0</v>
      </c>
      <c r="D195" s="52"/>
      <c r="E195" s="84" t="s">
        <v>21</v>
      </c>
      <c r="F195" s="53" t="e">
        <f>ROUND(VLOOKUP(M195,'Ultima Prueba Valida'!C:M,8,FALSE)/24*D195,2)</f>
        <v>#N/A</v>
      </c>
      <c r="G195" s="54" t="e">
        <f>VLOOKUP(M195,'Ultima Prueba Valida'!$C:$Y,3,0)</f>
        <v>#N/A</v>
      </c>
      <c r="H195" s="55"/>
      <c r="I195" s="55"/>
      <c r="J195" s="63"/>
      <c r="K195" s="56"/>
      <c r="L195" s="83" t="str">
        <f t="shared" si="25"/>
        <v/>
      </c>
      <c r="M195" s="40" t="e">
        <f>VLOOKUP(A195,Pozos!$A$1:$B$411,2,FALSE)</f>
        <v>#N/A</v>
      </c>
      <c r="N195" s="19">
        <f t="shared" ref="N195:N228" si="26">+$B$1+C195</f>
        <v>45706</v>
      </c>
      <c r="O195" s="19">
        <f t="shared" ref="O195:O258" si="27">N195+(D195/24)</f>
        <v>45706</v>
      </c>
      <c r="P195" s="21" t="s">
        <v>18</v>
      </c>
      <c r="Q195" s="20">
        <f t="shared" ref="Q195:Q228" si="28">(O195-N195)*86400</f>
        <v>0</v>
      </c>
      <c r="R195" s="17" t="e">
        <f>VLOOKUP(H195,'DIFERIDAS PRODUCCION'!$A$2:$B$212,2,FALSE)</f>
        <v>#N/A</v>
      </c>
      <c r="S195" s="17">
        <f t="shared" ref="S195:S228" si="29">+H195</f>
        <v>0</v>
      </c>
      <c r="T195" s="20" t="e">
        <f>VLOOKUP(I195,'DIFERIDAS PRODUCCION'!$D$1:$E$34,2,FALSE)</f>
        <v>#N/A</v>
      </c>
      <c r="U195" s="22">
        <f t="shared" ref="U195:U228" si="30">+I195</f>
        <v>0</v>
      </c>
      <c r="V195" s="17" t="str">
        <f t="shared" ref="V195:V228" si="31">TEXT(J195,"")</f>
        <v/>
      </c>
      <c r="W195" s="29" t="str">
        <f t="shared" ref="W195:W228" si="32">+E195</f>
        <v>True</v>
      </c>
      <c r="Z195" s="18"/>
      <c r="AA195" s="18"/>
    </row>
    <row r="196" spans="1:27" x14ac:dyDescent="0.25">
      <c r="A196" s="80"/>
      <c r="B196" s="53" t="e">
        <f>VLOOKUP(A196,Pozos!$A$1:$F$411,6,0)</f>
        <v>#N/A</v>
      </c>
      <c r="C196" s="82">
        <v>0</v>
      </c>
      <c r="D196" s="52"/>
      <c r="E196" s="84" t="s">
        <v>21</v>
      </c>
      <c r="F196" s="53" t="e">
        <f>ROUND(VLOOKUP(M196,'Ultima Prueba Valida'!C:M,8,FALSE)/24*D196,2)</f>
        <v>#N/A</v>
      </c>
      <c r="G196" s="54" t="e">
        <f>VLOOKUP(M196,'Ultima Prueba Valida'!$C:$Y,3,0)</f>
        <v>#N/A</v>
      </c>
      <c r="H196" s="55"/>
      <c r="I196" s="55"/>
      <c r="J196" s="63"/>
      <c r="K196" s="56"/>
      <c r="L196" s="83" t="str">
        <f t="shared" si="25"/>
        <v/>
      </c>
      <c r="M196" s="40" t="e">
        <f>VLOOKUP(A196,Pozos!$A$1:$B$411,2,FALSE)</f>
        <v>#N/A</v>
      </c>
      <c r="N196" s="19">
        <f t="shared" si="26"/>
        <v>45706</v>
      </c>
      <c r="O196" s="19">
        <f t="shared" si="27"/>
        <v>45706</v>
      </c>
      <c r="P196" s="21" t="s">
        <v>18</v>
      </c>
      <c r="Q196" s="20">
        <f t="shared" si="28"/>
        <v>0</v>
      </c>
      <c r="R196" s="17" t="e">
        <f>VLOOKUP(H196,'DIFERIDAS PRODUCCION'!$A$2:$B$212,2,FALSE)</f>
        <v>#N/A</v>
      </c>
      <c r="S196" s="17">
        <f t="shared" si="29"/>
        <v>0</v>
      </c>
      <c r="T196" s="20" t="e">
        <f>VLOOKUP(I196,'DIFERIDAS PRODUCCION'!$D$1:$E$34,2,FALSE)</f>
        <v>#N/A</v>
      </c>
      <c r="U196" s="22">
        <f t="shared" si="30"/>
        <v>0</v>
      </c>
      <c r="V196" s="17" t="str">
        <f t="shared" si="31"/>
        <v/>
      </c>
      <c r="W196" s="29" t="str">
        <f t="shared" si="32"/>
        <v>True</v>
      </c>
      <c r="Z196" s="18"/>
      <c r="AA196" s="18"/>
    </row>
    <row r="197" spans="1:27" x14ac:dyDescent="0.25">
      <c r="A197" s="80"/>
      <c r="B197" s="53" t="e">
        <f>VLOOKUP(A197,Pozos!$A$1:$F$411,6,0)</f>
        <v>#N/A</v>
      </c>
      <c r="C197" s="82">
        <v>0</v>
      </c>
      <c r="D197" s="52"/>
      <c r="E197" s="84" t="s">
        <v>21</v>
      </c>
      <c r="F197" s="53" t="e">
        <f>ROUND(VLOOKUP(M197,'Ultima Prueba Valida'!C:M,8,FALSE)/24*D197,2)</f>
        <v>#N/A</v>
      </c>
      <c r="G197" s="54" t="e">
        <f>VLOOKUP(M197,'Ultima Prueba Valida'!$C:$Y,3,0)</f>
        <v>#N/A</v>
      </c>
      <c r="H197" s="55"/>
      <c r="I197" s="55"/>
      <c r="J197" s="63"/>
      <c r="K197" s="56"/>
      <c r="L197" s="83" t="str">
        <f t="shared" si="25"/>
        <v/>
      </c>
      <c r="M197" s="40" t="e">
        <f>VLOOKUP(A197,Pozos!$A$1:$B$411,2,FALSE)</f>
        <v>#N/A</v>
      </c>
      <c r="N197" s="19">
        <f t="shared" si="26"/>
        <v>45706</v>
      </c>
      <c r="O197" s="19">
        <f t="shared" si="27"/>
        <v>45706</v>
      </c>
      <c r="P197" s="21" t="s">
        <v>18</v>
      </c>
      <c r="Q197" s="20">
        <f t="shared" si="28"/>
        <v>0</v>
      </c>
      <c r="R197" s="17" t="e">
        <f>VLOOKUP(H197,'DIFERIDAS PRODUCCION'!$A$2:$B$212,2,FALSE)</f>
        <v>#N/A</v>
      </c>
      <c r="S197" s="17">
        <f t="shared" si="29"/>
        <v>0</v>
      </c>
      <c r="T197" s="20" t="e">
        <f>VLOOKUP(I197,'DIFERIDAS PRODUCCION'!$D$1:$E$34,2,FALSE)</f>
        <v>#N/A</v>
      </c>
      <c r="U197" s="22">
        <f t="shared" si="30"/>
        <v>0</v>
      </c>
      <c r="V197" s="17" t="str">
        <f t="shared" si="31"/>
        <v/>
      </c>
      <c r="W197" s="29" t="str">
        <f t="shared" si="32"/>
        <v>True</v>
      </c>
      <c r="Z197" s="18"/>
      <c r="AA197" s="18"/>
    </row>
    <row r="198" spans="1:27" x14ac:dyDescent="0.25">
      <c r="A198" s="80"/>
      <c r="B198" s="53" t="e">
        <f>VLOOKUP(A198,Pozos!$A$1:$F$411,6,0)</f>
        <v>#N/A</v>
      </c>
      <c r="C198" s="82">
        <v>0</v>
      </c>
      <c r="D198" s="52"/>
      <c r="E198" s="84" t="s">
        <v>21</v>
      </c>
      <c r="F198" s="53" t="e">
        <f>ROUND(VLOOKUP(M198,'Ultima Prueba Valida'!C:M,8,FALSE)/24*D198,2)</f>
        <v>#N/A</v>
      </c>
      <c r="G198" s="54" t="e">
        <f>VLOOKUP(M198,'Ultima Prueba Valida'!$C:$Y,3,0)</f>
        <v>#N/A</v>
      </c>
      <c r="H198" s="55"/>
      <c r="I198" s="55"/>
      <c r="J198" s="63"/>
      <c r="K198" s="56"/>
      <c r="L198" s="83" t="str">
        <f t="shared" si="25"/>
        <v/>
      </c>
      <c r="M198" s="40" t="e">
        <f>VLOOKUP(A198,Pozos!$A$1:$B$411,2,FALSE)</f>
        <v>#N/A</v>
      </c>
      <c r="N198" s="19">
        <f t="shared" si="26"/>
        <v>45706</v>
      </c>
      <c r="O198" s="19">
        <f t="shared" si="27"/>
        <v>45706</v>
      </c>
      <c r="P198" s="21" t="s">
        <v>18</v>
      </c>
      <c r="Q198" s="20">
        <f t="shared" si="28"/>
        <v>0</v>
      </c>
      <c r="R198" s="17" t="e">
        <f>VLOOKUP(H198,'DIFERIDAS PRODUCCION'!$A$2:$B$212,2,FALSE)</f>
        <v>#N/A</v>
      </c>
      <c r="S198" s="17">
        <f t="shared" si="29"/>
        <v>0</v>
      </c>
      <c r="T198" s="20" t="e">
        <f>VLOOKUP(I198,'DIFERIDAS PRODUCCION'!$D$1:$E$34,2,FALSE)</f>
        <v>#N/A</v>
      </c>
      <c r="U198" s="22">
        <f t="shared" si="30"/>
        <v>0</v>
      </c>
      <c r="V198" s="17" t="str">
        <f t="shared" si="31"/>
        <v/>
      </c>
      <c r="W198" s="29" t="str">
        <f t="shared" si="32"/>
        <v>True</v>
      </c>
      <c r="Z198" s="18"/>
      <c r="AA198" s="18"/>
    </row>
    <row r="199" spans="1:27" x14ac:dyDescent="0.25">
      <c r="A199" s="80"/>
      <c r="B199" s="53" t="e">
        <f>VLOOKUP(A199,Pozos!$A$1:$F$411,6,0)</f>
        <v>#N/A</v>
      </c>
      <c r="C199" s="82">
        <v>0</v>
      </c>
      <c r="D199" s="52"/>
      <c r="E199" s="84" t="s">
        <v>21</v>
      </c>
      <c r="F199" s="53" t="e">
        <f>ROUND(VLOOKUP(M199,'Ultima Prueba Valida'!C:M,8,FALSE)/24*D199,2)</f>
        <v>#N/A</v>
      </c>
      <c r="G199" s="54" t="e">
        <f>VLOOKUP(M199,'Ultima Prueba Valida'!$C:$Y,3,0)</f>
        <v>#N/A</v>
      </c>
      <c r="H199" s="55"/>
      <c r="I199" s="55"/>
      <c r="J199" s="63"/>
      <c r="K199" s="56"/>
      <c r="L199" s="83" t="str">
        <f t="shared" si="25"/>
        <v/>
      </c>
      <c r="M199" s="40" t="e">
        <f>VLOOKUP(A199,Pozos!$A$1:$B$411,2,FALSE)</f>
        <v>#N/A</v>
      </c>
      <c r="N199" s="19">
        <f t="shared" si="26"/>
        <v>45706</v>
      </c>
      <c r="O199" s="19">
        <f t="shared" si="27"/>
        <v>45706</v>
      </c>
      <c r="P199" s="21" t="s">
        <v>18</v>
      </c>
      <c r="Q199" s="20">
        <f t="shared" si="28"/>
        <v>0</v>
      </c>
      <c r="R199" s="17" t="e">
        <f>VLOOKUP(H199,'DIFERIDAS PRODUCCION'!$A$2:$B$212,2,FALSE)</f>
        <v>#N/A</v>
      </c>
      <c r="S199" s="17">
        <f t="shared" si="29"/>
        <v>0</v>
      </c>
      <c r="T199" s="20" t="e">
        <f>VLOOKUP(I199,'DIFERIDAS PRODUCCION'!$D$1:$E$34,2,FALSE)</f>
        <v>#N/A</v>
      </c>
      <c r="U199" s="22">
        <f t="shared" si="30"/>
        <v>0</v>
      </c>
      <c r="V199" s="17" t="str">
        <f t="shared" si="31"/>
        <v/>
      </c>
      <c r="W199" s="29" t="str">
        <f t="shared" si="32"/>
        <v>True</v>
      </c>
      <c r="Z199" s="18"/>
      <c r="AA199" s="18"/>
    </row>
    <row r="200" spans="1:27" x14ac:dyDescent="0.25">
      <c r="A200" s="80"/>
      <c r="B200" s="53" t="e">
        <f>VLOOKUP(A200,Pozos!$A$1:$F$411,6,0)</f>
        <v>#N/A</v>
      </c>
      <c r="C200" s="82">
        <v>0</v>
      </c>
      <c r="D200" s="52"/>
      <c r="E200" s="84" t="s">
        <v>21</v>
      </c>
      <c r="F200" s="53" t="e">
        <f>ROUND(VLOOKUP(M200,'Ultima Prueba Valida'!C:M,8,FALSE)/24*D200,2)</f>
        <v>#N/A</v>
      </c>
      <c r="G200" s="54" t="e">
        <f>VLOOKUP(M200,'Ultima Prueba Valida'!$C:$Y,3,0)</f>
        <v>#N/A</v>
      </c>
      <c r="H200" s="55"/>
      <c r="I200" s="55"/>
      <c r="J200" s="63"/>
      <c r="K200" s="56"/>
      <c r="L200" s="83" t="str">
        <f t="shared" si="25"/>
        <v/>
      </c>
      <c r="M200" s="40" t="e">
        <f>VLOOKUP(A200,Pozos!$A$1:$B$411,2,FALSE)</f>
        <v>#N/A</v>
      </c>
      <c r="N200" s="19">
        <f t="shared" si="26"/>
        <v>45706</v>
      </c>
      <c r="O200" s="19">
        <f t="shared" si="27"/>
        <v>45706</v>
      </c>
      <c r="P200" s="21" t="s">
        <v>18</v>
      </c>
      <c r="Q200" s="20">
        <f t="shared" si="28"/>
        <v>0</v>
      </c>
      <c r="R200" s="17" t="e">
        <f>VLOOKUP(H200,'DIFERIDAS PRODUCCION'!$A$2:$B$212,2,FALSE)</f>
        <v>#N/A</v>
      </c>
      <c r="S200" s="17">
        <f t="shared" si="29"/>
        <v>0</v>
      </c>
      <c r="T200" s="20" t="e">
        <f>VLOOKUP(I200,'DIFERIDAS PRODUCCION'!$D$1:$E$34,2,FALSE)</f>
        <v>#N/A</v>
      </c>
      <c r="U200" s="22">
        <f t="shared" si="30"/>
        <v>0</v>
      </c>
      <c r="V200" s="17" t="str">
        <f t="shared" si="31"/>
        <v/>
      </c>
      <c r="W200" s="29" t="str">
        <f t="shared" si="32"/>
        <v>True</v>
      </c>
      <c r="Z200" s="18"/>
      <c r="AA200" s="18"/>
    </row>
    <row r="201" spans="1:27" x14ac:dyDescent="0.25">
      <c r="A201" s="80"/>
      <c r="B201" s="53" t="e">
        <f>VLOOKUP(A201,Pozos!$A$1:$F$411,6,0)</f>
        <v>#N/A</v>
      </c>
      <c r="C201" s="82">
        <v>0</v>
      </c>
      <c r="D201" s="52"/>
      <c r="E201" s="84" t="s">
        <v>21</v>
      </c>
      <c r="F201" s="53" t="e">
        <f>ROUND(VLOOKUP(M201,'Ultima Prueba Valida'!C:M,8,FALSE)/24*D201,2)</f>
        <v>#N/A</v>
      </c>
      <c r="G201" s="54" t="e">
        <f>VLOOKUP(M201,'Ultima Prueba Valida'!$C:$Y,3,0)</f>
        <v>#N/A</v>
      </c>
      <c r="H201" s="55"/>
      <c r="I201" s="55"/>
      <c r="J201" s="63"/>
      <c r="K201" s="56"/>
      <c r="L201" s="83" t="str">
        <f t="shared" si="25"/>
        <v/>
      </c>
      <c r="M201" s="40" t="e">
        <f>VLOOKUP(A201,Pozos!$A$1:$B$411,2,FALSE)</f>
        <v>#N/A</v>
      </c>
      <c r="N201" s="19">
        <f t="shared" si="26"/>
        <v>45706</v>
      </c>
      <c r="O201" s="19">
        <f t="shared" si="27"/>
        <v>45706</v>
      </c>
      <c r="P201" s="21" t="s">
        <v>18</v>
      </c>
      <c r="Q201" s="20">
        <f t="shared" si="28"/>
        <v>0</v>
      </c>
      <c r="R201" s="17" t="e">
        <f>VLOOKUP(H201,'DIFERIDAS PRODUCCION'!$A$2:$B$212,2,FALSE)</f>
        <v>#N/A</v>
      </c>
      <c r="S201" s="17">
        <f t="shared" si="29"/>
        <v>0</v>
      </c>
      <c r="T201" s="20" t="e">
        <f>VLOOKUP(I201,'DIFERIDAS PRODUCCION'!$D$1:$E$34,2,FALSE)</f>
        <v>#N/A</v>
      </c>
      <c r="U201" s="22">
        <f t="shared" si="30"/>
        <v>0</v>
      </c>
      <c r="V201" s="17" t="str">
        <f t="shared" si="31"/>
        <v/>
      </c>
      <c r="W201" s="29" t="str">
        <f t="shared" si="32"/>
        <v>True</v>
      </c>
      <c r="Z201" s="18"/>
      <c r="AA201" s="18"/>
    </row>
    <row r="202" spans="1:27" x14ac:dyDescent="0.25">
      <c r="A202" s="80"/>
      <c r="B202" s="53" t="e">
        <f>VLOOKUP(A202,Pozos!$A$1:$F$411,6,0)</f>
        <v>#N/A</v>
      </c>
      <c r="C202" s="82">
        <v>0</v>
      </c>
      <c r="D202" s="52"/>
      <c r="E202" s="84" t="s">
        <v>21</v>
      </c>
      <c r="F202" s="53" t="e">
        <f>ROUND(VLOOKUP(M202,'Ultima Prueba Valida'!C:M,8,FALSE)/24*D202,2)</f>
        <v>#N/A</v>
      </c>
      <c r="G202" s="54" t="e">
        <f>VLOOKUP(M202,'Ultima Prueba Valida'!$C:$Y,3,0)</f>
        <v>#N/A</v>
      </c>
      <c r="H202" s="55"/>
      <c r="I202" s="55"/>
      <c r="J202" s="63"/>
      <c r="K202" s="56"/>
      <c r="L202" s="83" t="str">
        <f t="shared" si="25"/>
        <v/>
      </c>
      <c r="M202" s="40" t="e">
        <f>VLOOKUP(A202,Pozos!$A$1:$B$411,2,FALSE)</f>
        <v>#N/A</v>
      </c>
      <c r="N202" s="19">
        <f t="shared" si="26"/>
        <v>45706</v>
      </c>
      <c r="O202" s="19">
        <f t="shared" si="27"/>
        <v>45706</v>
      </c>
      <c r="P202" s="21" t="s">
        <v>18</v>
      </c>
      <c r="Q202" s="20">
        <f t="shared" si="28"/>
        <v>0</v>
      </c>
      <c r="R202" s="17" t="e">
        <f>VLOOKUP(H202,'DIFERIDAS PRODUCCION'!$A$2:$B$212,2,FALSE)</f>
        <v>#N/A</v>
      </c>
      <c r="S202" s="17">
        <f t="shared" si="29"/>
        <v>0</v>
      </c>
      <c r="T202" s="20" t="e">
        <f>VLOOKUP(I202,'DIFERIDAS PRODUCCION'!$D$1:$E$34,2,FALSE)</f>
        <v>#N/A</v>
      </c>
      <c r="U202" s="22">
        <f t="shared" si="30"/>
        <v>0</v>
      </c>
      <c r="V202" s="17" t="str">
        <f t="shared" si="31"/>
        <v/>
      </c>
      <c r="W202" s="29" t="str">
        <f t="shared" si="32"/>
        <v>True</v>
      </c>
      <c r="Z202" s="18"/>
      <c r="AA202" s="18"/>
    </row>
    <row r="203" spans="1:27" x14ac:dyDescent="0.25">
      <c r="A203" s="80"/>
      <c r="B203" s="53" t="e">
        <f>VLOOKUP(A203,Pozos!$A$1:$F$411,6,0)</f>
        <v>#N/A</v>
      </c>
      <c r="C203" s="82">
        <v>0</v>
      </c>
      <c r="D203" s="52"/>
      <c r="E203" s="84" t="s">
        <v>21</v>
      </c>
      <c r="F203" s="53" t="e">
        <f>ROUND(VLOOKUP(M203,'Ultima Prueba Valida'!C:M,8,FALSE)/24*D203,2)</f>
        <v>#N/A</v>
      </c>
      <c r="G203" s="54" t="e">
        <f>VLOOKUP(M203,'Ultima Prueba Valida'!$C:$Y,3,0)</f>
        <v>#N/A</v>
      </c>
      <c r="H203" s="55"/>
      <c r="I203" s="55"/>
      <c r="J203" s="63"/>
      <c r="K203" s="56"/>
      <c r="L203" s="83" t="str">
        <f t="shared" si="25"/>
        <v/>
      </c>
      <c r="M203" s="40" t="e">
        <f>VLOOKUP(A203,Pozos!$A$1:$B$411,2,FALSE)</f>
        <v>#N/A</v>
      </c>
      <c r="N203" s="19">
        <f t="shared" si="26"/>
        <v>45706</v>
      </c>
      <c r="O203" s="19">
        <f t="shared" si="27"/>
        <v>45706</v>
      </c>
      <c r="P203" s="21" t="s">
        <v>18</v>
      </c>
      <c r="Q203" s="20">
        <f t="shared" si="28"/>
        <v>0</v>
      </c>
      <c r="R203" s="17" t="e">
        <f>VLOOKUP(H203,'DIFERIDAS PRODUCCION'!$A$2:$B$212,2,FALSE)</f>
        <v>#N/A</v>
      </c>
      <c r="S203" s="17">
        <f t="shared" si="29"/>
        <v>0</v>
      </c>
      <c r="T203" s="20" t="e">
        <f>VLOOKUP(I203,'DIFERIDAS PRODUCCION'!$D$1:$E$34,2,FALSE)</f>
        <v>#N/A</v>
      </c>
      <c r="U203" s="22">
        <f t="shared" si="30"/>
        <v>0</v>
      </c>
      <c r="V203" s="17" t="str">
        <f t="shared" si="31"/>
        <v/>
      </c>
      <c r="W203" s="29" t="str">
        <f t="shared" si="32"/>
        <v>True</v>
      </c>
      <c r="Z203" s="18"/>
      <c r="AA203" s="18"/>
    </row>
    <row r="204" spans="1:27" x14ac:dyDescent="0.25">
      <c r="A204" s="80"/>
      <c r="B204" s="53" t="e">
        <f>VLOOKUP(A204,Pozos!$A$1:$F$411,6,0)</f>
        <v>#N/A</v>
      </c>
      <c r="C204" s="82">
        <v>0</v>
      </c>
      <c r="D204" s="52"/>
      <c r="E204" s="84" t="s">
        <v>21</v>
      </c>
      <c r="F204" s="53" t="e">
        <f>ROUND(VLOOKUP(M204,'Ultima Prueba Valida'!C:M,8,FALSE)/24*D204,2)</f>
        <v>#N/A</v>
      </c>
      <c r="G204" s="54" t="e">
        <f>VLOOKUP(M204,'Ultima Prueba Valida'!$C:$Y,3,0)</f>
        <v>#N/A</v>
      </c>
      <c r="H204" s="55"/>
      <c r="I204" s="55"/>
      <c r="J204" s="63"/>
      <c r="K204" s="56"/>
      <c r="L204" s="83" t="str">
        <f t="shared" ref="L204:L267" si="33">IF(K204="","",+$B$1-K204+1)</f>
        <v/>
      </c>
      <c r="M204" s="40" t="e">
        <f>VLOOKUP(A204,Pozos!$A$1:$B$411,2,FALSE)</f>
        <v>#N/A</v>
      </c>
      <c r="N204" s="19">
        <f t="shared" si="26"/>
        <v>45706</v>
      </c>
      <c r="O204" s="19">
        <f t="shared" si="27"/>
        <v>45706</v>
      </c>
      <c r="P204" s="21" t="s">
        <v>18</v>
      </c>
      <c r="Q204" s="20">
        <f t="shared" si="28"/>
        <v>0</v>
      </c>
      <c r="R204" s="17" t="e">
        <f>VLOOKUP(H204,'DIFERIDAS PRODUCCION'!$A$2:$B$212,2,FALSE)</f>
        <v>#N/A</v>
      </c>
      <c r="S204" s="17">
        <f t="shared" si="29"/>
        <v>0</v>
      </c>
      <c r="T204" s="20" t="e">
        <f>VLOOKUP(I204,'DIFERIDAS PRODUCCION'!$D$1:$E$34,2,FALSE)</f>
        <v>#N/A</v>
      </c>
      <c r="U204" s="22">
        <f t="shared" si="30"/>
        <v>0</v>
      </c>
      <c r="V204" s="17" t="str">
        <f t="shared" si="31"/>
        <v/>
      </c>
      <c r="W204" s="29" t="str">
        <f t="shared" si="32"/>
        <v>True</v>
      </c>
      <c r="Z204" s="18"/>
      <c r="AA204" s="18"/>
    </row>
    <row r="205" spans="1:27" x14ac:dyDescent="0.25">
      <c r="A205" s="80"/>
      <c r="B205" s="53" t="e">
        <f>VLOOKUP(A205,Pozos!$A$1:$F$411,6,0)</f>
        <v>#N/A</v>
      </c>
      <c r="C205" s="82">
        <v>0</v>
      </c>
      <c r="D205" s="52"/>
      <c r="E205" s="84" t="s">
        <v>21</v>
      </c>
      <c r="F205" s="53" t="e">
        <f>ROUND(VLOOKUP(M205,'Ultima Prueba Valida'!C:M,8,FALSE)/24*D205,2)</f>
        <v>#N/A</v>
      </c>
      <c r="G205" s="54" t="e">
        <f>VLOOKUP(M205,'Ultima Prueba Valida'!$C:$Y,3,0)</f>
        <v>#N/A</v>
      </c>
      <c r="H205" s="55"/>
      <c r="I205" s="55"/>
      <c r="J205" s="63"/>
      <c r="K205" s="56"/>
      <c r="L205" s="83" t="str">
        <f t="shared" si="33"/>
        <v/>
      </c>
      <c r="M205" s="40" t="e">
        <f>VLOOKUP(A205,Pozos!$A$1:$B$411,2,FALSE)</f>
        <v>#N/A</v>
      </c>
      <c r="N205" s="19">
        <f t="shared" si="26"/>
        <v>45706</v>
      </c>
      <c r="O205" s="19">
        <f t="shared" si="27"/>
        <v>45706</v>
      </c>
      <c r="P205" s="21" t="s">
        <v>18</v>
      </c>
      <c r="Q205" s="20">
        <f t="shared" si="28"/>
        <v>0</v>
      </c>
      <c r="R205" s="17" t="e">
        <f>VLOOKUP(H205,'DIFERIDAS PRODUCCION'!$A$2:$B$212,2,FALSE)</f>
        <v>#N/A</v>
      </c>
      <c r="S205" s="17">
        <f t="shared" si="29"/>
        <v>0</v>
      </c>
      <c r="T205" s="20" t="e">
        <f>VLOOKUP(I205,'DIFERIDAS PRODUCCION'!$D$1:$E$34,2,FALSE)</f>
        <v>#N/A</v>
      </c>
      <c r="U205" s="22">
        <f t="shared" si="30"/>
        <v>0</v>
      </c>
      <c r="V205" s="17" t="str">
        <f t="shared" si="31"/>
        <v/>
      </c>
      <c r="W205" s="29" t="str">
        <f t="shared" si="32"/>
        <v>True</v>
      </c>
      <c r="Z205" s="18"/>
      <c r="AA205" s="18"/>
    </row>
    <row r="206" spans="1:27" x14ac:dyDescent="0.25">
      <c r="A206" s="80"/>
      <c r="B206" s="53" t="e">
        <f>VLOOKUP(A206,Pozos!$A$1:$F$411,6,0)</f>
        <v>#N/A</v>
      </c>
      <c r="C206" s="82">
        <v>0</v>
      </c>
      <c r="D206" s="52"/>
      <c r="E206" s="84" t="s">
        <v>21</v>
      </c>
      <c r="F206" s="53" t="e">
        <f>ROUND(VLOOKUP(M206,'Ultima Prueba Valida'!C:M,8,FALSE)/24*D206,2)</f>
        <v>#N/A</v>
      </c>
      <c r="G206" s="54" t="e">
        <f>VLOOKUP(M206,'Ultima Prueba Valida'!$C:$Y,3,0)</f>
        <v>#N/A</v>
      </c>
      <c r="H206" s="55"/>
      <c r="I206" s="55"/>
      <c r="J206" s="63"/>
      <c r="K206" s="56"/>
      <c r="L206" s="83" t="str">
        <f t="shared" si="33"/>
        <v/>
      </c>
      <c r="M206" s="40" t="e">
        <f>VLOOKUP(A206,Pozos!$A$1:$B$411,2,FALSE)</f>
        <v>#N/A</v>
      </c>
      <c r="N206" s="19">
        <f t="shared" si="26"/>
        <v>45706</v>
      </c>
      <c r="O206" s="19">
        <f t="shared" si="27"/>
        <v>45706</v>
      </c>
      <c r="P206" s="21" t="s">
        <v>18</v>
      </c>
      <c r="Q206" s="20">
        <f t="shared" si="28"/>
        <v>0</v>
      </c>
      <c r="R206" s="17" t="e">
        <f>VLOOKUP(H206,'DIFERIDAS PRODUCCION'!$A$2:$B$212,2,FALSE)</f>
        <v>#N/A</v>
      </c>
      <c r="S206" s="17">
        <f t="shared" si="29"/>
        <v>0</v>
      </c>
      <c r="T206" s="20" t="e">
        <f>VLOOKUP(I206,'DIFERIDAS PRODUCCION'!$D$1:$E$34,2,FALSE)</f>
        <v>#N/A</v>
      </c>
      <c r="U206" s="22">
        <f t="shared" si="30"/>
        <v>0</v>
      </c>
      <c r="V206" s="17" t="str">
        <f t="shared" si="31"/>
        <v/>
      </c>
      <c r="W206" s="29" t="str">
        <f t="shared" si="32"/>
        <v>True</v>
      </c>
      <c r="Z206" s="18"/>
      <c r="AA206" s="18"/>
    </row>
    <row r="207" spans="1:27" x14ac:dyDescent="0.25">
      <c r="A207" s="80"/>
      <c r="B207" s="53" t="e">
        <f>VLOOKUP(A207,Pozos!$A$1:$F$411,6,0)</f>
        <v>#N/A</v>
      </c>
      <c r="C207" s="82">
        <v>0</v>
      </c>
      <c r="D207" s="52"/>
      <c r="E207" s="84" t="s">
        <v>21</v>
      </c>
      <c r="F207" s="53" t="e">
        <f>ROUND(VLOOKUP(M207,'Ultima Prueba Valida'!C:M,8,FALSE)/24*D207,2)</f>
        <v>#N/A</v>
      </c>
      <c r="G207" s="54" t="e">
        <f>VLOOKUP(M207,'Ultima Prueba Valida'!$C:$Y,3,0)</f>
        <v>#N/A</v>
      </c>
      <c r="H207" s="55"/>
      <c r="I207" s="55"/>
      <c r="J207" s="63"/>
      <c r="K207" s="56"/>
      <c r="L207" s="83" t="str">
        <f t="shared" si="33"/>
        <v/>
      </c>
      <c r="M207" s="40" t="e">
        <f>VLOOKUP(A207,Pozos!$A$1:$B$411,2,FALSE)</f>
        <v>#N/A</v>
      </c>
      <c r="N207" s="19">
        <f t="shared" si="26"/>
        <v>45706</v>
      </c>
      <c r="O207" s="19">
        <f t="shared" si="27"/>
        <v>45706</v>
      </c>
      <c r="P207" s="21" t="s">
        <v>18</v>
      </c>
      <c r="Q207" s="20">
        <f t="shared" si="28"/>
        <v>0</v>
      </c>
      <c r="R207" s="17" t="e">
        <f>VLOOKUP(H207,'DIFERIDAS PRODUCCION'!$A$2:$B$212,2,FALSE)</f>
        <v>#N/A</v>
      </c>
      <c r="S207" s="17">
        <f t="shared" si="29"/>
        <v>0</v>
      </c>
      <c r="T207" s="20" t="e">
        <f>VLOOKUP(I207,'DIFERIDAS PRODUCCION'!$D$1:$E$34,2,FALSE)</f>
        <v>#N/A</v>
      </c>
      <c r="U207" s="22">
        <f t="shared" si="30"/>
        <v>0</v>
      </c>
      <c r="V207" s="17" t="str">
        <f t="shared" si="31"/>
        <v/>
      </c>
      <c r="W207" s="29" t="str">
        <f t="shared" si="32"/>
        <v>True</v>
      </c>
      <c r="Z207" s="18"/>
      <c r="AA207" s="18"/>
    </row>
    <row r="208" spans="1:27" x14ac:dyDescent="0.25">
      <c r="A208" s="80"/>
      <c r="B208" s="53" t="e">
        <f>VLOOKUP(A208,Pozos!$A$1:$F$411,6,0)</f>
        <v>#N/A</v>
      </c>
      <c r="C208" s="82">
        <v>0</v>
      </c>
      <c r="D208" s="52"/>
      <c r="E208" s="84" t="s">
        <v>21</v>
      </c>
      <c r="F208" s="53" t="e">
        <f>ROUND(VLOOKUP(M208,'Ultima Prueba Valida'!C:M,8,FALSE)/24*D208,2)</f>
        <v>#N/A</v>
      </c>
      <c r="G208" s="54" t="e">
        <f>VLOOKUP(M208,'Ultima Prueba Valida'!$C:$Y,3,0)</f>
        <v>#N/A</v>
      </c>
      <c r="H208" s="55"/>
      <c r="I208" s="55"/>
      <c r="J208" s="63"/>
      <c r="K208" s="56"/>
      <c r="L208" s="83" t="str">
        <f t="shared" si="33"/>
        <v/>
      </c>
      <c r="M208" s="40" t="e">
        <f>VLOOKUP(A208,Pozos!$A$1:$B$411,2,FALSE)</f>
        <v>#N/A</v>
      </c>
      <c r="N208" s="19">
        <f t="shared" si="26"/>
        <v>45706</v>
      </c>
      <c r="O208" s="19">
        <f t="shared" si="27"/>
        <v>45706</v>
      </c>
      <c r="P208" s="21" t="s">
        <v>18</v>
      </c>
      <c r="Q208" s="20">
        <f t="shared" si="28"/>
        <v>0</v>
      </c>
      <c r="R208" s="17" t="e">
        <f>VLOOKUP(H208,'DIFERIDAS PRODUCCION'!$A$2:$B$212,2,FALSE)</f>
        <v>#N/A</v>
      </c>
      <c r="S208" s="17">
        <f t="shared" si="29"/>
        <v>0</v>
      </c>
      <c r="T208" s="20" t="e">
        <f>VLOOKUP(I208,'DIFERIDAS PRODUCCION'!$D$1:$E$34,2,FALSE)</f>
        <v>#N/A</v>
      </c>
      <c r="U208" s="22">
        <f t="shared" si="30"/>
        <v>0</v>
      </c>
      <c r="V208" s="17" t="str">
        <f t="shared" si="31"/>
        <v/>
      </c>
      <c r="W208" s="29" t="str">
        <f t="shared" si="32"/>
        <v>True</v>
      </c>
      <c r="Z208" s="18"/>
      <c r="AA208" s="18"/>
    </row>
    <row r="209" spans="1:27" x14ac:dyDescent="0.25">
      <c r="A209" s="80"/>
      <c r="B209" s="53" t="e">
        <f>VLOOKUP(A209,Pozos!$A$1:$F$411,6,0)</f>
        <v>#N/A</v>
      </c>
      <c r="C209" s="82">
        <v>0</v>
      </c>
      <c r="D209" s="52"/>
      <c r="E209" s="84" t="s">
        <v>21</v>
      </c>
      <c r="F209" s="53" t="e">
        <f>ROUND(VLOOKUP(M209,'Ultima Prueba Valida'!C:M,8,FALSE)/24*D209,2)</f>
        <v>#N/A</v>
      </c>
      <c r="G209" s="54" t="e">
        <f>VLOOKUP(M209,'Ultima Prueba Valida'!$C:$Y,3,0)</f>
        <v>#N/A</v>
      </c>
      <c r="H209" s="55"/>
      <c r="I209" s="55"/>
      <c r="J209" s="63"/>
      <c r="K209" s="56"/>
      <c r="L209" s="83" t="str">
        <f t="shared" si="33"/>
        <v/>
      </c>
      <c r="M209" s="40" t="e">
        <f>VLOOKUP(A209,Pozos!$A$1:$B$411,2,FALSE)</f>
        <v>#N/A</v>
      </c>
      <c r="N209" s="19">
        <f t="shared" si="26"/>
        <v>45706</v>
      </c>
      <c r="O209" s="19">
        <f t="shared" si="27"/>
        <v>45706</v>
      </c>
      <c r="P209" s="21" t="s">
        <v>18</v>
      </c>
      <c r="Q209" s="20">
        <f t="shared" si="28"/>
        <v>0</v>
      </c>
      <c r="R209" s="17" t="e">
        <f>VLOOKUP(H209,'DIFERIDAS PRODUCCION'!$A$2:$B$212,2,FALSE)</f>
        <v>#N/A</v>
      </c>
      <c r="S209" s="17">
        <f t="shared" si="29"/>
        <v>0</v>
      </c>
      <c r="T209" s="20" t="e">
        <f>VLOOKUP(I209,'DIFERIDAS PRODUCCION'!$D$1:$E$34,2,FALSE)</f>
        <v>#N/A</v>
      </c>
      <c r="U209" s="22">
        <f t="shared" si="30"/>
        <v>0</v>
      </c>
      <c r="V209" s="17" t="str">
        <f t="shared" si="31"/>
        <v/>
      </c>
      <c r="W209" s="29" t="str">
        <f t="shared" si="32"/>
        <v>True</v>
      </c>
      <c r="Z209" s="18"/>
      <c r="AA209" s="18"/>
    </row>
    <row r="210" spans="1:27" x14ac:dyDescent="0.25">
      <c r="A210" s="80"/>
      <c r="B210" s="53" t="e">
        <f>VLOOKUP(A210,Pozos!$A$1:$F$411,6,0)</f>
        <v>#N/A</v>
      </c>
      <c r="C210" s="82">
        <v>0</v>
      </c>
      <c r="D210" s="52"/>
      <c r="E210" s="84" t="s">
        <v>21</v>
      </c>
      <c r="F210" s="53" t="e">
        <f>ROUND(VLOOKUP(M210,'Ultima Prueba Valida'!C:M,8,FALSE)/24*D210,2)</f>
        <v>#N/A</v>
      </c>
      <c r="G210" s="54" t="e">
        <f>VLOOKUP(M210,'Ultima Prueba Valida'!$C:$Y,3,0)</f>
        <v>#N/A</v>
      </c>
      <c r="H210" s="55"/>
      <c r="I210" s="55"/>
      <c r="J210" s="63"/>
      <c r="K210" s="56"/>
      <c r="L210" s="83" t="str">
        <f t="shared" si="33"/>
        <v/>
      </c>
      <c r="M210" s="40" t="e">
        <f>VLOOKUP(A210,Pozos!$A$1:$B$411,2,FALSE)</f>
        <v>#N/A</v>
      </c>
      <c r="N210" s="19">
        <f t="shared" si="26"/>
        <v>45706</v>
      </c>
      <c r="O210" s="19">
        <f t="shared" si="27"/>
        <v>45706</v>
      </c>
      <c r="P210" s="21" t="s">
        <v>18</v>
      </c>
      <c r="Q210" s="20">
        <f t="shared" si="28"/>
        <v>0</v>
      </c>
      <c r="R210" s="17" t="e">
        <f>VLOOKUP(H210,'DIFERIDAS PRODUCCION'!$A$2:$B$212,2,FALSE)</f>
        <v>#N/A</v>
      </c>
      <c r="S210" s="17">
        <f t="shared" si="29"/>
        <v>0</v>
      </c>
      <c r="T210" s="20" t="e">
        <f>VLOOKUP(I210,'DIFERIDAS PRODUCCION'!$D$1:$E$34,2,FALSE)</f>
        <v>#N/A</v>
      </c>
      <c r="U210" s="22">
        <f t="shared" si="30"/>
        <v>0</v>
      </c>
      <c r="V210" s="17" t="str">
        <f t="shared" si="31"/>
        <v/>
      </c>
      <c r="W210" s="29" t="str">
        <f t="shared" si="32"/>
        <v>True</v>
      </c>
      <c r="Z210" s="18"/>
      <c r="AA210" s="18"/>
    </row>
    <row r="211" spans="1:27" x14ac:dyDescent="0.25">
      <c r="A211" s="80"/>
      <c r="B211" s="53" t="e">
        <f>VLOOKUP(A211,Pozos!$A$1:$F$411,6,0)</f>
        <v>#N/A</v>
      </c>
      <c r="C211" s="82">
        <v>0</v>
      </c>
      <c r="D211" s="52"/>
      <c r="E211" s="84" t="s">
        <v>21</v>
      </c>
      <c r="F211" s="53" t="e">
        <f>ROUND(VLOOKUP(M211,'Ultima Prueba Valida'!C:M,8,FALSE)/24*D211,2)</f>
        <v>#N/A</v>
      </c>
      <c r="G211" s="54" t="e">
        <f>VLOOKUP(M211,'Ultima Prueba Valida'!$C:$Y,3,0)</f>
        <v>#N/A</v>
      </c>
      <c r="H211" s="55"/>
      <c r="I211" s="55"/>
      <c r="J211" s="63"/>
      <c r="K211" s="56"/>
      <c r="L211" s="83" t="str">
        <f t="shared" si="33"/>
        <v/>
      </c>
      <c r="M211" s="40" t="e">
        <f>VLOOKUP(A211,Pozos!$A$1:$B$411,2,FALSE)</f>
        <v>#N/A</v>
      </c>
      <c r="N211" s="19">
        <f t="shared" si="26"/>
        <v>45706</v>
      </c>
      <c r="O211" s="19">
        <f t="shared" si="27"/>
        <v>45706</v>
      </c>
      <c r="P211" s="21" t="s">
        <v>18</v>
      </c>
      <c r="Q211" s="20">
        <f t="shared" si="28"/>
        <v>0</v>
      </c>
      <c r="R211" s="17" t="e">
        <f>VLOOKUP(H211,'DIFERIDAS PRODUCCION'!$A$2:$B$212,2,FALSE)</f>
        <v>#N/A</v>
      </c>
      <c r="S211" s="17">
        <f t="shared" si="29"/>
        <v>0</v>
      </c>
      <c r="T211" s="20" t="e">
        <f>VLOOKUP(I211,'DIFERIDAS PRODUCCION'!$D$1:$E$34,2,FALSE)</f>
        <v>#N/A</v>
      </c>
      <c r="U211" s="22">
        <f t="shared" si="30"/>
        <v>0</v>
      </c>
      <c r="V211" s="17" t="str">
        <f t="shared" si="31"/>
        <v/>
      </c>
      <c r="W211" s="29" t="str">
        <f t="shared" si="32"/>
        <v>True</v>
      </c>
      <c r="Z211" s="18"/>
      <c r="AA211" s="18"/>
    </row>
    <row r="212" spans="1:27" x14ac:dyDescent="0.25">
      <c r="A212" s="80"/>
      <c r="B212" s="53" t="e">
        <f>VLOOKUP(A212,Pozos!$A$1:$F$411,6,0)</f>
        <v>#N/A</v>
      </c>
      <c r="C212" s="82">
        <v>0</v>
      </c>
      <c r="D212" s="52"/>
      <c r="E212" s="84" t="s">
        <v>21</v>
      </c>
      <c r="F212" s="53" t="e">
        <f>ROUND(VLOOKUP(M212,'Ultima Prueba Valida'!C:M,8,FALSE)/24*D212,2)</f>
        <v>#N/A</v>
      </c>
      <c r="G212" s="54" t="e">
        <f>VLOOKUP(M212,'Ultima Prueba Valida'!$C:$Y,3,0)</f>
        <v>#N/A</v>
      </c>
      <c r="H212" s="55"/>
      <c r="I212" s="55"/>
      <c r="J212" s="63"/>
      <c r="K212" s="56"/>
      <c r="L212" s="83" t="str">
        <f t="shared" si="33"/>
        <v/>
      </c>
      <c r="M212" s="40" t="e">
        <f>VLOOKUP(A212,Pozos!$A$1:$B$411,2,FALSE)</f>
        <v>#N/A</v>
      </c>
      <c r="N212" s="19">
        <f t="shared" si="26"/>
        <v>45706</v>
      </c>
      <c r="O212" s="19">
        <f t="shared" si="27"/>
        <v>45706</v>
      </c>
      <c r="P212" s="21" t="s">
        <v>18</v>
      </c>
      <c r="Q212" s="20">
        <f t="shared" si="28"/>
        <v>0</v>
      </c>
      <c r="R212" s="17" t="e">
        <f>VLOOKUP(H212,'DIFERIDAS PRODUCCION'!$A$2:$B$212,2,FALSE)</f>
        <v>#N/A</v>
      </c>
      <c r="S212" s="17">
        <f t="shared" si="29"/>
        <v>0</v>
      </c>
      <c r="T212" s="20" t="e">
        <f>VLOOKUP(I212,'DIFERIDAS PRODUCCION'!$D$1:$E$34,2,FALSE)</f>
        <v>#N/A</v>
      </c>
      <c r="U212" s="22">
        <f t="shared" si="30"/>
        <v>0</v>
      </c>
      <c r="V212" s="17" t="str">
        <f t="shared" si="31"/>
        <v/>
      </c>
      <c r="W212" s="29" t="str">
        <f t="shared" si="32"/>
        <v>True</v>
      </c>
      <c r="Z212" s="18"/>
      <c r="AA212" s="18"/>
    </row>
    <row r="213" spans="1:27" x14ac:dyDescent="0.25">
      <c r="A213" s="80"/>
      <c r="B213" s="53" t="e">
        <f>VLOOKUP(A213,Pozos!$A$1:$F$411,6,0)</f>
        <v>#N/A</v>
      </c>
      <c r="C213" s="82">
        <v>0</v>
      </c>
      <c r="D213" s="52"/>
      <c r="E213" s="84" t="s">
        <v>21</v>
      </c>
      <c r="F213" s="53" t="e">
        <f>ROUND(VLOOKUP(M213,'Ultima Prueba Valida'!C:M,8,FALSE)/24*D213,2)</f>
        <v>#N/A</v>
      </c>
      <c r="G213" s="54" t="e">
        <f>VLOOKUP(M213,'Ultima Prueba Valida'!$C:$Y,3,0)</f>
        <v>#N/A</v>
      </c>
      <c r="H213" s="55"/>
      <c r="I213" s="55"/>
      <c r="J213" s="63"/>
      <c r="K213" s="56"/>
      <c r="L213" s="83" t="str">
        <f t="shared" si="33"/>
        <v/>
      </c>
      <c r="M213" s="40" t="e">
        <f>VLOOKUP(A213,Pozos!$A$1:$B$411,2,FALSE)</f>
        <v>#N/A</v>
      </c>
      <c r="N213" s="19">
        <f t="shared" si="26"/>
        <v>45706</v>
      </c>
      <c r="O213" s="19">
        <f t="shared" si="27"/>
        <v>45706</v>
      </c>
      <c r="P213" s="21" t="s">
        <v>18</v>
      </c>
      <c r="Q213" s="20">
        <f t="shared" si="28"/>
        <v>0</v>
      </c>
      <c r="R213" s="17" t="e">
        <f>VLOOKUP(H213,'DIFERIDAS PRODUCCION'!$A$2:$B$212,2,FALSE)</f>
        <v>#N/A</v>
      </c>
      <c r="S213" s="17">
        <f t="shared" si="29"/>
        <v>0</v>
      </c>
      <c r="T213" s="20" t="e">
        <f>VLOOKUP(I213,'DIFERIDAS PRODUCCION'!$D$1:$E$34,2,FALSE)</f>
        <v>#N/A</v>
      </c>
      <c r="U213" s="22">
        <f t="shared" si="30"/>
        <v>0</v>
      </c>
      <c r="V213" s="17" t="str">
        <f t="shared" si="31"/>
        <v/>
      </c>
      <c r="W213" s="29" t="str">
        <f t="shared" si="32"/>
        <v>True</v>
      </c>
      <c r="Z213" s="18"/>
      <c r="AA213" s="18"/>
    </row>
    <row r="214" spans="1:27" x14ac:dyDescent="0.25">
      <c r="A214" s="80"/>
      <c r="B214" s="53" t="e">
        <f>VLOOKUP(A214,Pozos!$A$1:$F$411,6,0)</f>
        <v>#N/A</v>
      </c>
      <c r="C214" s="82">
        <v>0</v>
      </c>
      <c r="D214" s="52"/>
      <c r="E214" s="84" t="s">
        <v>21</v>
      </c>
      <c r="F214" s="53" t="e">
        <f>ROUND(VLOOKUP(M214,'Ultima Prueba Valida'!C:M,8,FALSE)/24*D214,2)</f>
        <v>#N/A</v>
      </c>
      <c r="G214" s="54" t="e">
        <f>VLOOKUP(M214,'Ultima Prueba Valida'!$C:$Y,3,0)</f>
        <v>#N/A</v>
      </c>
      <c r="H214" s="55"/>
      <c r="I214" s="55"/>
      <c r="J214" s="63"/>
      <c r="K214" s="56"/>
      <c r="L214" s="83" t="str">
        <f t="shared" si="33"/>
        <v/>
      </c>
      <c r="M214" s="40" t="e">
        <f>VLOOKUP(A214,Pozos!$A$1:$B$411,2,FALSE)</f>
        <v>#N/A</v>
      </c>
      <c r="N214" s="19">
        <f t="shared" si="26"/>
        <v>45706</v>
      </c>
      <c r="O214" s="19">
        <f t="shared" si="27"/>
        <v>45706</v>
      </c>
      <c r="P214" s="21" t="s">
        <v>18</v>
      </c>
      <c r="Q214" s="20">
        <f t="shared" si="28"/>
        <v>0</v>
      </c>
      <c r="R214" s="17" t="e">
        <f>VLOOKUP(H214,'DIFERIDAS PRODUCCION'!$A$2:$B$212,2,FALSE)</f>
        <v>#N/A</v>
      </c>
      <c r="S214" s="17">
        <f t="shared" si="29"/>
        <v>0</v>
      </c>
      <c r="T214" s="20" t="e">
        <f>VLOOKUP(I214,'DIFERIDAS PRODUCCION'!$D$1:$E$34,2,FALSE)</f>
        <v>#N/A</v>
      </c>
      <c r="U214" s="22">
        <f t="shared" si="30"/>
        <v>0</v>
      </c>
      <c r="V214" s="17" t="str">
        <f t="shared" si="31"/>
        <v/>
      </c>
      <c r="W214" s="29" t="str">
        <f t="shared" si="32"/>
        <v>True</v>
      </c>
      <c r="Z214" s="18"/>
      <c r="AA214" s="18"/>
    </row>
    <row r="215" spans="1:27" x14ac:dyDescent="0.25">
      <c r="A215" s="80"/>
      <c r="B215" s="53" t="e">
        <f>VLOOKUP(A215,Pozos!$A$1:$F$411,6,0)</f>
        <v>#N/A</v>
      </c>
      <c r="C215" s="82">
        <v>0</v>
      </c>
      <c r="D215" s="52"/>
      <c r="E215" s="84" t="s">
        <v>21</v>
      </c>
      <c r="F215" s="53" t="e">
        <f>ROUND(VLOOKUP(M215,'Ultima Prueba Valida'!C:M,8,FALSE)/24*D215,2)</f>
        <v>#N/A</v>
      </c>
      <c r="G215" s="54" t="e">
        <f>VLOOKUP(M215,'Ultima Prueba Valida'!$C:$Y,3,0)</f>
        <v>#N/A</v>
      </c>
      <c r="H215" s="55"/>
      <c r="I215" s="55"/>
      <c r="J215" s="63"/>
      <c r="K215" s="56"/>
      <c r="L215" s="83" t="str">
        <f t="shared" si="33"/>
        <v/>
      </c>
      <c r="M215" s="40" t="e">
        <f>VLOOKUP(A215,Pozos!$A$1:$B$411,2,FALSE)</f>
        <v>#N/A</v>
      </c>
      <c r="N215" s="19">
        <f t="shared" si="26"/>
        <v>45706</v>
      </c>
      <c r="O215" s="19">
        <f t="shared" si="27"/>
        <v>45706</v>
      </c>
      <c r="P215" s="21" t="s">
        <v>18</v>
      </c>
      <c r="Q215" s="20">
        <f t="shared" si="28"/>
        <v>0</v>
      </c>
      <c r="R215" s="17" t="e">
        <f>VLOOKUP(H215,'DIFERIDAS PRODUCCION'!$A$2:$B$212,2,FALSE)</f>
        <v>#N/A</v>
      </c>
      <c r="S215" s="17">
        <f t="shared" si="29"/>
        <v>0</v>
      </c>
      <c r="T215" s="20" t="e">
        <f>VLOOKUP(I215,'DIFERIDAS PRODUCCION'!$D$1:$E$34,2,FALSE)</f>
        <v>#N/A</v>
      </c>
      <c r="U215" s="22">
        <f t="shared" si="30"/>
        <v>0</v>
      </c>
      <c r="V215" s="17" t="str">
        <f t="shared" si="31"/>
        <v/>
      </c>
      <c r="W215" s="29" t="str">
        <f t="shared" si="32"/>
        <v>True</v>
      </c>
      <c r="Z215" s="18"/>
      <c r="AA215" s="18"/>
    </row>
    <row r="216" spans="1:27" x14ac:dyDescent="0.25">
      <c r="A216" s="80"/>
      <c r="B216" s="53" t="e">
        <f>VLOOKUP(A216,Pozos!$A$1:$F$411,6,0)</f>
        <v>#N/A</v>
      </c>
      <c r="C216" s="82">
        <v>0</v>
      </c>
      <c r="D216" s="52"/>
      <c r="E216" s="84" t="s">
        <v>21</v>
      </c>
      <c r="F216" s="53" t="e">
        <f>ROUND(VLOOKUP(M216,'Ultima Prueba Valida'!C:M,8,FALSE)/24*D216,2)</f>
        <v>#N/A</v>
      </c>
      <c r="G216" s="54" t="e">
        <f>VLOOKUP(M216,'Ultima Prueba Valida'!$C:$Y,3,0)</f>
        <v>#N/A</v>
      </c>
      <c r="H216" s="55"/>
      <c r="I216" s="55"/>
      <c r="J216" s="63"/>
      <c r="K216" s="56"/>
      <c r="L216" s="83" t="str">
        <f t="shared" si="33"/>
        <v/>
      </c>
      <c r="M216" s="40" t="e">
        <f>VLOOKUP(A216,Pozos!$A$1:$B$411,2,FALSE)</f>
        <v>#N/A</v>
      </c>
      <c r="N216" s="19">
        <f t="shared" si="26"/>
        <v>45706</v>
      </c>
      <c r="O216" s="19">
        <f t="shared" si="27"/>
        <v>45706</v>
      </c>
      <c r="P216" s="21" t="s">
        <v>18</v>
      </c>
      <c r="Q216" s="20">
        <f t="shared" si="28"/>
        <v>0</v>
      </c>
      <c r="R216" s="17" t="e">
        <f>VLOOKUP(H216,'DIFERIDAS PRODUCCION'!$A$2:$B$212,2,FALSE)</f>
        <v>#N/A</v>
      </c>
      <c r="S216" s="17">
        <f t="shared" si="29"/>
        <v>0</v>
      </c>
      <c r="T216" s="20" t="e">
        <f>VLOOKUP(I216,'DIFERIDAS PRODUCCION'!$D$1:$E$34,2,FALSE)</f>
        <v>#N/A</v>
      </c>
      <c r="U216" s="22">
        <f t="shared" si="30"/>
        <v>0</v>
      </c>
      <c r="V216" s="17" t="str">
        <f t="shared" si="31"/>
        <v/>
      </c>
      <c r="W216" s="29" t="str">
        <f t="shared" si="32"/>
        <v>True</v>
      </c>
      <c r="Z216" s="18"/>
      <c r="AA216" s="18"/>
    </row>
    <row r="217" spans="1:27" x14ac:dyDescent="0.25">
      <c r="A217" s="80"/>
      <c r="B217" s="53" t="e">
        <f>VLOOKUP(A217,Pozos!$A$1:$F$411,6,0)</f>
        <v>#N/A</v>
      </c>
      <c r="C217" s="82">
        <v>0</v>
      </c>
      <c r="D217" s="52"/>
      <c r="E217" s="84" t="s">
        <v>21</v>
      </c>
      <c r="F217" s="53" t="e">
        <f>ROUND(VLOOKUP(M217,'Ultima Prueba Valida'!C:M,8,FALSE)/24*D217,2)</f>
        <v>#N/A</v>
      </c>
      <c r="G217" s="54" t="e">
        <f>VLOOKUP(M217,'Ultima Prueba Valida'!$C:$Y,3,0)</f>
        <v>#N/A</v>
      </c>
      <c r="H217" s="55"/>
      <c r="I217" s="55"/>
      <c r="J217" s="63"/>
      <c r="K217" s="56"/>
      <c r="L217" s="83" t="str">
        <f t="shared" si="33"/>
        <v/>
      </c>
      <c r="M217" s="40" t="e">
        <f>VLOOKUP(A217,Pozos!$A$1:$B$411,2,FALSE)</f>
        <v>#N/A</v>
      </c>
      <c r="N217" s="19">
        <f t="shared" si="26"/>
        <v>45706</v>
      </c>
      <c r="O217" s="19">
        <f t="shared" si="27"/>
        <v>45706</v>
      </c>
      <c r="P217" s="21" t="s">
        <v>18</v>
      </c>
      <c r="Q217" s="20">
        <f t="shared" si="28"/>
        <v>0</v>
      </c>
      <c r="R217" s="17" t="e">
        <f>VLOOKUP(H217,'DIFERIDAS PRODUCCION'!$A$2:$B$212,2,FALSE)</f>
        <v>#N/A</v>
      </c>
      <c r="S217" s="17">
        <f t="shared" si="29"/>
        <v>0</v>
      </c>
      <c r="T217" s="20" t="e">
        <f>VLOOKUP(I217,'DIFERIDAS PRODUCCION'!$D$1:$E$34,2,FALSE)</f>
        <v>#N/A</v>
      </c>
      <c r="U217" s="22">
        <f t="shared" si="30"/>
        <v>0</v>
      </c>
      <c r="V217" s="17" t="str">
        <f t="shared" si="31"/>
        <v/>
      </c>
      <c r="W217" s="29" t="str">
        <f t="shared" si="32"/>
        <v>True</v>
      </c>
      <c r="Z217" s="18"/>
      <c r="AA217" s="18"/>
    </row>
    <row r="218" spans="1:27" x14ac:dyDescent="0.25">
      <c r="A218" s="80"/>
      <c r="B218" s="53" t="e">
        <f>VLOOKUP(A218,Pozos!$A$1:$F$411,6,0)</f>
        <v>#N/A</v>
      </c>
      <c r="C218" s="82">
        <v>0</v>
      </c>
      <c r="D218" s="52"/>
      <c r="E218" s="84" t="s">
        <v>21</v>
      </c>
      <c r="F218" s="53" t="e">
        <f>ROUND(VLOOKUP(M218,'Ultima Prueba Valida'!C:M,8,FALSE)/24*D218,2)</f>
        <v>#N/A</v>
      </c>
      <c r="G218" s="54" t="e">
        <f>VLOOKUP(M218,'Ultima Prueba Valida'!$C:$Y,3,0)</f>
        <v>#N/A</v>
      </c>
      <c r="H218" s="55"/>
      <c r="I218" s="55"/>
      <c r="J218" s="63"/>
      <c r="K218" s="56"/>
      <c r="L218" s="83" t="str">
        <f t="shared" si="33"/>
        <v/>
      </c>
      <c r="M218" s="40" t="e">
        <f>VLOOKUP(A218,Pozos!$A$1:$B$411,2,FALSE)</f>
        <v>#N/A</v>
      </c>
      <c r="N218" s="19">
        <f t="shared" si="26"/>
        <v>45706</v>
      </c>
      <c r="O218" s="19">
        <f t="shared" si="27"/>
        <v>45706</v>
      </c>
      <c r="P218" s="21" t="s">
        <v>18</v>
      </c>
      <c r="Q218" s="20">
        <f t="shared" si="28"/>
        <v>0</v>
      </c>
      <c r="R218" s="17" t="e">
        <f>VLOOKUP(H218,'DIFERIDAS PRODUCCION'!$A$2:$B$212,2,FALSE)</f>
        <v>#N/A</v>
      </c>
      <c r="S218" s="17">
        <f t="shared" si="29"/>
        <v>0</v>
      </c>
      <c r="T218" s="20" t="e">
        <f>VLOOKUP(I218,'DIFERIDAS PRODUCCION'!$D$1:$E$34,2,FALSE)</f>
        <v>#N/A</v>
      </c>
      <c r="U218" s="22">
        <f t="shared" si="30"/>
        <v>0</v>
      </c>
      <c r="V218" s="17" t="str">
        <f t="shared" si="31"/>
        <v/>
      </c>
      <c r="W218" s="29" t="str">
        <f t="shared" si="32"/>
        <v>True</v>
      </c>
      <c r="Z218" s="18"/>
      <c r="AA218" s="18"/>
    </row>
    <row r="219" spans="1:27" x14ac:dyDescent="0.25">
      <c r="A219" s="80"/>
      <c r="B219" s="53" t="e">
        <f>VLOOKUP(A219,Pozos!$A$1:$F$411,6,0)</f>
        <v>#N/A</v>
      </c>
      <c r="C219" s="82">
        <v>0</v>
      </c>
      <c r="D219" s="52"/>
      <c r="E219" s="84" t="s">
        <v>21</v>
      </c>
      <c r="F219" s="53" t="e">
        <f>ROUND(VLOOKUP(M219,'Ultima Prueba Valida'!C:M,8,FALSE)/24*D219,2)</f>
        <v>#N/A</v>
      </c>
      <c r="G219" s="54" t="e">
        <f>VLOOKUP(M219,'Ultima Prueba Valida'!$C:$Y,3,0)</f>
        <v>#N/A</v>
      </c>
      <c r="H219" s="55"/>
      <c r="I219" s="55"/>
      <c r="J219" s="63"/>
      <c r="K219" s="56"/>
      <c r="L219" s="83" t="str">
        <f t="shared" si="33"/>
        <v/>
      </c>
      <c r="M219" s="40" t="e">
        <f>VLOOKUP(A219,Pozos!$A$1:$B$411,2,FALSE)</f>
        <v>#N/A</v>
      </c>
      <c r="N219" s="19">
        <f t="shared" si="26"/>
        <v>45706</v>
      </c>
      <c r="O219" s="19">
        <f t="shared" si="27"/>
        <v>45706</v>
      </c>
      <c r="P219" s="21" t="s">
        <v>18</v>
      </c>
      <c r="Q219" s="20">
        <f t="shared" si="28"/>
        <v>0</v>
      </c>
      <c r="R219" s="17" t="e">
        <f>VLOOKUP(H219,'DIFERIDAS PRODUCCION'!$A$2:$B$212,2,FALSE)</f>
        <v>#N/A</v>
      </c>
      <c r="S219" s="17">
        <f t="shared" si="29"/>
        <v>0</v>
      </c>
      <c r="T219" s="20" t="e">
        <f>VLOOKUP(I219,'DIFERIDAS PRODUCCION'!$D$1:$E$34,2,FALSE)</f>
        <v>#N/A</v>
      </c>
      <c r="U219" s="22">
        <f t="shared" si="30"/>
        <v>0</v>
      </c>
      <c r="V219" s="17" t="str">
        <f t="shared" si="31"/>
        <v/>
      </c>
      <c r="W219" s="29" t="str">
        <f t="shared" si="32"/>
        <v>True</v>
      </c>
      <c r="Z219" s="18"/>
      <c r="AA219" s="18"/>
    </row>
    <row r="220" spans="1:27" x14ac:dyDescent="0.25">
      <c r="A220" s="80"/>
      <c r="B220" s="53" t="e">
        <f>VLOOKUP(A220,Pozos!$A$1:$F$411,6,0)</f>
        <v>#N/A</v>
      </c>
      <c r="C220" s="82">
        <v>0</v>
      </c>
      <c r="D220" s="52"/>
      <c r="E220" s="84" t="s">
        <v>21</v>
      </c>
      <c r="F220" s="53" t="e">
        <f>ROUND(VLOOKUP(M220,'Ultima Prueba Valida'!C:M,8,FALSE)/24*D220,2)</f>
        <v>#N/A</v>
      </c>
      <c r="G220" s="54" t="e">
        <f>VLOOKUP(M220,'Ultima Prueba Valida'!$C:$Y,3,0)</f>
        <v>#N/A</v>
      </c>
      <c r="H220" s="55"/>
      <c r="I220" s="55"/>
      <c r="J220" s="63"/>
      <c r="K220" s="56"/>
      <c r="L220" s="83" t="str">
        <f t="shared" si="33"/>
        <v/>
      </c>
      <c r="M220" s="40" t="e">
        <f>VLOOKUP(A220,Pozos!$A$1:$B$411,2,FALSE)</f>
        <v>#N/A</v>
      </c>
      <c r="N220" s="19">
        <f t="shared" si="26"/>
        <v>45706</v>
      </c>
      <c r="O220" s="19">
        <f t="shared" si="27"/>
        <v>45706</v>
      </c>
      <c r="P220" s="21" t="s">
        <v>18</v>
      </c>
      <c r="Q220" s="20">
        <f t="shared" si="28"/>
        <v>0</v>
      </c>
      <c r="R220" s="17" t="e">
        <f>VLOOKUP(H220,'DIFERIDAS PRODUCCION'!$A$2:$B$212,2,FALSE)</f>
        <v>#N/A</v>
      </c>
      <c r="S220" s="17">
        <f t="shared" si="29"/>
        <v>0</v>
      </c>
      <c r="T220" s="20" t="e">
        <f>VLOOKUP(I220,'DIFERIDAS PRODUCCION'!$D$1:$E$34,2,FALSE)</f>
        <v>#N/A</v>
      </c>
      <c r="U220" s="22">
        <f t="shared" si="30"/>
        <v>0</v>
      </c>
      <c r="V220" s="17" t="str">
        <f t="shared" si="31"/>
        <v/>
      </c>
      <c r="W220" s="29" t="str">
        <f t="shared" si="32"/>
        <v>True</v>
      </c>
      <c r="Z220" s="18"/>
      <c r="AA220" s="18"/>
    </row>
    <row r="221" spans="1:27" x14ac:dyDescent="0.25">
      <c r="A221" s="80"/>
      <c r="B221" s="53" t="e">
        <f>VLOOKUP(A221,Pozos!$A$1:$F$411,6,0)</f>
        <v>#N/A</v>
      </c>
      <c r="C221" s="82">
        <v>0</v>
      </c>
      <c r="D221" s="52"/>
      <c r="E221" s="84" t="s">
        <v>21</v>
      </c>
      <c r="F221" s="53" t="e">
        <f>ROUND(VLOOKUP(M221,'Ultima Prueba Valida'!C:M,8,FALSE)/24*D221,2)</f>
        <v>#N/A</v>
      </c>
      <c r="G221" s="54" t="e">
        <f>VLOOKUP(M221,'Ultima Prueba Valida'!$C:$Y,3,0)</f>
        <v>#N/A</v>
      </c>
      <c r="H221" s="55"/>
      <c r="I221" s="55"/>
      <c r="J221" s="63"/>
      <c r="K221" s="56"/>
      <c r="L221" s="83" t="str">
        <f t="shared" si="33"/>
        <v/>
      </c>
      <c r="M221" s="40" t="e">
        <f>VLOOKUP(A221,Pozos!$A$1:$B$411,2,FALSE)</f>
        <v>#N/A</v>
      </c>
      <c r="N221" s="19">
        <f t="shared" si="26"/>
        <v>45706</v>
      </c>
      <c r="O221" s="19">
        <f t="shared" si="27"/>
        <v>45706</v>
      </c>
      <c r="P221" s="21" t="s">
        <v>18</v>
      </c>
      <c r="Q221" s="20">
        <f t="shared" si="28"/>
        <v>0</v>
      </c>
      <c r="R221" s="17" t="e">
        <f>VLOOKUP(H221,'DIFERIDAS PRODUCCION'!$A$2:$B$212,2,FALSE)</f>
        <v>#N/A</v>
      </c>
      <c r="S221" s="17">
        <f t="shared" si="29"/>
        <v>0</v>
      </c>
      <c r="T221" s="20" t="e">
        <f>VLOOKUP(I221,'DIFERIDAS PRODUCCION'!$D$1:$E$34,2,FALSE)</f>
        <v>#N/A</v>
      </c>
      <c r="U221" s="22">
        <f t="shared" si="30"/>
        <v>0</v>
      </c>
      <c r="V221" s="17" t="str">
        <f t="shared" si="31"/>
        <v/>
      </c>
      <c r="W221" s="29" t="str">
        <f t="shared" si="32"/>
        <v>True</v>
      </c>
      <c r="Z221" s="18"/>
      <c r="AA221" s="18"/>
    </row>
    <row r="222" spans="1:27" x14ac:dyDescent="0.25">
      <c r="A222" s="80"/>
      <c r="B222" s="53" t="e">
        <f>VLOOKUP(A222,Pozos!$A$1:$F$411,6,0)</f>
        <v>#N/A</v>
      </c>
      <c r="C222" s="82">
        <v>0</v>
      </c>
      <c r="D222" s="52"/>
      <c r="E222" s="84" t="s">
        <v>21</v>
      </c>
      <c r="F222" s="53" t="e">
        <f>ROUND(VLOOKUP(M222,'Ultima Prueba Valida'!C:M,8,FALSE)/24*D222,2)</f>
        <v>#N/A</v>
      </c>
      <c r="G222" s="54" t="e">
        <f>VLOOKUP(M222,'Ultima Prueba Valida'!$C:$Y,3,0)</f>
        <v>#N/A</v>
      </c>
      <c r="H222" s="55"/>
      <c r="I222" s="55"/>
      <c r="J222" s="63"/>
      <c r="K222" s="56"/>
      <c r="L222" s="83" t="str">
        <f t="shared" si="33"/>
        <v/>
      </c>
      <c r="M222" s="40" t="e">
        <f>VLOOKUP(A222,Pozos!$A$1:$B$411,2,FALSE)</f>
        <v>#N/A</v>
      </c>
      <c r="N222" s="19">
        <f t="shared" si="26"/>
        <v>45706</v>
      </c>
      <c r="O222" s="19">
        <f t="shared" si="27"/>
        <v>45706</v>
      </c>
      <c r="P222" s="21" t="s">
        <v>18</v>
      </c>
      <c r="Q222" s="20">
        <f t="shared" si="28"/>
        <v>0</v>
      </c>
      <c r="R222" s="17" t="e">
        <f>VLOOKUP(H222,'DIFERIDAS PRODUCCION'!$A$2:$B$212,2,FALSE)</f>
        <v>#N/A</v>
      </c>
      <c r="S222" s="17">
        <f t="shared" si="29"/>
        <v>0</v>
      </c>
      <c r="T222" s="20" t="e">
        <f>VLOOKUP(I222,'DIFERIDAS PRODUCCION'!$D$1:$E$34,2,FALSE)</f>
        <v>#N/A</v>
      </c>
      <c r="U222" s="22">
        <f t="shared" si="30"/>
        <v>0</v>
      </c>
      <c r="V222" s="17" t="str">
        <f t="shared" si="31"/>
        <v/>
      </c>
      <c r="W222" s="29" t="str">
        <f t="shared" si="32"/>
        <v>True</v>
      </c>
      <c r="Z222" s="18"/>
      <c r="AA222" s="18"/>
    </row>
    <row r="223" spans="1:27" x14ac:dyDescent="0.25">
      <c r="A223" s="80"/>
      <c r="B223" s="53" t="e">
        <f>VLOOKUP(A223,Pozos!$A$1:$F$411,6,0)</f>
        <v>#N/A</v>
      </c>
      <c r="C223" s="82">
        <v>0</v>
      </c>
      <c r="D223" s="52"/>
      <c r="E223" s="84" t="s">
        <v>21</v>
      </c>
      <c r="F223" s="53" t="e">
        <f>ROUND(VLOOKUP(M223,'Ultima Prueba Valida'!C:M,8,FALSE)/24*D223,2)</f>
        <v>#N/A</v>
      </c>
      <c r="G223" s="54" t="e">
        <f>VLOOKUP(M223,'Ultima Prueba Valida'!$C:$Y,3,0)</f>
        <v>#N/A</v>
      </c>
      <c r="H223" s="55"/>
      <c r="I223" s="55"/>
      <c r="J223" s="63"/>
      <c r="K223" s="56"/>
      <c r="L223" s="83" t="str">
        <f t="shared" si="33"/>
        <v/>
      </c>
      <c r="M223" s="40" t="e">
        <f>VLOOKUP(A223,Pozos!$A$1:$B$411,2,FALSE)</f>
        <v>#N/A</v>
      </c>
      <c r="N223" s="19">
        <f t="shared" si="26"/>
        <v>45706</v>
      </c>
      <c r="O223" s="19">
        <f t="shared" si="27"/>
        <v>45706</v>
      </c>
      <c r="P223" s="21" t="s">
        <v>18</v>
      </c>
      <c r="Q223" s="20">
        <f t="shared" si="28"/>
        <v>0</v>
      </c>
      <c r="R223" s="17" t="e">
        <f>VLOOKUP(H223,'DIFERIDAS PRODUCCION'!$A$2:$B$212,2,FALSE)</f>
        <v>#N/A</v>
      </c>
      <c r="S223" s="17">
        <f t="shared" si="29"/>
        <v>0</v>
      </c>
      <c r="T223" s="20" t="e">
        <f>VLOOKUP(I223,'DIFERIDAS PRODUCCION'!$D$1:$E$34,2,FALSE)</f>
        <v>#N/A</v>
      </c>
      <c r="U223" s="22">
        <f t="shared" si="30"/>
        <v>0</v>
      </c>
      <c r="V223" s="17" t="str">
        <f t="shared" si="31"/>
        <v/>
      </c>
      <c r="W223" s="29" t="str">
        <f t="shared" si="32"/>
        <v>True</v>
      </c>
      <c r="Z223" s="18"/>
      <c r="AA223" s="18"/>
    </row>
    <row r="224" spans="1:27" x14ac:dyDescent="0.25">
      <c r="A224" s="80"/>
      <c r="B224" s="53" t="e">
        <f>VLOOKUP(A224,Pozos!$A$1:$F$411,6,0)</f>
        <v>#N/A</v>
      </c>
      <c r="C224" s="82">
        <v>0</v>
      </c>
      <c r="D224" s="52"/>
      <c r="E224" s="84" t="s">
        <v>21</v>
      </c>
      <c r="F224" s="53" t="e">
        <f>ROUND(VLOOKUP(M224,'Ultima Prueba Valida'!C:M,8,FALSE)/24*D224,2)</f>
        <v>#N/A</v>
      </c>
      <c r="G224" s="54" t="e">
        <f>VLOOKUP(M224,'Ultima Prueba Valida'!$C:$Y,3,0)</f>
        <v>#N/A</v>
      </c>
      <c r="H224" s="55"/>
      <c r="I224" s="55"/>
      <c r="J224" s="63"/>
      <c r="K224" s="56"/>
      <c r="L224" s="83" t="str">
        <f t="shared" si="33"/>
        <v/>
      </c>
      <c r="M224" s="40" t="e">
        <f>VLOOKUP(A224,Pozos!$A$1:$B$411,2,FALSE)</f>
        <v>#N/A</v>
      </c>
      <c r="N224" s="19">
        <f t="shared" si="26"/>
        <v>45706</v>
      </c>
      <c r="O224" s="19">
        <f t="shared" si="27"/>
        <v>45706</v>
      </c>
      <c r="P224" s="21" t="s">
        <v>18</v>
      </c>
      <c r="Q224" s="20">
        <f t="shared" si="28"/>
        <v>0</v>
      </c>
      <c r="R224" s="17" t="e">
        <f>VLOOKUP(H224,'DIFERIDAS PRODUCCION'!$A$2:$B$212,2,FALSE)</f>
        <v>#N/A</v>
      </c>
      <c r="S224" s="17">
        <f t="shared" si="29"/>
        <v>0</v>
      </c>
      <c r="T224" s="20" t="e">
        <f>VLOOKUP(I224,'DIFERIDAS PRODUCCION'!$D$1:$E$34,2,FALSE)</f>
        <v>#N/A</v>
      </c>
      <c r="U224" s="22">
        <f t="shared" si="30"/>
        <v>0</v>
      </c>
      <c r="V224" s="17" t="str">
        <f t="shared" si="31"/>
        <v/>
      </c>
      <c r="W224" s="29" t="str">
        <f t="shared" si="32"/>
        <v>True</v>
      </c>
      <c r="Z224" s="18"/>
      <c r="AA224" s="18"/>
    </row>
    <row r="225" spans="1:27" x14ac:dyDescent="0.25">
      <c r="A225" s="80"/>
      <c r="B225" s="53" t="e">
        <f>VLOOKUP(A225,Pozos!$A$1:$F$411,6,0)</f>
        <v>#N/A</v>
      </c>
      <c r="C225" s="82">
        <v>0</v>
      </c>
      <c r="D225" s="52"/>
      <c r="E225" s="84" t="s">
        <v>21</v>
      </c>
      <c r="F225" s="53" t="e">
        <f>ROUND(VLOOKUP(M225,'Ultima Prueba Valida'!C:M,8,FALSE)/24*D225,2)</f>
        <v>#N/A</v>
      </c>
      <c r="G225" s="54" t="e">
        <f>VLOOKUP(M225,'Ultima Prueba Valida'!$C:$Y,3,0)</f>
        <v>#N/A</v>
      </c>
      <c r="H225" s="55"/>
      <c r="I225" s="55"/>
      <c r="J225" s="63"/>
      <c r="K225" s="56"/>
      <c r="L225" s="83" t="str">
        <f t="shared" si="33"/>
        <v/>
      </c>
      <c r="M225" s="40" t="e">
        <f>VLOOKUP(A225,Pozos!$A$1:$B$411,2,FALSE)</f>
        <v>#N/A</v>
      </c>
      <c r="N225" s="19">
        <f t="shared" si="26"/>
        <v>45706</v>
      </c>
      <c r="O225" s="19">
        <f t="shared" si="27"/>
        <v>45706</v>
      </c>
      <c r="P225" s="21" t="s">
        <v>18</v>
      </c>
      <c r="Q225" s="20">
        <f t="shared" si="28"/>
        <v>0</v>
      </c>
      <c r="R225" s="17" t="e">
        <f>VLOOKUP(H225,'DIFERIDAS PRODUCCION'!$A$2:$B$212,2,FALSE)</f>
        <v>#N/A</v>
      </c>
      <c r="S225" s="17">
        <f t="shared" si="29"/>
        <v>0</v>
      </c>
      <c r="T225" s="20" t="e">
        <f>VLOOKUP(I225,'DIFERIDAS PRODUCCION'!$D$1:$E$34,2,FALSE)</f>
        <v>#N/A</v>
      </c>
      <c r="U225" s="22">
        <f t="shared" si="30"/>
        <v>0</v>
      </c>
      <c r="V225" s="17" t="str">
        <f t="shared" si="31"/>
        <v/>
      </c>
      <c r="W225" s="29" t="str">
        <f t="shared" si="32"/>
        <v>True</v>
      </c>
      <c r="Z225" s="18"/>
      <c r="AA225" s="18"/>
    </row>
    <row r="226" spans="1:27" x14ac:dyDescent="0.25">
      <c r="A226" s="80"/>
      <c r="B226" s="53" t="e">
        <f>VLOOKUP(A226,Pozos!$A$1:$F$411,6,0)</f>
        <v>#N/A</v>
      </c>
      <c r="C226" s="82">
        <v>0</v>
      </c>
      <c r="D226" s="52"/>
      <c r="E226" s="84" t="s">
        <v>21</v>
      </c>
      <c r="F226" s="53" t="e">
        <f>ROUND(VLOOKUP(M226,'Ultima Prueba Valida'!C:M,8,FALSE)/24*D226,2)</f>
        <v>#N/A</v>
      </c>
      <c r="G226" s="54" t="e">
        <f>VLOOKUP(M226,'Ultima Prueba Valida'!$C:$Y,3,0)</f>
        <v>#N/A</v>
      </c>
      <c r="H226" s="55"/>
      <c r="I226" s="55"/>
      <c r="J226" s="63"/>
      <c r="K226" s="56"/>
      <c r="L226" s="83" t="str">
        <f t="shared" si="33"/>
        <v/>
      </c>
      <c r="M226" s="40" t="e">
        <f>VLOOKUP(A226,Pozos!$A$1:$B$411,2,FALSE)</f>
        <v>#N/A</v>
      </c>
      <c r="N226" s="19">
        <f t="shared" si="26"/>
        <v>45706</v>
      </c>
      <c r="O226" s="19">
        <f t="shared" si="27"/>
        <v>45706</v>
      </c>
      <c r="P226" s="21" t="s">
        <v>18</v>
      </c>
      <c r="Q226" s="20">
        <f t="shared" si="28"/>
        <v>0</v>
      </c>
      <c r="R226" s="17" t="e">
        <f>VLOOKUP(H226,'DIFERIDAS PRODUCCION'!$A$2:$B$212,2,FALSE)</f>
        <v>#N/A</v>
      </c>
      <c r="S226" s="17">
        <f t="shared" si="29"/>
        <v>0</v>
      </c>
      <c r="T226" s="20" t="e">
        <f>VLOOKUP(I226,'DIFERIDAS PRODUCCION'!$D$1:$E$34,2,FALSE)</f>
        <v>#N/A</v>
      </c>
      <c r="U226" s="22">
        <f t="shared" si="30"/>
        <v>0</v>
      </c>
      <c r="V226" s="17" t="str">
        <f t="shared" si="31"/>
        <v/>
      </c>
      <c r="W226" s="29" t="str">
        <f t="shared" si="32"/>
        <v>True</v>
      </c>
      <c r="Z226" s="18"/>
      <c r="AA226" s="18"/>
    </row>
    <row r="227" spans="1:27" x14ac:dyDescent="0.25">
      <c r="A227" s="80"/>
      <c r="B227" s="53" t="e">
        <f>VLOOKUP(A227,Pozos!$A$1:$F$411,6,0)</f>
        <v>#N/A</v>
      </c>
      <c r="C227" s="82">
        <v>0</v>
      </c>
      <c r="D227" s="52"/>
      <c r="E227" s="84" t="s">
        <v>21</v>
      </c>
      <c r="F227" s="53" t="e">
        <f>ROUND(VLOOKUP(M227,'Ultima Prueba Valida'!C:M,8,FALSE)/24*D227,2)</f>
        <v>#N/A</v>
      </c>
      <c r="G227" s="54" t="e">
        <f>VLOOKUP(M227,'Ultima Prueba Valida'!$C:$Y,3,0)</f>
        <v>#N/A</v>
      </c>
      <c r="H227" s="55"/>
      <c r="I227" s="55"/>
      <c r="J227" s="63"/>
      <c r="K227" s="56"/>
      <c r="L227" s="83" t="str">
        <f t="shared" si="33"/>
        <v/>
      </c>
      <c r="M227" s="40" t="e">
        <f>VLOOKUP(A227,Pozos!$A$1:$B$411,2,FALSE)</f>
        <v>#N/A</v>
      </c>
      <c r="N227" s="19">
        <f t="shared" si="26"/>
        <v>45706</v>
      </c>
      <c r="O227" s="19">
        <f t="shared" si="27"/>
        <v>45706</v>
      </c>
      <c r="P227" s="21" t="s">
        <v>18</v>
      </c>
      <c r="Q227" s="20">
        <f t="shared" si="28"/>
        <v>0</v>
      </c>
      <c r="R227" s="17" t="e">
        <f>VLOOKUP(H227,'DIFERIDAS PRODUCCION'!$A$2:$B$212,2,FALSE)</f>
        <v>#N/A</v>
      </c>
      <c r="S227" s="17">
        <f t="shared" si="29"/>
        <v>0</v>
      </c>
      <c r="T227" s="20" t="e">
        <f>VLOOKUP(I227,'DIFERIDAS PRODUCCION'!$D$1:$E$34,2,FALSE)</f>
        <v>#N/A</v>
      </c>
      <c r="U227" s="22">
        <f t="shared" si="30"/>
        <v>0</v>
      </c>
      <c r="V227" s="17" t="str">
        <f t="shared" si="31"/>
        <v/>
      </c>
      <c r="W227" s="29" t="str">
        <f t="shared" si="32"/>
        <v>True</v>
      </c>
      <c r="Z227" s="18"/>
      <c r="AA227" s="18"/>
    </row>
    <row r="228" spans="1:27" x14ac:dyDescent="0.25">
      <c r="A228" s="80"/>
      <c r="B228" s="53" t="e">
        <f>VLOOKUP(A228,Pozos!$A$1:$F$411,6,0)</f>
        <v>#N/A</v>
      </c>
      <c r="C228" s="82">
        <v>0</v>
      </c>
      <c r="D228" s="52"/>
      <c r="E228" s="84" t="s">
        <v>21</v>
      </c>
      <c r="F228" s="53" t="e">
        <f>ROUND(VLOOKUP(M228,'Ultima Prueba Valida'!C:M,8,FALSE)/24*D228,2)</f>
        <v>#N/A</v>
      </c>
      <c r="G228" s="54" t="e">
        <f>VLOOKUP(M228,'Ultima Prueba Valida'!$C:$Y,3,0)</f>
        <v>#N/A</v>
      </c>
      <c r="H228" s="55"/>
      <c r="I228" s="55"/>
      <c r="J228" s="63"/>
      <c r="K228" s="56"/>
      <c r="L228" s="83" t="str">
        <f t="shared" si="33"/>
        <v/>
      </c>
      <c r="M228" s="40" t="e">
        <f>VLOOKUP(A228,Pozos!$A$1:$B$411,2,FALSE)</f>
        <v>#N/A</v>
      </c>
      <c r="N228" s="19">
        <f t="shared" si="26"/>
        <v>45706</v>
      </c>
      <c r="O228" s="19">
        <f t="shared" si="27"/>
        <v>45706</v>
      </c>
      <c r="P228" s="21" t="s">
        <v>18</v>
      </c>
      <c r="Q228" s="20">
        <f t="shared" si="28"/>
        <v>0</v>
      </c>
      <c r="R228" s="17" t="e">
        <f>VLOOKUP(H228,'DIFERIDAS PRODUCCION'!$A$2:$B$212,2,FALSE)</f>
        <v>#N/A</v>
      </c>
      <c r="S228" s="17">
        <f t="shared" si="29"/>
        <v>0</v>
      </c>
      <c r="T228" s="20" t="e">
        <f>VLOOKUP(I228,'DIFERIDAS PRODUCCION'!$D$1:$E$34,2,FALSE)</f>
        <v>#N/A</v>
      </c>
      <c r="U228" s="22">
        <f t="shared" si="30"/>
        <v>0</v>
      </c>
      <c r="V228" s="17" t="str">
        <f t="shared" si="31"/>
        <v/>
      </c>
      <c r="W228" s="29" t="str">
        <f t="shared" si="32"/>
        <v>True</v>
      </c>
      <c r="Z228" s="18"/>
      <c r="AA228" s="18"/>
    </row>
  </sheetData>
  <autoFilter ref="A2:X288" xr:uid="{00000000-0009-0000-0000-000001000000}">
    <sortState xmlns:xlrd2="http://schemas.microsoft.com/office/spreadsheetml/2017/richdata2" ref="A3:X228">
      <sortCondition ref="A2:A288"/>
    </sortState>
  </autoFilter>
  <mergeCells count="1">
    <mergeCell ref="C1:J1"/>
  </mergeCells>
  <phoneticPr fontId="42" type="noConversion"/>
  <conditionalFormatting sqref="A1:A1048576">
    <cfRule type="duplicateValues" dxfId="2722" priority="2785"/>
    <cfRule type="duplicateValues" dxfId="2721" priority="37072"/>
    <cfRule type="duplicateValues" dxfId="2720" priority="37071"/>
    <cfRule type="duplicateValues" dxfId="2719" priority="37070"/>
  </conditionalFormatting>
  <conditionalFormatting sqref="A3">
    <cfRule type="duplicateValues" dxfId="2718" priority="52079"/>
    <cfRule type="duplicateValues" dxfId="2717" priority="52078"/>
    <cfRule type="duplicateValues" dxfId="2716" priority="52077"/>
    <cfRule type="duplicateValues" dxfId="2715" priority="52076"/>
    <cfRule type="duplicateValues" dxfId="2714" priority="52075"/>
    <cfRule type="duplicateValues" dxfId="2713" priority="52074"/>
    <cfRule type="duplicateValues" dxfId="2712" priority="52073"/>
    <cfRule type="duplicateValues" dxfId="2711" priority="52072"/>
    <cfRule type="duplicateValues" dxfId="2710" priority="52167"/>
    <cfRule type="duplicateValues" dxfId="2709" priority="52166"/>
    <cfRule type="duplicateValues" dxfId="2708" priority="52165"/>
    <cfRule type="duplicateValues" dxfId="2707" priority="52164"/>
    <cfRule type="duplicateValues" dxfId="2706" priority="52163"/>
    <cfRule type="duplicateValues" dxfId="2705" priority="52162"/>
    <cfRule type="duplicateValues" dxfId="2704" priority="52161"/>
    <cfRule type="duplicateValues" dxfId="2703" priority="52160"/>
    <cfRule type="duplicateValues" dxfId="2702" priority="52159"/>
    <cfRule type="duplicateValues" dxfId="2701" priority="52158"/>
    <cfRule type="duplicateValues" dxfId="2700" priority="52157"/>
    <cfRule type="duplicateValues" dxfId="2699" priority="52156"/>
    <cfRule type="duplicateValues" dxfId="2698" priority="52155"/>
    <cfRule type="duplicateValues" dxfId="2697" priority="52154"/>
    <cfRule type="duplicateValues" dxfId="2696" priority="52153"/>
    <cfRule type="duplicateValues" dxfId="2695" priority="52152"/>
    <cfRule type="duplicateValues" dxfId="2694" priority="52151"/>
    <cfRule type="duplicateValues" dxfId="2693" priority="52150"/>
    <cfRule type="duplicateValues" dxfId="2692" priority="52149"/>
    <cfRule type="duplicateValues" dxfId="2691" priority="52148"/>
    <cfRule type="duplicateValues" dxfId="2690" priority="52147"/>
    <cfRule type="duplicateValues" dxfId="2689" priority="52146"/>
    <cfRule type="duplicateValues" dxfId="2688" priority="52145"/>
    <cfRule type="duplicateValues" dxfId="2687" priority="52144"/>
    <cfRule type="duplicateValues" dxfId="2686" priority="52143"/>
    <cfRule type="duplicateValues" dxfId="2685" priority="52142"/>
    <cfRule type="duplicateValues" dxfId="2684" priority="52141"/>
    <cfRule type="duplicateValues" dxfId="2683" priority="52140"/>
    <cfRule type="duplicateValues" dxfId="2682" priority="52139"/>
    <cfRule type="duplicateValues" dxfId="2681" priority="52138"/>
    <cfRule type="duplicateValues" dxfId="2680" priority="52137"/>
    <cfRule type="duplicateValues" dxfId="2679" priority="52136"/>
    <cfRule type="duplicateValues" dxfId="2678" priority="52135"/>
    <cfRule type="duplicateValues" dxfId="2677" priority="52134"/>
    <cfRule type="duplicateValues" dxfId="2676" priority="52133"/>
    <cfRule type="duplicateValues" dxfId="2675" priority="52132"/>
    <cfRule type="duplicateValues" dxfId="2674" priority="52131"/>
    <cfRule type="duplicateValues" dxfId="2673" priority="52130"/>
    <cfRule type="duplicateValues" dxfId="2672" priority="52129"/>
    <cfRule type="duplicateValues" dxfId="2671" priority="52128"/>
    <cfRule type="duplicateValues" dxfId="2670" priority="52127"/>
    <cfRule type="duplicateValues" dxfId="2669" priority="52126"/>
    <cfRule type="duplicateValues" dxfId="2668" priority="52125"/>
    <cfRule type="duplicateValues" dxfId="2667" priority="52124"/>
    <cfRule type="duplicateValues" dxfId="2666" priority="52123"/>
    <cfRule type="duplicateValues" dxfId="2665" priority="52122"/>
    <cfRule type="duplicateValues" dxfId="2664" priority="52121"/>
    <cfRule type="duplicateValues" dxfId="2663" priority="52120"/>
    <cfRule type="duplicateValues" dxfId="2662" priority="52119"/>
    <cfRule type="duplicateValues" dxfId="2661" priority="52118"/>
    <cfRule type="duplicateValues" dxfId="2660" priority="52117"/>
    <cfRule type="duplicateValues" dxfId="2659" priority="52116"/>
    <cfRule type="duplicateValues" dxfId="2658" priority="52115"/>
    <cfRule type="duplicateValues" dxfId="2657" priority="52114"/>
    <cfRule type="duplicateValues" dxfId="2656" priority="52113"/>
    <cfRule type="duplicateValues" dxfId="2655" priority="52112"/>
    <cfRule type="duplicateValues" dxfId="2654" priority="52111"/>
    <cfRule type="duplicateValues" dxfId="2653" priority="52110"/>
    <cfRule type="duplicateValues" dxfId="2652" priority="52109"/>
    <cfRule type="duplicateValues" dxfId="2651" priority="52108"/>
    <cfRule type="duplicateValues" dxfId="2650" priority="52107"/>
    <cfRule type="duplicateValues" dxfId="2649" priority="52106"/>
    <cfRule type="duplicateValues" dxfId="2648" priority="52105"/>
    <cfRule type="duplicateValues" dxfId="2647" priority="52104"/>
    <cfRule type="duplicateValues" dxfId="2646" priority="52103"/>
    <cfRule type="duplicateValues" dxfId="2645" priority="52102"/>
    <cfRule type="duplicateValues" dxfId="2644" priority="52101"/>
    <cfRule type="duplicateValues" dxfId="2643" priority="52100"/>
    <cfRule type="duplicateValues" dxfId="2642" priority="52099"/>
    <cfRule type="duplicateValues" dxfId="2641" priority="52098"/>
    <cfRule type="duplicateValues" dxfId="2640" priority="52097"/>
    <cfRule type="duplicateValues" dxfId="2639" priority="52096"/>
    <cfRule type="duplicateValues" dxfId="2638" priority="52095"/>
    <cfRule type="duplicateValues" dxfId="2637" priority="52094"/>
    <cfRule type="duplicateValues" dxfId="2636" priority="52093"/>
    <cfRule type="duplicateValues" dxfId="2635" priority="52092"/>
    <cfRule type="duplicateValues" dxfId="2634" priority="52091"/>
    <cfRule type="duplicateValues" dxfId="2633" priority="52090"/>
    <cfRule type="duplicateValues" dxfId="2632" priority="52089"/>
    <cfRule type="duplicateValues" dxfId="2631" priority="52088"/>
    <cfRule type="duplicateValues" dxfId="2630" priority="52087"/>
    <cfRule type="duplicateValues" dxfId="2629" priority="52086"/>
    <cfRule type="duplicateValues" dxfId="2628" priority="52085"/>
    <cfRule type="duplicateValues" dxfId="2627" priority="52084"/>
    <cfRule type="duplicateValues" dxfId="2626" priority="52083"/>
    <cfRule type="duplicateValues" dxfId="2625" priority="52082"/>
    <cfRule type="duplicateValues" dxfId="2624" priority="52081"/>
    <cfRule type="duplicateValues" dxfId="2623" priority="52080"/>
  </conditionalFormatting>
  <conditionalFormatting sqref="A3:A4">
    <cfRule type="duplicateValues" dxfId="2622" priority="679"/>
    <cfRule type="duplicateValues" dxfId="2621" priority="54235"/>
    <cfRule type="duplicateValues" dxfId="2620" priority="54234"/>
    <cfRule type="duplicateValues" dxfId="2619" priority="54233"/>
    <cfRule type="duplicateValues" dxfId="2618" priority="54232"/>
    <cfRule type="duplicateValues" dxfId="2617" priority="54231"/>
    <cfRule type="duplicateValues" dxfId="2616" priority="54230"/>
    <cfRule type="duplicateValues" dxfId="2615" priority="54229"/>
    <cfRule type="duplicateValues" dxfId="2614" priority="54228"/>
    <cfRule type="duplicateValues" dxfId="2613" priority="54227"/>
    <cfRule type="duplicateValues" dxfId="2612" priority="54226"/>
    <cfRule type="duplicateValues" dxfId="2611" priority="54291"/>
    <cfRule type="duplicateValues" dxfId="2610" priority="54239"/>
    <cfRule type="duplicateValues" dxfId="2609" priority="54240"/>
    <cfRule type="duplicateValues" dxfId="2608" priority="54241"/>
    <cfRule type="duplicateValues" dxfId="2607" priority="54242"/>
    <cfRule type="duplicateValues" dxfId="2606" priority="54243"/>
    <cfRule type="duplicateValues" dxfId="2605" priority="54244"/>
    <cfRule type="duplicateValues" dxfId="2604" priority="54245"/>
    <cfRule type="duplicateValues" dxfId="2603" priority="54246"/>
    <cfRule type="duplicateValues" dxfId="2602" priority="54247"/>
    <cfRule type="duplicateValues" dxfId="2601" priority="54248"/>
    <cfRule type="duplicateValues" dxfId="2600" priority="54249"/>
    <cfRule type="duplicateValues" dxfId="2599" priority="54250"/>
    <cfRule type="duplicateValues" dxfId="2598" priority="54251"/>
    <cfRule type="duplicateValues" dxfId="2597" priority="54252"/>
    <cfRule type="duplicateValues" dxfId="2596" priority="54253"/>
    <cfRule type="duplicateValues" dxfId="2595" priority="54254"/>
    <cfRule type="duplicateValues" dxfId="2594" priority="54255"/>
    <cfRule type="duplicateValues" dxfId="2593" priority="54256"/>
    <cfRule type="duplicateValues" dxfId="2592" priority="54257"/>
    <cfRule type="duplicateValues" dxfId="2591" priority="54258"/>
    <cfRule type="duplicateValues" dxfId="2590" priority="54259"/>
    <cfRule type="duplicateValues" dxfId="2589" priority="54260"/>
    <cfRule type="duplicateValues" dxfId="2588" priority="54261"/>
    <cfRule type="duplicateValues" dxfId="2587" priority="54262"/>
    <cfRule type="duplicateValues" dxfId="2586" priority="54263"/>
    <cfRule type="duplicateValues" dxfId="2585" priority="54264"/>
    <cfRule type="duplicateValues" dxfId="2584" priority="54265"/>
    <cfRule type="duplicateValues" dxfId="2583" priority="54266"/>
    <cfRule type="duplicateValues" dxfId="2582" priority="54267"/>
    <cfRule type="duplicateValues" dxfId="2581" priority="54268"/>
    <cfRule type="duplicateValues" dxfId="2580" priority="54269"/>
    <cfRule type="duplicateValues" dxfId="2579" priority="54270"/>
    <cfRule type="duplicateValues" dxfId="2578" priority="54271"/>
    <cfRule type="duplicateValues" dxfId="2577" priority="54272"/>
    <cfRule type="duplicateValues" dxfId="2576" priority="54273"/>
    <cfRule type="duplicateValues" dxfId="2575" priority="54274"/>
    <cfRule type="duplicateValues" dxfId="2574" priority="54275"/>
    <cfRule type="duplicateValues" dxfId="2573" priority="54276"/>
    <cfRule type="duplicateValues" dxfId="2572" priority="54277"/>
    <cfRule type="duplicateValues" dxfId="2571" priority="54278"/>
    <cfRule type="duplicateValues" dxfId="2570" priority="54279"/>
    <cfRule type="duplicateValues" dxfId="2569" priority="54280"/>
    <cfRule type="duplicateValues" dxfId="2568" priority="54281"/>
    <cfRule type="duplicateValues" dxfId="2567" priority="54282"/>
    <cfRule type="duplicateValues" dxfId="2566" priority="54283"/>
    <cfRule type="duplicateValues" dxfId="2565" priority="54284"/>
    <cfRule type="duplicateValues" dxfId="2564" priority="54285"/>
    <cfRule type="duplicateValues" dxfId="2563" priority="54286"/>
    <cfRule type="duplicateValues" dxfId="2562" priority="54287"/>
    <cfRule type="duplicateValues" dxfId="2561" priority="54288"/>
    <cfRule type="duplicateValues" dxfId="2560" priority="54289"/>
    <cfRule type="duplicateValues" dxfId="2559" priority="54290"/>
    <cfRule type="duplicateValues" dxfId="2558" priority="54292"/>
    <cfRule type="duplicateValues" dxfId="2557" priority="54293"/>
    <cfRule type="duplicateValues" dxfId="2556" priority="54294"/>
    <cfRule type="duplicateValues" dxfId="2555" priority="54295"/>
    <cfRule type="duplicateValues" dxfId="2554" priority="54296"/>
    <cfRule type="duplicateValues" dxfId="2553" priority="54297"/>
    <cfRule type="duplicateValues" dxfId="2552" priority="54298"/>
    <cfRule type="duplicateValues" dxfId="2551" priority="54299"/>
    <cfRule type="duplicateValues" dxfId="2550" priority="54300"/>
    <cfRule type="duplicateValues" dxfId="2549" priority="54301"/>
    <cfRule type="duplicateValues" dxfId="2548" priority="54302"/>
    <cfRule type="duplicateValues" dxfId="2547" priority="54303"/>
    <cfRule type="duplicateValues" dxfId="2546" priority="54304"/>
    <cfRule type="duplicateValues" dxfId="2545" priority="54305"/>
    <cfRule type="duplicateValues" dxfId="2544" priority="54306"/>
    <cfRule type="duplicateValues" dxfId="2543" priority="54307"/>
    <cfRule type="duplicateValues" dxfId="2542" priority="54308"/>
    <cfRule type="duplicateValues" dxfId="2541" priority="54309"/>
    <cfRule type="duplicateValues" dxfId="2540" priority="54310"/>
    <cfRule type="duplicateValues" dxfId="2539" priority="54311"/>
    <cfRule type="duplicateValues" dxfId="2538" priority="54312"/>
    <cfRule type="duplicateValues" dxfId="2537" priority="54313"/>
    <cfRule type="duplicateValues" dxfId="2536" priority="54314"/>
    <cfRule type="duplicateValues" dxfId="2535" priority="54315"/>
    <cfRule type="duplicateValues" dxfId="2534" priority="54316"/>
    <cfRule type="duplicateValues" dxfId="2533" priority="54317"/>
    <cfRule type="duplicateValues" dxfId="2532" priority="54318"/>
    <cfRule type="duplicateValues" dxfId="2531" priority="54319"/>
    <cfRule type="duplicateValues" dxfId="2530" priority="54320"/>
    <cfRule type="duplicateValues" dxfId="2529" priority="54321"/>
    <cfRule type="duplicateValues" dxfId="2528" priority="54322"/>
    <cfRule type="duplicateValues" dxfId="2527" priority="54323"/>
    <cfRule type="duplicateValues" dxfId="2526" priority="54324"/>
    <cfRule type="duplicateValues" dxfId="2525" priority="54325"/>
    <cfRule type="duplicateValues" dxfId="2524" priority="54326"/>
    <cfRule type="duplicateValues" dxfId="2523" priority="54327"/>
    <cfRule type="duplicateValues" dxfId="2522" priority="54328"/>
    <cfRule type="duplicateValues" dxfId="2521" priority="54329"/>
    <cfRule type="duplicateValues" dxfId="2520" priority="54330"/>
    <cfRule type="duplicateValues" dxfId="2519" priority="54331"/>
    <cfRule type="duplicateValues" dxfId="2518" priority="54332"/>
    <cfRule type="duplicateValues" dxfId="2517" priority="54333"/>
    <cfRule type="duplicateValues" dxfId="2516" priority="54334"/>
    <cfRule type="duplicateValues" dxfId="2515" priority="54335"/>
    <cfRule type="duplicateValues" dxfId="2514" priority="54336"/>
    <cfRule type="duplicateValues" dxfId="2513" priority="54337"/>
    <cfRule type="duplicateValues" dxfId="2512" priority="54338"/>
    <cfRule type="duplicateValues" dxfId="2511" priority="54339"/>
    <cfRule type="duplicateValues" dxfId="2510" priority="54340"/>
    <cfRule type="duplicateValues" dxfId="2509" priority="54341"/>
    <cfRule type="duplicateValues" dxfId="2508" priority="54342"/>
    <cfRule type="duplicateValues" dxfId="2507" priority="54343"/>
    <cfRule type="duplicateValues" dxfId="2506" priority="54344"/>
    <cfRule type="duplicateValues" dxfId="2505" priority="54345"/>
    <cfRule type="duplicateValues" dxfId="2504" priority="54346"/>
    <cfRule type="duplicateValues" dxfId="2503" priority="54347"/>
    <cfRule type="duplicateValues" dxfId="2502" priority="44161"/>
    <cfRule type="duplicateValues" dxfId="2501" priority="54348"/>
    <cfRule type="duplicateValues" dxfId="2500" priority="54349"/>
    <cfRule type="duplicateValues" dxfId="2499" priority="54350"/>
    <cfRule type="duplicateValues" dxfId="2498" priority="54351"/>
    <cfRule type="duplicateValues" dxfId="2497" priority="54352"/>
    <cfRule type="duplicateValues" dxfId="2496" priority="54353"/>
    <cfRule type="duplicateValues" dxfId="2495" priority="54354"/>
    <cfRule type="duplicateValues" dxfId="2494" priority="54355"/>
    <cfRule type="duplicateValues" dxfId="2493" priority="54356"/>
    <cfRule type="duplicateValues" dxfId="2492" priority="54357"/>
    <cfRule type="duplicateValues" dxfId="2491" priority="54358"/>
    <cfRule type="duplicateValues" dxfId="2490" priority="54359"/>
    <cfRule type="duplicateValues" dxfId="2489" priority="54360"/>
    <cfRule type="duplicateValues" dxfId="2488" priority="54361"/>
    <cfRule type="duplicateValues" dxfId="2487" priority="54362"/>
    <cfRule type="duplicateValues" dxfId="2486" priority="54363"/>
    <cfRule type="duplicateValues" dxfId="2485" priority="54364"/>
    <cfRule type="duplicateValues" dxfId="2484" priority="54365"/>
    <cfRule type="duplicateValues" dxfId="2483" priority="54366"/>
    <cfRule type="duplicateValues" dxfId="2482" priority="54367"/>
    <cfRule type="duplicateValues" dxfId="2481" priority="54368"/>
    <cfRule type="duplicateValues" dxfId="2480" priority="54369"/>
    <cfRule type="duplicateValues" dxfId="2479" priority="54370"/>
    <cfRule type="duplicateValues" dxfId="2478" priority="54371"/>
    <cfRule type="duplicateValues" dxfId="2477" priority="54372"/>
    <cfRule type="duplicateValues" dxfId="2476" priority="54373"/>
    <cfRule type="duplicateValues" dxfId="2475" priority="54374"/>
    <cfRule type="duplicateValues" dxfId="2474" priority="54375"/>
    <cfRule type="duplicateValues" dxfId="2473" priority="54376"/>
    <cfRule type="duplicateValues" dxfId="2472" priority="54377"/>
    <cfRule type="duplicateValues" dxfId="2471" priority="54378"/>
    <cfRule type="duplicateValues" dxfId="2470" priority="54379"/>
    <cfRule type="duplicateValues" dxfId="2469" priority="54380"/>
    <cfRule type="duplicateValues" dxfId="2468" priority="54381"/>
    <cfRule type="duplicateValues" dxfId="2467" priority="54382"/>
    <cfRule type="duplicateValues" dxfId="2466" priority="54383"/>
    <cfRule type="duplicateValues" dxfId="2465" priority="54384"/>
    <cfRule type="duplicateValues" dxfId="2464" priority="54385"/>
    <cfRule type="duplicateValues" dxfId="2463" priority="54386"/>
    <cfRule type="duplicateValues" dxfId="2462" priority="54387"/>
    <cfRule type="duplicateValues" dxfId="2461" priority="54388"/>
    <cfRule type="duplicateValues" dxfId="2460" priority="54389"/>
    <cfRule type="duplicateValues" dxfId="2459" priority="54390"/>
    <cfRule type="duplicateValues" dxfId="2458" priority="54391"/>
    <cfRule type="duplicateValues" dxfId="2457" priority="54392"/>
    <cfRule type="duplicateValues" dxfId="2456" priority="54609"/>
    <cfRule type="duplicateValues" dxfId="2455" priority="54394"/>
    <cfRule type="duplicateValues" dxfId="2454" priority="54395"/>
    <cfRule type="duplicateValues" dxfId="2453" priority="54396"/>
    <cfRule type="duplicateValues" dxfId="2452" priority="54397"/>
    <cfRule type="duplicateValues" dxfId="2451" priority="54398"/>
    <cfRule type="duplicateValues" dxfId="2450" priority="54399"/>
    <cfRule type="duplicateValues" dxfId="2449" priority="54400"/>
    <cfRule type="duplicateValues" dxfId="2448" priority="54401"/>
    <cfRule type="duplicateValues" dxfId="2447" priority="54402"/>
    <cfRule type="duplicateValues" dxfId="2446" priority="54403"/>
    <cfRule type="duplicateValues" dxfId="2445" priority="54404"/>
    <cfRule type="duplicateValues" dxfId="2444" priority="54405"/>
    <cfRule type="duplicateValues" dxfId="2443" priority="54406"/>
    <cfRule type="duplicateValues" dxfId="2442" priority="54407"/>
    <cfRule type="duplicateValues" dxfId="2441" priority="54408"/>
    <cfRule type="duplicateValues" dxfId="2440" priority="54409"/>
    <cfRule type="duplicateValues" dxfId="2439" priority="54410"/>
    <cfRule type="duplicateValues" dxfId="2438" priority="54411"/>
    <cfRule type="duplicateValues" dxfId="2437" priority="54412"/>
    <cfRule type="duplicateValues" dxfId="2436" priority="54413"/>
    <cfRule type="duplicateValues" dxfId="2435" priority="54414"/>
    <cfRule type="duplicateValues" dxfId="2434" priority="54415"/>
    <cfRule type="duplicateValues" dxfId="2433" priority="54416"/>
    <cfRule type="duplicateValues" dxfId="2432" priority="54417"/>
    <cfRule type="duplicateValues" dxfId="2431" priority="54418"/>
    <cfRule type="duplicateValues" dxfId="2430" priority="54419"/>
    <cfRule type="duplicateValues" dxfId="2429" priority="54420"/>
    <cfRule type="duplicateValues" dxfId="2428" priority="54421"/>
    <cfRule type="duplicateValues" dxfId="2427" priority="54422"/>
    <cfRule type="duplicateValues" dxfId="2426" priority="54423"/>
    <cfRule type="duplicateValues" dxfId="2425" priority="54424"/>
    <cfRule type="duplicateValues" dxfId="2424" priority="54425"/>
    <cfRule type="duplicateValues" dxfId="2423" priority="54426"/>
    <cfRule type="duplicateValues" dxfId="2422" priority="54427"/>
    <cfRule type="duplicateValues" dxfId="2421" priority="54428"/>
    <cfRule type="duplicateValues" dxfId="2420" priority="54429"/>
    <cfRule type="duplicateValues" dxfId="2419" priority="54430"/>
    <cfRule type="duplicateValues" dxfId="2418" priority="54431"/>
    <cfRule type="duplicateValues" dxfId="2417" priority="54432"/>
    <cfRule type="duplicateValues" dxfId="2416" priority="54433"/>
    <cfRule type="duplicateValues" dxfId="2415" priority="54434"/>
    <cfRule type="duplicateValues" dxfId="2414" priority="54435"/>
    <cfRule type="duplicateValues" dxfId="2413" priority="54436"/>
    <cfRule type="duplicateValues" dxfId="2412" priority="54437"/>
    <cfRule type="duplicateValues" dxfId="2411" priority="54438"/>
    <cfRule type="duplicateValues" dxfId="2410" priority="54439"/>
    <cfRule type="duplicateValues" dxfId="2409" priority="54440"/>
    <cfRule type="duplicateValues" dxfId="2408" priority="54441"/>
    <cfRule type="duplicateValues" dxfId="2407" priority="54442"/>
    <cfRule type="duplicateValues" dxfId="2406" priority="54443"/>
    <cfRule type="duplicateValues" dxfId="2405" priority="54444"/>
    <cfRule type="duplicateValues" dxfId="2404" priority="54445"/>
    <cfRule type="duplicateValues" dxfId="2403" priority="54446"/>
    <cfRule type="duplicateValues" dxfId="2402" priority="54447"/>
    <cfRule type="duplicateValues" dxfId="2401" priority="54448"/>
    <cfRule type="duplicateValues" dxfId="2400" priority="54449"/>
    <cfRule type="duplicateValues" dxfId="2399" priority="54450"/>
    <cfRule type="duplicateValues" dxfId="2398" priority="54451"/>
    <cfRule type="duplicateValues" dxfId="2397" priority="54452"/>
    <cfRule type="duplicateValues" dxfId="2396" priority="54453"/>
    <cfRule type="duplicateValues" dxfId="2395" priority="54454"/>
    <cfRule type="duplicateValues" dxfId="2394" priority="54455"/>
    <cfRule type="duplicateValues" dxfId="2393" priority="54456"/>
    <cfRule type="duplicateValues" dxfId="2392" priority="54457"/>
    <cfRule type="duplicateValues" dxfId="2391" priority="54458"/>
    <cfRule type="duplicateValues" dxfId="2390" priority="54459"/>
    <cfRule type="duplicateValues" dxfId="2389" priority="54460"/>
    <cfRule type="duplicateValues" dxfId="2388" priority="54461"/>
    <cfRule type="duplicateValues" dxfId="2387" priority="54462"/>
    <cfRule type="duplicateValues" dxfId="2386" priority="54463"/>
    <cfRule type="duplicateValues" dxfId="2385" priority="54464"/>
    <cfRule type="duplicateValues" dxfId="2384" priority="54465"/>
    <cfRule type="duplicateValues" dxfId="2383" priority="54466"/>
    <cfRule type="duplicateValues" dxfId="2382" priority="54467"/>
    <cfRule type="duplicateValues" dxfId="2381" priority="54468"/>
    <cfRule type="duplicateValues" dxfId="2380" priority="54469"/>
    <cfRule type="duplicateValues" dxfId="2379" priority="54470"/>
    <cfRule type="duplicateValues" dxfId="2378" priority="54471"/>
    <cfRule type="duplicateValues" dxfId="2377" priority="54472"/>
    <cfRule type="duplicateValues" dxfId="2376" priority="54473"/>
    <cfRule type="duplicateValues" dxfId="2375" priority="54474"/>
    <cfRule type="duplicateValues" dxfId="2374" priority="54475"/>
    <cfRule type="duplicateValues" dxfId="2373" priority="54476"/>
    <cfRule type="duplicateValues" dxfId="2372" priority="54477"/>
    <cfRule type="duplicateValues" dxfId="2371" priority="54478"/>
    <cfRule type="duplicateValues" dxfId="2370" priority="54479"/>
    <cfRule type="duplicateValues" dxfId="2369" priority="54480"/>
    <cfRule type="duplicateValues" dxfId="2368" priority="54481"/>
    <cfRule type="duplicateValues" dxfId="2367" priority="54482"/>
    <cfRule type="duplicateValues" dxfId="2366" priority="54483"/>
    <cfRule type="duplicateValues" dxfId="2365" priority="54484"/>
    <cfRule type="duplicateValues" dxfId="2364" priority="54485"/>
    <cfRule type="duplicateValues" dxfId="2363" priority="54486"/>
    <cfRule type="duplicateValues" dxfId="2362" priority="54487"/>
    <cfRule type="duplicateValues" dxfId="2361" priority="54488"/>
    <cfRule type="duplicateValues" dxfId="2360" priority="54489"/>
    <cfRule type="duplicateValues" dxfId="2359" priority="54490"/>
    <cfRule type="duplicateValues" dxfId="2358" priority="54491"/>
    <cfRule type="duplicateValues" dxfId="2357" priority="54492"/>
    <cfRule type="duplicateValues" dxfId="2356" priority="54493"/>
    <cfRule type="duplicateValues" dxfId="2355" priority="54494"/>
    <cfRule type="duplicateValues" dxfId="2354" priority="54495"/>
    <cfRule type="duplicateValues" dxfId="2353" priority="54496"/>
    <cfRule type="duplicateValues" dxfId="2352" priority="54497"/>
    <cfRule type="duplicateValues" dxfId="2351" priority="54498"/>
    <cfRule type="duplicateValues" dxfId="2350" priority="54499"/>
    <cfRule type="duplicateValues" dxfId="2349" priority="54500"/>
    <cfRule type="duplicateValues" dxfId="2348" priority="54501"/>
    <cfRule type="duplicateValues" dxfId="2347" priority="54502"/>
    <cfRule type="duplicateValues" dxfId="2346" priority="54503"/>
    <cfRule type="duplicateValues" dxfId="2345" priority="54504"/>
    <cfRule type="duplicateValues" dxfId="2344" priority="54505"/>
    <cfRule type="duplicateValues" dxfId="2343" priority="54506"/>
    <cfRule type="duplicateValues" dxfId="2342" priority="54507"/>
    <cfRule type="duplicateValues" dxfId="2341" priority="54508"/>
    <cfRule type="duplicateValues" dxfId="2340" priority="54509"/>
    <cfRule type="duplicateValues" dxfId="2339" priority="54510"/>
    <cfRule type="duplicateValues" dxfId="2338" priority="54511"/>
    <cfRule type="duplicateValues" dxfId="2337" priority="54512"/>
    <cfRule type="duplicateValues" dxfId="2336" priority="54513"/>
    <cfRule type="duplicateValues" dxfId="2335" priority="54514"/>
    <cfRule type="duplicateValues" dxfId="2334" priority="54515"/>
    <cfRule type="duplicateValues" dxfId="2333" priority="54516"/>
    <cfRule type="duplicateValues" dxfId="2332" priority="54517"/>
    <cfRule type="duplicateValues" dxfId="2331" priority="54518"/>
    <cfRule type="duplicateValues" dxfId="2330" priority="54519"/>
    <cfRule type="duplicateValues" dxfId="2329" priority="54520"/>
    <cfRule type="duplicateValues" dxfId="2328" priority="54521"/>
    <cfRule type="duplicateValues" dxfId="2327" priority="54522"/>
    <cfRule type="duplicateValues" dxfId="2326" priority="54523"/>
    <cfRule type="duplicateValues" dxfId="2325" priority="54524"/>
    <cfRule type="duplicateValues" dxfId="2324" priority="54525"/>
    <cfRule type="duplicateValues" dxfId="2323" priority="54526"/>
    <cfRule type="duplicateValues" dxfId="2322" priority="54527"/>
    <cfRule type="duplicateValues" dxfId="2321" priority="44196"/>
    <cfRule type="duplicateValues" dxfId="2320" priority="44195"/>
    <cfRule type="duplicateValues" dxfId="2319" priority="44194"/>
    <cfRule type="duplicateValues" dxfId="2318" priority="44193"/>
    <cfRule type="duplicateValues" dxfId="2317" priority="44192"/>
    <cfRule type="duplicateValues" dxfId="2316" priority="44191"/>
    <cfRule type="duplicateValues" dxfId="2315" priority="44190"/>
    <cfRule type="duplicateValues" dxfId="2314" priority="44189"/>
    <cfRule type="duplicateValues" dxfId="2313" priority="44188"/>
    <cfRule type="duplicateValues" dxfId="2312" priority="44187"/>
    <cfRule type="duplicateValues" dxfId="2311" priority="44186"/>
    <cfRule type="duplicateValues" dxfId="2310" priority="44185"/>
    <cfRule type="duplicateValues" dxfId="2309" priority="44184"/>
    <cfRule type="duplicateValues" dxfId="2308" priority="44183"/>
    <cfRule type="duplicateValues" dxfId="2307" priority="44182"/>
    <cfRule type="duplicateValues" dxfId="2306" priority="44181"/>
    <cfRule type="duplicateValues" dxfId="2305" priority="44180"/>
    <cfRule type="duplicateValues" dxfId="2304" priority="44179"/>
    <cfRule type="duplicateValues" dxfId="2303" priority="44178"/>
    <cfRule type="duplicateValues" dxfId="2302" priority="44177"/>
    <cfRule type="duplicateValues" dxfId="2301" priority="44176"/>
    <cfRule type="duplicateValues" dxfId="2300" priority="44175"/>
    <cfRule type="duplicateValues" dxfId="2299" priority="44174"/>
    <cfRule type="duplicateValues" dxfId="2298" priority="44173"/>
    <cfRule type="duplicateValues" dxfId="2297" priority="44172"/>
    <cfRule type="duplicateValues" dxfId="2296" priority="44171"/>
    <cfRule type="duplicateValues" dxfId="2295" priority="44170"/>
    <cfRule type="duplicateValues" dxfId="2294" priority="44169"/>
    <cfRule type="duplicateValues" dxfId="2293" priority="44168"/>
    <cfRule type="duplicateValues" dxfId="2292" priority="44167"/>
    <cfRule type="duplicateValues" dxfId="2291" priority="44166"/>
    <cfRule type="duplicateValues" dxfId="2290" priority="44165"/>
    <cfRule type="duplicateValues" dxfId="2289" priority="44164"/>
    <cfRule type="duplicateValues" dxfId="2288" priority="44163"/>
    <cfRule type="duplicateValues" dxfId="2287" priority="44162"/>
    <cfRule type="duplicateValues" dxfId="2286" priority="54528"/>
    <cfRule type="duplicateValues" dxfId="2285" priority="44160"/>
    <cfRule type="duplicateValues" dxfId="2284" priority="44159"/>
    <cfRule type="duplicateValues" dxfId="2283" priority="44158"/>
    <cfRule type="duplicateValues" dxfId="2282" priority="44157"/>
    <cfRule type="duplicateValues" dxfId="2281" priority="44156"/>
    <cfRule type="duplicateValues" dxfId="2280" priority="44155"/>
    <cfRule type="duplicateValues" dxfId="2279" priority="42158"/>
    <cfRule type="duplicateValues" dxfId="2278" priority="42157"/>
    <cfRule type="duplicateValues" dxfId="2277" priority="42156"/>
    <cfRule type="duplicateValues" dxfId="2276" priority="42155"/>
    <cfRule type="duplicateValues" dxfId="2275" priority="42154"/>
    <cfRule type="duplicateValues" dxfId="2274" priority="42153"/>
    <cfRule type="duplicateValues" dxfId="2273" priority="42152"/>
    <cfRule type="duplicateValues" dxfId="2272" priority="42151"/>
    <cfRule type="duplicateValues" dxfId="2271" priority="42150"/>
    <cfRule type="duplicateValues" dxfId="2270" priority="42149"/>
    <cfRule type="duplicateValues" dxfId="2269" priority="42148"/>
    <cfRule type="duplicateValues" dxfId="2268" priority="42147"/>
    <cfRule type="duplicateValues" dxfId="2267" priority="42146"/>
    <cfRule type="duplicateValues" dxfId="2266" priority="42145"/>
    <cfRule type="duplicateValues" dxfId="2265" priority="42144"/>
    <cfRule type="duplicateValues" dxfId="2264" priority="42143"/>
    <cfRule type="duplicateValues" dxfId="2263" priority="42142"/>
    <cfRule type="duplicateValues" dxfId="2262" priority="42141"/>
    <cfRule type="duplicateValues" dxfId="2261" priority="42140"/>
    <cfRule type="duplicateValues" dxfId="2260" priority="42139"/>
    <cfRule type="duplicateValues" dxfId="2259" priority="42138"/>
    <cfRule type="duplicateValues" dxfId="2258" priority="42137"/>
    <cfRule type="duplicateValues" dxfId="2257" priority="42136"/>
    <cfRule type="duplicateValues" dxfId="2256" priority="42135"/>
    <cfRule type="duplicateValues" dxfId="2255" priority="42134"/>
    <cfRule type="duplicateValues" dxfId="2254" priority="42133"/>
    <cfRule type="duplicateValues" dxfId="2253" priority="42132"/>
    <cfRule type="duplicateValues" dxfId="2252" priority="42131"/>
    <cfRule type="duplicateValues" dxfId="2251" priority="42130"/>
    <cfRule type="duplicateValues" dxfId="2250" priority="42129"/>
    <cfRule type="duplicateValues" dxfId="2249" priority="42128"/>
    <cfRule type="duplicateValues" dxfId="2248" priority="42127"/>
    <cfRule type="duplicateValues" dxfId="2247" priority="42126"/>
    <cfRule type="duplicateValues" dxfId="2246" priority="42125"/>
    <cfRule type="duplicateValues" dxfId="2245" priority="42124"/>
    <cfRule type="duplicateValues" dxfId="2244" priority="42123"/>
    <cfRule type="duplicateValues" dxfId="2243" priority="42122"/>
    <cfRule type="duplicateValues" dxfId="2242" priority="42121"/>
    <cfRule type="duplicateValues" dxfId="2241" priority="42120"/>
    <cfRule type="duplicateValues" dxfId="2240" priority="42119"/>
    <cfRule type="duplicateValues" dxfId="2239" priority="42118"/>
    <cfRule type="duplicateValues" dxfId="2238" priority="42117"/>
    <cfRule type="duplicateValues" dxfId="2237" priority="39456"/>
    <cfRule type="duplicateValues" dxfId="2236" priority="39455"/>
    <cfRule type="duplicateValues" dxfId="2235" priority="39454"/>
    <cfRule type="duplicateValues" dxfId="2234" priority="39453"/>
    <cfRule type="duplicateValues" dxfId="2233" priority="39452"/>
    <cfRule type="duplicateValues" dxfId="2232" priority="39451"/>
    <cfRule type="duplicateValues" dxfId="2231" priority="39450"/>
    <cfRule type="duplicateValues" dxfId="2230" priority="39449"/>
    <cfRule type="duplicateValues" dxfId="2229" priority="39448"/>
    <cfRule type="duplicateValues" dxfId="2228" priority="39447"/>
    <cfRule type="duplicateValues" dxfId="2227" priority="39446"/>
    <cfRule type="duplicateValues" dxfId="2226" priority="39445"/>
    <cfRule type="duplicateValues" dxfId="2225" priority="54529"/>
    <cfRule type="duplicateValues" dxfId="2224" priority="54530"/>
    <cfRule type="duplicateValues" dxfId="2223" priority="54531"/>
    <cfRule type="duplicateValues" dxfId="2222" priority="54532"/>
    <cfRule type="duplicateValues" dxfId="2221" priority="54533"/>
    <cfRule type="duplicateValues" dxfId="2220" priority="54534"/>
    <cfRule type="duplicateValues" dxfId="2219" priority="54535"/>
    <cfRule type="duplicateValues" dxfId="2218" priority="54536"/>
    <cfRule type="duplicateValues" dxfId="2217" priority="54537"/>
    <cfRule type="duplicateValues" dxfId="2216" priority="54538"/>
    <cfRule type="duplicateValues" dxfId="2215" priority="54539"/>
    <cfRule type="duplicateValues" dxfId="2214" priority="54540"/>
    <cfRule type="duplicateValues" dxfId="2213" priority="54541"/>
    <cfRule type="duplicateValues" dxfId="2212" priority="54542"/>
    <cfRule type="duplicateValues" dxfId="2211" priority="54543"/>
    <cfRule type="duplicateValues" dxfId="2210" priority="54544"/>
    <cfRule type="duplicateValues" dxfId="2209" priority="54545"/>
    <cfRule type="duplicateValues" dxfId="2208" priority="54546"/>
    <cfRule type="duplicateValues" dxfId="2207" priority="54547"/>
    <cfRule type="duplicateValues" dxfId="2206" priority="54548"/>
    <cfRule type="duplicateValues" dxfId="2205" priority="54549"/>
    <cfRule type="duplicateValues" dxfId="2204" priority="54550"/>
    <cfRule type="duplicateValues" dxfId="2203" priority="54551"/>
    <cfRule type="duplicateValues" dxfId="2202" priority="54552"/>
    <cfRule type="duplicateValues" dxfId="2201" priority="54553"/>
    <cfRule type="duplicateValues" dxfId="2200" priority="54554"/>
    <cfRule type="duplicateValues" dxfId="2199" priority="54555"/>
    <cfRule type="duplicateValues" dxfId="2198" priority="54556"/>
    <cfRule type="duplicateValues" dxfId="2197" priority="54557"/>
    <cfRule type="duplicateValues" dxfId="2196" priority="54558"/>
    <cfRule type="duplicateValues" dxfId="2195" priority="54559"/>
    <cfRule type="duplicateValues" dxfId="2194" priority="54560"/>
    <cfRule type="duplicateValues" dxfId="2193" priority="54561"/>
    <cfRule type="duplicateValues" dxfId="2192" priority="54562"/>
    <cfRule type="duplicateValues" dxfId="2191" priority="54563"/>
    <cfRule type="duplicateValues" dxfId="2190" priority="54564"/>
    <cfRule type="duplicateValues" dxfId="2189" priority="54565"/>
    <cfRule type="duplicateValues" dxfId="2188" priority="54566"/>
    <cfRule type="duplicateValues" dxfId="2187" priority="54567"/>
    <cfRule type="duplicateValues" dxfId="2186" priority="54568"/>
    <cfRule type="duplicateValues" dxfId="2185" priority="54569"/>
    <cfRule type="duplicateValues" dxfId="2184" priority="54570"/>
    <cfRule type="duplicateValues" dxfId="2183" priority="54571"/>
    <cfRule type="duplicateValues" dxfId="2182" priority="54572"/>
    <cfRule type="duplicateValues" dxfId="2181" priority="54573"/>
    <cfRule type="duplicateValues" dxfId="2180" priority="54574"/>
    <cfRule type="duplicateValues" dxfId="2179" priority="54575"/>
    <cfRule type="duplicateValues" dxfId="2178" priority="54576"/>
    <cfRule type="duplicateValues" dxfId="2177" priority="54577"/>
    <cfRule type="duplicateValues" dxfId="2176" priority="54578"/>
    <cfRule type="duplicateValues" dxfId="2175" priority="54579"/>
    <cfRule type="duplicateValues" dxfId="2174" priority="54580"/>
    <cfRule type="duplicateValues" dxfId="2173" priority="54581"/>
    <cfRule type="duplicateValues" dxfId="2172" priority="54582"/>
    <cfRule type="duplicateValues" dxfId="2171" priority="54583"/>
    <cfRule type="duplicateValues" dxfId="2170" priority="54584"/>
    <cfRule type="duplicateValues" dxfId="2169" priority="54585"/>
    <cfRule type="duplicateValues" dxfId="2168" priority="54586"/>
    <cfRule type="duplicateValues" dxfId="2167" priority="54587"/>
    <cfRule type="duplicateValues" dxfId="2166" priority="54588"/>
    <cfRule type="duplicateValues" dxfId="2165" priority="54589"/>
    <cfRule type="duplicateValues" dxfId="2164" priority="54590"/>
    <cfRule type="duplicateValues" dxfId="2163" priority="54591"/>
    <cfRule type="duplicateValues" dxfId="2162" priority="54592"/>
    <cfRule type="duplicateValues" dxfId="2161" priority="54593"/>
    <cfRule type="duplicateValues" dxfId="2160" priority="54594"/>
    <cfRule type="duplicateValues" dxfId="2159" priority="54595"/>
    <cfRule type="duplicateValues" dxfId="2158" priority="54596"/>
    <cfRule type="duplicateValues" dxfId="2157" priority="54597"/>
    <cfRule type="duplicateValues" dxfId="2156" priority="54598"/>
    <cfRule type="duplicateValues" dxfId="2155" priority="54599"/>
    <cfRule type="duplicateValues" dxfId="2154" priority="54600"/>
    <cfRule type="duplicateValues" dxfId="2153" priority="54601"/>
    <cfRule type="duplicateValues" dxfId="2152" priority="54602"/>
    <cfRule type="duplicateValues" dxfId="2151" priority="54603"/>
    <cfRule type="duplicateValues" dxfId="2150" priority="54604"/>
    <cfRule type="duplicateValues" dxfId="2149" priority="54605"/>
    <cfRule type="duplicateValues" dxfId="2148" priority="54606"/>
    <cfRule type="duplicateValues" dxfId="2147" priority="54607"/>
    <cfRule type="duplicateValues" dxfId="2146" priority="577"/>
    <cfRule type="duplicateValues" dxfId="2145" priority="578"/>
    <cfRule type="duplicateValues" dxfId="2144" priority="579"/>
    <cfRule type="duplicateValues" dxfId="2143" priority="580"/>
    <cfRule type="duplicateValues" dxfId="2142" priority="581"/>
    <cfRule type="duplicateValues" dxfId="2141" priority="582"/>
    <cfRule type="duplicateValues" dxfId="2140" priority="583"/>
    <cfRule type="duplicateValues" dxfId="2139" priority="584"/>
    <cfRule type="duplicateValues" dxfId="2138" priority="585"/>
    <cfRule type="duplicateValues" dxfId="2137" priority="586"/>
    <cfRule type="duplicateValues" dxfId="2136" priority="587"/>
    <cfRule type="duplicateValues" dxfId="2135" priority="588"/>
    <cfRule type="duplicateValues" dxfId="2134" priority="589"/>
    <cfRule type="duplicateValues" dxfId="2133" priority="590"/>
    <cfRule type="duplicateValues" dxfId="2132" priority="591"/>
    <cfRule type="duplicateValues" dxfId="2131" priority="592"/>
    <cfRule type="duplicateValues" dxfId="2130" priority="593"/>
    <cfRule type="duplicateValues" dxfId="2129" priority="594"/>
    <cfRule type="duplicateValues" dxfId="2128" priority="595"/>
    <cfRule type="duplicateValues" dxfId="2127" priority="596"/>
    <cfRule type="duplicateValues" dxfId="2126" priority="597"/>
    <cfRule type="duplicateValues" dxfId="2125" priority="598"/>
    <cfRule type="duplicateValues" dxfId="2124" priority="599"/>
    <cfRule type="duplicateValues" dxfId="2123" priority="600"/>
    <cfRule type="duplicateValues" dxfId="2122" priority="601"/>
    <cfRule type="duplicateValues" dxfId="2121" priority="602"/>
    <cfRule type="duplicateValues" dxfId="2120" priority="603"/>
    <cfRule type="duplicateValues" dxfId="2119" priority="604"/>
    <cfRule type="duplicateValues" dxfId="2118" priority="605"/>
    <cfRule type="duplicateValues" dxfId="2117" priority="606"/>
    <cfRule type="duplicateValues" dxfId="2116" priority="607"/>
    <cfRule type="duplicateValues" dxfId="2115" priority="608"/>
    <cfRule type="duplicateValues" dxfId="2114" priority="609"/>
    <cfRule type="duplicateValues" dxfId="2113" priority="610"/>
    <cfRule type="duplicateValues" dxfId="2112" priority="611"/>
    <cfRule type="duplicateValues" dxfId="2111" priority="612"/>
    <cfRule type="duplicateValues" dxfId="2110" priority="613"/>
    <cfRule type="duplicateValues" dxfId="2109" priority="614"/>
    <cfRule type="duplicateValues" dxfId="2108" priority="615"/>
    <cfRule type="duplicateValues" dxfId="2107" priority="616"/>
    <cfRule type="duplicateValues" dxfId="2106" priority="617"/>
    <cfRule type="duplicateValues" dxfId="2105" priority="618"/>
    <cfRule type="duplicateValues" dxfId="2104" priority="619"/>
    <cfRule type="duplicateValues" dxfId="2103" priority="620"/>
    <cfRule type="duplicateValues" dxfId="2102" priority="621"/>
    <cfRule type="duplicateValues" dxfId="2101" priority="622"/>
    <cfRule type="duplicateValues" dxfId="2100" priority="623"/>
    <cfRule type="duplicateValues" dxfId="2099" priority="624"/>
    <cfRule type="duplicateValues" dxfId="2098" priority="625"/>
    <cfRule type="duplicateValues" dxfId="2097" priority="626"/>
    <cfRule type="duplicateValues" dxfId="2096" priority="627"/>
    <cfRule type="duplicateValues" dxfId="2095" priority="628"/>
    <cfRule type="duplicateValues" dxfId="2094" priority="629"/>
    <cfRule type="duplicateValues" dxfId="2093" priority="630"/>
    <cfRule type="duplicateValues" dxfId="2092" priority="631"/>
    <cfRule type="duplicateValues" dxfId="2091" priority="632"/>
    <cfRule type="duplicateValues" dxfId="2090" priority="633"/>
    <cfRule type="duplicateValues" dxfId="2089" priority="634"/>
    <cfRule type="duplicateValues" dxfId="2088" priority="635"/>
    <cfRule type="duplicateValues" dxfId="2087" priority="636"/>
    <cfRule type="duplicateValues" dxfId="2086" priority="637"/>
    <cfRule type="duplicateValues" dxfId="2085" priority="638"/>
    <cfRule type="duplicateValues" dxfId="2084" priority="639"/>
    <cfRule type="duplicateValues" dxfId="2083" priority="640"/>
    <cfRule type="duplicateValues" dxfId="2082" priority="641"/>
    <cfRule type="duplicateValues" dxfId="2081" priority="642"/>
    <cfRule type="duplicateValues" dxfId="2080" priority="643"/>
    <cfRule type="duplicateValues" dxfId="2079" priority="644"/>
    <cfRule type="duplicateValues" dxfId="2078" priority="645"/>
    <cfRule type="duplicateValues" dxfId="2077" priority="646"/>
    <cfRule type="duplicateValues" dxfId="2076" priority="647"/>
    <cfRule type="duplicateValues" dxfId="2075" priority="648"/>
    <cfRule type="duplicateValues" dxfId="2074" priority="649"/>
    <cfRule type="duplicateValues" dxfId="2073" priority="650"/>
    <cfRule type="duplicateValues" dxfId="2072" priority="651"/>
    <cfRule type="duplicateValues" dxfId="2071" priority="652"/>
    <cfRule type="duplicateValues" dxfId="2070" priority="653"/>
    <cfRule type="duplicateValues" dxfId="2069" priority="654"/>
    <cfRule type="duplicateValues" dxfId="2068" priority="655"/>
    <cfRule type="duplicateValues" dxfId="2067" priority="656"/>
    <cfRule type="duplicateValues" dxfId="2066" priority="657"/>
    <cfRule type="duplicateValues" dxfId="2065" priority="658"/>
    <cfRule type="duplicateValues" dxfId="2064" priority="659"/>
    <cfRule type="duplicateValues" dxfId="2063" priority="660"/>
    <cfRule type="duplicateValues" dxfId="2062" priority="661"/>
    <cfRule type="duplicateValues" dxfId="2061" priority="662"/>
    <cfRule type="duplicateValues" dxfId="2060" priority="663"/>
    <cfRule type="duplicateValues" dxfId="2059" priority="664"/>
    <cfRule type="duplicateValues" dxfId="2058" priority="665"/>
    <cfRule type="duplicateValues" dxfId="2057" priority="666"/>
    <cfRule type="duplicateValues" dxfId="2056" priority="667"/>
    <cfRule type="duplicateValues" dxfId="2055" priority="668"/>
    <cfRule type="duplicateValues" dxfId="2054" priority="669"/>
    <cfRule type="duplicateValues" dxfId="2053" priority="670"/>
    <cfRule type="duplicateValues" dxfId="2052" priority="671"/>
    <cfRule type="duplicateValues" dxfId="2051" priority="672"/>
    <cfRule type="duplicateValues" dxfId="2050" priority="673"/>
    <cfRule type="duplicateValues" dxfId="2049" priority="674"/>
    <cfRule type="duplicateValues" dxfId="2048" priority="675"/>
    <cfRule type="duplicateValues" dxfId="2047" priority="676"/>
    <cfRule type="duplicateValues" dxfId="2046" priority="677"/>
    <cfRule type="duplicateValues" dxfId="2045" priority="678"/>
    <cfRule type="duplicateValues" dxfId="2044" priority="54608"/>
    <cfRule type="duplicateValues" dxfId="2043" priority="680"/>
    <cfRule type="duplicateValues" dxfId="2042" priority="681"/>
    <cfRule type="duplicateValues" dxfId="2041" priority="682"/>
    <cfRule type="duplicateValues" dxfId="2040" priority="683"/>
    <cfRule type="duplicateValues" dxfId="2039" priority="684"/>
    <cfRule type="duplicateValues" dxfId="2038" priority="685"/>
    <cfRule type="duplicateValues" dxfId="2037" priority="686"/>
    <cfRule type="duplicateValues" dxfId="2036" priority="687"/>
    <cfRule type="duplicateValues" dxfId="2035" priority="688"/>
    <cfRule type="duplicateValues" dxfId="2034" priority="689"/>
    <cfRule type="duplicateValues" dxfId="2033" priority="690"/>
    <cfRule type="duplicateValues" dxfId="2032" priority="691"/>
    <cfRule type="duplicateValues" dxfId="2031" priority="692"/>
    <cfRule type="duplicateValues" dxfId="2030" priority="693"/>
    <cfRule type="duplicateValues" dxfId="2029" priority="694"/>
    <cfRule type="duplicateValues" dxfId="2028" priority="695"/>
    <cfRule type="duplicateValues" dxfId="2027" priority="696"/>
    <cfRule type="duplicateValues" dxfId="2026" priority="697"/>
    <cfRule type="duplicateValues" dxfId="2025" priority="698"/>
    <cfRule type="duplicateValues" dxfId="2024" priority="699"/>
    <cfRule type="duplicateValues" dxfId="2023" priority="700"/>
    <cfRule type="duplicateValues" dxfId="2022" priority="701"/>
    <cfRule type="duplicateValues" dxfId="2021" priority="702"/>
    <cfRule type="duplicateValues" dxfId="2020" priority="703"/>
    <cfRule type="duplicateValues" dxfId="2019" priority="704"/>
    <cfRule type="duplicateValues" dxfId="2018" priority="705"/>
    <cfRule type="duplicateValues" dxfId="2017" priority="706"/>
    <cfRule type="duplicateValues" dxfId="2016" priority="707"/>
    <cfRule type="duplicateValues" dxfId="2015" priority="708"/>
    <cfRule type="duplicateValues" dxfId="2014" priority="709"/>
    <cfRule type="duplicateValues" dxfId="2013" priority="710"/>
    <cfRule type="duplicateValues" dxfId="2012" priority="711"/>
    <cfRule type="duplicateValues" dxfId="2011" priority="712"/>
    <cfRule type="duplicateValues" dxfId="2010" priority="713"/>
    <cfRule type="duplicateValues" dxfId="2009" priority="714"/>
    <cfRule type="duplicateValues" dxfId="2008" priority="715"/>
    <cfRule type="duplicateValues" dxfId="2007" priority="716"/>
    <cfRule type="duplicateValues" dxfId="2006" priority="717"/>
    <cfRule type="duplicateValues" dxfId="2005" priority="718"/>
    <cfRule type="duplicateValues" dxfId="2004" priority="719"/>
    <cfRule type="duplicateValues" dxfId="2003" priority="720"/>
    <cfRule type="duplicateValues" dxfId="2002" priority="721"/>
    <cfRule type="duplicateValues" dxfId="2001" priority="722"/>
    <cfRule type="duplicateValues" dxfId="2000" priority="723"/>
    <cfRule type="duplicateValues" dxfId="1999" priority="724"/>
    <cfRule type="duplicateValues" dxfId="1998" priority="725"/>
    <cfRule type="duplicateValues" dxfId="1997" priority="726"/>
    <cfRule type="duplicateValues" dxfId="1996" priority="727"/>
    <cfRule type="duplicateValues" dxfId="1995" priority="728"/>
    <cfRule type="duplicateValues" dxfId="1994" priority="729"/>
    <cfRule type="duplicateValues" dxfId="1993" priority="730"/>
    <cfRule type="duplicateValues" dxfId="1992" priority="731"/>
    <cfRule type="duplicateValues" dxfId="1991" priority="732"/>
    <cfRule type="duplicateValues" dxfId="1990" priority="733"/>
    <cfRule type="duplicateValues" dxfId="1989" priority="734"/>
    <cfRule type="duplicateValues" dxfId="1988" priority="735"/>
    <cfRule type="duplicateValues" dxfId="1987" priority="736"/>
    <cfRule type="duplicateValues" dxfId="1986" priority="737"/>
    <cfRule type="duplicateValues" dxfId="1985" priority="738"/>
    <cfRule type="duplicateValues" dxfId="1984" priority="739"/>
    <cfRule type="duplicateValues" dxfId="1983" priority="740"/>
    <cfRule type="duplicateValues" dxfId="1982" priority="741"/>
    <cfRule type="duplicateValues" dxfId="1981" priority="742"/>
    <cfRule type="duplicateValues" dxfId="1980" priority="743"/>
    <cfRule type="duplicateValues" dxfId="1979" priority="744"/>
    <cfRule type="duplicateValues" dxfId="1978" priority="745"/>
    <cfRule type="duplicateValues" dxfId="1977" priority="746"/>
    <cfRule type="duplicateValues" dxfId="1976" priority="747"/>
    <cfRule type="duplicateValues" dxfId="1975" priority="748"/>
    <cfRule type="duplicateValues" dxfId="1974" priority="749"/>
    <cfRule type="duplicateValues" dxfId="1973" priority="750"/>
    <cfRule type="duplicateValues" dxfId="1972" priority="751"/>
    <cfRule type="duplicateValues" dxfId="1971" priority="752"/>
    <cfRule type="duplicateValues" dxfId="1970" priority="753"/>
    <cfRule type="duplicateValues" dxfId="1969" priority="754"/>
    <cfRule type="duplicateValues" dxfId="1968" priority="755"/>
    <cfRule type="duplicateValues" dxfId="1967" priority="756"/>
    <cfRule type="duplicateValues" dxfId="1966" priority="757"/>
    <cfRule type="duplicateValues" dxfId="1965" priority="758"/>
    <cfRule type="duplicateValues" dxfId="1964" priority="759"/>
    <cfRule type="duplicateValues" dxfId="1963" priority="760"/>
    <cfRule type="duplicateValues" dxfId="1962" priority="761"/>
    <cfRule type="duplicateValues" dxfId="1961" priority="762"/>
    <cfRule type="duplicateValues" dxfId="1960" priority="763"/>
    <cfRule type="duplicateValues" dxfId="1959" priority="764"/>
    <cfRule type="duplicateValues" dxfId="1958" priority="765"/>
    <cfRule type="duplicateValues" dxfId="1957" priority="766"/>
    <cfRule type="duplicateValues" dxfId="1956" priority="767"/>
    <cfRule type="duplicateValues" dxfId="1955" priority="768"/>
    <cfRule type="duplicateValues" dxfId="1954" priority="769"/>
    <cfRule type="duplicateValues" dxfId="1953" priority="770"/>
    <cfRule type="duplicateValues" dxfId="1952" priority="771"/>
    <cfRule type="duplicateValues" dxfId="1951" priority="772"/>
    <cfRule type="duplicateValues" dxfId="1950" priority="773"/>
    <cfRule type="duplicateValues" dxfId="1949" priority="774"/>
    <cfRule type="duplicateValues" dxfId="1948" priority="775"/>
    <cfRule type="duplicateValues" dxfId="1947" priority="776"/>
    <cfRule type="duplicateValues" dxfId="1946" priority="777"/>
    <cfRule type="duplicateValues" dxfId="1945" priority="778"/>
    <cfRule type="duplicateValues" dxfId="1944" priority="779"/>
    <cfRule type="duplicateValues" dxfId="1943" priority="780"/>
    <cfRule type="duplicateValues" dxfId="1942" priority="781"/>
    <cfRule type="duplicateValues" dxfId="1941" priority="782"/>
    <cfRule type="duplicateValues" dxfId="1940" priority="783"/>
    <cfRule type="duplicateValues" dxfId="1939" priority="784"/>
    <cfRule type="duplicateValues" dxfId="1938" priority="785"/>
    <cfRule type="duplicateValues" dxfId="1937" priority="786"/>
    <cfRule type="duplicateValues" dxfId="1936" priority="787"/>
    <cfRule type="duplicateValues" dxfId="1935" priority="788"/>
    <cfRule type="duplicateValues" dxfId="1934" priority="789"/>
    <cfRule type="duplicateValues" dxfId="1933" priority="790"/>
    <cfRule type="duplicateValues" dxfId="1932" priority="791"/>
    <cfRule type="duplicateValues" dxfId="1931" priority="792"/>
    <cfRule type="duplicateValues" dxfId="1930" priority="793"/>
    <cfRule type="duplicateValues" dxfId="1929" priority="794"/>
    <cfRule type="duplicateValues" dxfId="1928" priority="795"/>
    <cfRule type="duplicateValues" dxfId="1927" priority="796"/>
    <cfRule type="duplicateValues" dxfId="1926" priority="797"/>
    <cfRule type="duplicateValues" dxfId="1925" priority="798"/>
    <cfRule type="duplicateValues" dxfId="1924" priority="799"/>
    <cfRule type="duplicateValues" dxfId="1923" priority="800"/>
    <cfRule type="duplicateValues" dxfId="1922" priority="801"/>
    <cfRule type="duplicateValues" dxfId="1921" priority="802"/>
    <cfRule type="duplicateValues" dxfId="1920" priority="803"/>
    <cfRule type="duplicateValues" dxfId="1919" priority="804"/>
    <cfRule type="duplicateValues" dxfId="1918" priority="805"/>
    <cfRule type="duplicateValues" dxfId="1917" priority="806"/>
    <cfRule type="duplicateValues" dxfId="1916" priority="807"/>
    <cfRule type="duplicateValues" dxfId="1915" priority="808"/>
    <cfRule type="duplicateValues" dxfId="1914" priority="809"/>
    <cfRule type="duplicateValues" dxfId="1913" priority="810"/>
    <cfRule type="duplicateValues" dxfId="1912" priority="811"/>
    <cfRule type="duplicateValues" dxfId="1911" priority="812"/>
    <cfRule type="duplicateValues" dxfId="1910" priority="813"/>
    <cfRule type="duplicateValues" dxfId="1909" priority="814"/>
    <cfRule type="duplicateValues" dxfId="1908" priority="815"/>
    <cfRule type="duplicateValues" dxfId="1907" priority="816"/>
    <cfRule type="duplicateValues" dxfId="1906" priority="817"/>
    <cfRule type="duplicateValues" dxfId="1905" priority="818"/>
    <cfRule type="duplicateValues" dxfId="1904" priority="819"/>
    <cfRule type="duplicateValues" dxfId="1903" priority="820"/>
    <cfRule type="duplicateValues" dxfId="1902" priority="821"/>
    <cfRule type="duplicateValues" dxfId="1901" priority="822"/>
    <cfRule type="duplicateValues" dxfId="1900" priority="823"/>
    <cfRule type="duplicateValues" dxfId="1899" priority="824"/>
    <cfRule type="duplicateValues" dxfId="1898" priority="825"/>
    <cfRule type="duplicateValues" dxfId="1897" priority="826"/>
    <cfRule type="duplicateValues" dxfId="1896" priority="827"/>
    <cfRule type="duplicateValues" dxfId="1895" priority="828"/>
    <cfRule type="duplicateValues" dxfId="1894" priority="829"/>
    <cfRule type="duplicateValues" dxfId="1893" priority="830"/>
    <cfRule type="duplicateValues" dxfId="1892" priority="831"/>
    <cfRule type="duplicateValues" dxfId="1891" priority="832"/>
    <cfRule type="duplicateValues" dxfId="1890" priority="833"/>
    <cfRule type="duplicateValues" dxfId="1889" priority="834"/>
    <cfRule type="duplicateValues" dxfId="1888" priority="835"/>
    <cfRule type="duplicateValues" dxfId="1887" priority="836"/>
    <cfRule type="duplicateValues" dxfId="1886" priority="837"/>
    <cfRule type="duplicateValues" dxfId="1885" priority="838"/>
    <cfRule type="duplicateValues" dxfId="1884" priority="839"/>
    <cfRule type="duplicateValues" dxfId="1883" priority="840"/>
    <cfRule type="duplicateValues" dxfId="1882" priority="841"/>
    <cfRule type="duplicateValues" dxfId="1881" priority="842"/>
    <cfRule type="duplicateValues" dxfId="1880" priority="843"/>
    <cfRule type="duplicateValues" dxfId="1879" priority="844"/>
    <cfRule type="duplicateValues" dxfId="1878" priority="845"/>
    <cfRule type="duplicateValues" dxfId="1877" priority="846"/>
    <cfRule type="duplicateValues" dxfId="1876" priority="847"/>
    <cfRule type="duplicateValues" dxfId="1875" priority="848"/>
    <cfRule type="duplicateValues" dxfId="1874" priority="849"/>
    <cfRule type="duplicateValues" dxfId="1873" priority="850"/>
    <cfRule type="duplicateValues" dxfId="1872" priority="851"/>
    <cfRule type="duplicateValues" dxfId="1871" priority="852"/>
    <cfRule type="duplicateValues" dxfId="1870" priority="853"/>
    <cfRule type="duplicateValues" dxfId="1869" priority="854"/>
    <cfRule type="duplicateValues" dxfId="1868" priority="855"/>
    <cfRule type="duplicateValues" dxfId="1867" priority="856"/>
    <cfRule type="duplicateValues" dxfId="1866" priority="857"/>
    <cfRule type="duplicateValues" dxfId="1865" priority="858"/>
    <cfRule type="duplicateValues" dxfId="1864" priority="859"/>
    <cfRule type="duplicateValues" dxfId="1863" priority="860"/>
    <cfRule type="duplicateValues" dxfId="1862" priority="861"/>
    <cfRule type="duplicateValues" dxfId="1861" priority="862"/>
    <cfRule type="duplicateValues" dxfId="1860" priority="863"/>
    <cfRule type="duplicateValues" dxfId="1859" priority="864"/>
    <cfRule type="duplicateValues" dxfId="1858" priority="865"/>
    <cfRule type="duplicateValues" dxfId="1857" priority="866"/>
    <cfRule type="duplicateValues" dxfId="1856" priority="867"/>
    <cfRule type="duplicateValues" dxfId="1855" priority="868"/>
    <cfRule type="duplicateValues" dxfId="1854" priority="869"/>
    <cfRule type="duplicateValues" dxfId="1853" priority="870"/>
    <cfRule type="duplicateValues" dxfId="1852" priority="871"/>
    <cfRule type="duplicateValues" dxfId="1851" priority="872"/>
    <cfRule type="duplicateValues" dxfId="1850" priority="873"/>
    <cfRule type="duplicateValues" dxfId="1849" priority="874"/>
    <cfRule type="duplicateValues" dxfId="1848" priority="875"/>
    <cfRule type="duplicateValues" dxfId="1847" priority="876"/>
    <cfRule type="duplicateValues" dxfId="1846" priority="877"/>
    <cfRule type="duplicateValues" dxfId="1845" priority="878"/>
    <cfRule type="duplicateValues" dxfId="1844" priority="879"/>
    <cfRule type="duplicateValues" dxfId="1843" priority="880"/>
    <cfRule type="duplicateValues" dxfId="1842" priority="881"/>
    <cfRule type="duplicateValues" dxfId="1841" priority="882"/>
    <cfRule type="duplicateValues" dxfId="1840" priority="883"/>
    <cfRule type="duplicateValues" dxfId="1839" priority="884"/>
    <cfRule type="duplicateValues" dxfId="1838" priority="885"/>
    <cfRule type="duplicateValues" dxfId="1837" priority="886"/>
    <cfRule type="duplicateValues" dxfId="1836" priority="887"/>
    <cfRule type="duplicateValues" dxfId="1835" priority="888"/>
    <cfRule type="duplicateValues" dxfId="1834" priority="889"/>
    <cfRule type="duplicateValues" dxfId="1833" priority="890"/>
    <cfRule type="duplicateValues" dxfId="1832" priority="891"/>
    <cfRule type="duplicateValues" dxfId="1831" priority="892"/>
    <cfRule type="duplicateValues" dxfId="1830" priority="893"/>
    <cfRule type="duplicateValues" dxfId="1829" priority="894"/>
    <cfRule type="duplicateValues" dxfId="1828" priority="895"/>
    <cfRule type="duplicateValues" dxfId="1827" priority="896"/>
    <cfRule type="duplicateValues" dxfId="1826" priority="897"/>
    <cfRule type="duplicateValues" dxfId="1825" priority="898"/>
    <cfRule type="duplicateValues" dxfId="1824" priority="899"/>
    <cfRule type="duplicateValues" dxfId="1823" priority="900"/>
    <cfRule type="duplicateValues" dxfId="1822" priority="901"/>
    <cfRule type="duplicateValues" dxfId="1821" priority="902"/>
    <cfRule type="duplicateValues" dxfId="1820" priority="903"/>
    <cfRule type="duplicateValues" dxfId="1819" priority="904"/>
    <cfRule type="duplicateValues" dxfId="1818" priority="905"/>
    <cfRule type="duplicateValues" dxfId="1817" priority="906"/>
    <cfRule type="duplicateValues" dxfId="1816" priority="907"/>
    <cfRule type="duplicateValues" dxfId="1815" priority="908"/>
    <cfRule type="duplicateValues" dxfId="1814" priority="909"/>
    <cfRule type="duplicateValues" dxfId="1813" priority="910"/>
    <cfRule type="duplicateValues" dxfId="1812" priority="911"/>
    <cfRule type="duplicateValues" dxfId="1811" priority="912"/>
    <cfRule type="duplicateValues" dxfId="1810" priority="913"/>
    <cfRule type="duplicateValues" dxfId="1809" priority="914"/>
    <cfRule type="duplicateValues" dxfId="1808" priority="915"/>
    <cfRule type="duplicateValues" dxfId="1807" priority="916"/>
    <cfRule type="duplicateValues" dxfId="1806" priority="917"/>
    <cfRule type="duplicateValues" dxfId="1805" priority="918"/>
    <cfRule type="duplicateValues" dxfId="1804" priority="919"/>
    <cfRule type="duplicateValues" dxfId="1803" priority="920"/>
    <cfRule type="duplicateValues" dxfId="1802" priority="921"/>
    <cfRule type="duplicateValues" dxfId="1801" priority="922"/>
    <cfRule type="duplicateValues" dxfId="1800" priority="923"/>
    <cfRule type="duplicateValues" dxfId="1799" priority="924"/>
    <cfRule type="duplicateValues" dxfId="1798" priority="925"/>
    <cfRule type="duplicateValues" dxfId="1797" priority="926"/>
    <cfRule type="duplicateValues" dxfId="1796" priority="927"/>
    <cfRule type="duplicateValues" dxfId="1795" priority="928"/>
    <cfRule type="duplicateValues" dxfId="1794" priority="929"/>
    <cfRule type="duplicateValues" dxfId="1793" priority="930"/>
    <cfRule type="duplicateValues" dxfId="1792" priority="931"/>
    <cfRule type="duplicateValues" dxfId="1791" priority="932"/>
    <cfRule type="duplicateValues" dxfId="1790" priority="933"/>
    <cfRule type="duplicateValues" dxfId="1789" priority="934"/>
    <cfRule type="duplicateValues" dxfId="1788" priority="935"/>
    <cfRule type="duplicateValues" dxfId="1787" priority="936"/>
    <cfRule type="duplicateValues" dxfId="1786" priority="937"/>
    <cfRule type="duplicateValues" dxfId="1785" priority="938"/>
    <cfRule type="duplicateValues" dxfId="1784" priority="939"/>
    <cfRule type="duplicateValues" dxfId="1783" priority="940"/>
    <cfRule type="duplicateValues" dxfId="1782" priority="941"/>
    <cfRule type="duplicateValues" dxfId="1781" priority="942"/>
    <cfRule type="duplicateValues" dxfId="1780" priority="943"/>
    <cfRule type="duplicateValues" dxfId="1779" priority="944"/>
    <cfRule type="duplicateValues" dxfId="1778" priority="945"/>
    <cfRule type="duplicateValues" dxfId="1777" priority="946"/>
    <cfRule type="duplicateValues" dxfId="1776" priority="947"/>
    <cfRule type="duplicateValues" dxfId="1775" priority="948"/>
    <cfRule type="duplicateValues" dxfId="1774" priority="949"/>
    <cfRule type="duplicateValues" dxfId="1773" priority="950"/>
    <cfRule type="duplicateValues" dxfId="1772" priority="951"/>
    <cfRule type="duplicateValues" dxfId="1771" priority="952"/>
    <cfRule type="duplicateValues" dxfId="1770" priority="953"/>
    <cfRule type="duplicateValues" dxfId="1769" priority="954"/>
    <cfRule type="duplicateValues" dxfId="1768" priority="955"/>
    <cfRule type="duplicateValues" dxfId="1767" priority="956"/>
    <cfRule type="duplicateValues" dxfId="1766" priority="957"/>
    <cfRule type="duplicateValues" dxfId="1765" priority="958"/>
    <cfRule type="duplicateValues" dxfId="1764" priority="959"/>
    <cfRule type="duplicateValues" dxfId="1763" priority="960"/>
    <cfRule type="duplicateValues" dxfId="1762" priority="961"/>
    <cfRule type="duplicateValues" dxfId="1761" priority="962"/>
    <cfRule type="duplicateValues" dxfId="1760" priority="963"/>
    <cfRule type="duplicateValues" dxfId="1759" priority="964"/>
    <cfRule type="duplicateValues" dxfId="1758" priority="965"/>
    <cfRule type="duplicateValues" dxfId="1757" priority="966"/>
    <cfRule type="duplicateValues" dxfId="1756" priority="967"/>
    <cfRule type="duplicateValues" dxfId="1755" priority="968"/>
    <cfRule type="duplicateValues" dxfId="1754" priority="969"/>
    <cfRule type="duplicateValues" dxfId="1753" priority="970"/>
    <cfRule type="duplicateValues" dxfId="1752" priority="971"/>
    <cfRule type="duplicateValues" dxfId="1751" priority="972"/>
    <cfRule type="duplicateValues" dxfId="1750" priority="973"/>
    <cfRule type="duplicateValues" dxfId="1749" priority="974"/>
    <cfRule type="duplicateValues" dxfId="1748" priority="975"/>
    <cfRule type="duplicateValues" dxfId="1747" priority="976"/>
    <cfRule type="duplicateValues" dxfId="1746" priority="977"/>
    <cfRule type="duplicateValues" dxfId="1745" priority="978"/>
    <cfRule type="duplicateValues" dxfId="1744" priority="979"/>
    <cfRule type="duplicateValues" dxfId="1743" priority="980"/>
    <cfRule type="duplicateValues" dxfId="1742" priority="981"/>
    <cfRule type="duplicateValues" dxfId="1741" priority="982"/>
    <cfRule type="duplicateValues" dxfId="1740" priority="983"/>
    <cfRule type="duplicateValues" dxfId="1739" priority="984"/>
    <cfRule type="duplicateValues" dxfId="1738" priority="985"/>
    <cfRule type="duplicateValues" dxfId="1737" priority="986"/>
    <cfRule type="duplicateValues" dxfId="1736" priority="987"/>
    <cfRule type="duplicateValues" dxfId="1735" priority="988"/>
    <cfRule type="duplicateValues" dxfId="1734" priority="989"/>
    <cfRule type="duplicateValues" dxfId="1733" priority="990"/>
    <cfRule type="duplicateValues" dxfId="1732" priority="991"/>
    <cfRule type="duplicateValues" dxfId="1731" priority="992"/>
    <cfRule type="duplicateValues" dxfId="1730" priority="993"/>
    <cfRule type="duplicateValues" dxfId="1729" priority="994"/>
    <cfRule type="duplicateValues" dxfId="1728" priority="995"/>
    <cfRule type="duplicateValues" dxfId="1727" priority="996"/>
    <cfRule type="duplicateValues" dxfId="1726" priority="997"/>
    <cfRule type="duplicateValues" dxfId="1725" priority="998"/>
    <cfRule type="duplicateValues" dxfId="1724" priority="999"/>
    <cfRule type="duplicateValues" dxfId="1723" priority="1000"/>
    <cfRule type="duplicateValues" dxfId="1722" priority="1001"/>
    <cfRule type="duplicateValues" dxfId="1721" priority="1002"/>
    <cfRule type="duplicateValues" dxfId="1720" priority="1003"/>
    <cfRule type="duplicateValues" dxfId="1719" priority="1004"/>
    <cfRule type="duplicateValues" dxfId="1718" priority="1005"/>
    <cfRule type="duplicateValues" dxfId="1717" priority="1006"/>
    <cfRule type="duplicateValues" dxfId="1716" priority="1007"/>
    <cfRule type="duplicateValues" dxfId="1715" priority="1008"/>
    <cfRule type="duplicateValues" dxfId="1714" priority="1009"/>
    <cfRule type="duplicateValues" dxfId="1713" priority="1010"/>
    <cfRule type="duplicateValues" dxfId="1712" priority="1011"/>
    <cfRule type="duplicateValues" dxfId="1711" priority="1012"/>
    <cfRule type="duplicateValues" dxfId="1710" priority="1013"/>
    <cfRule type="duplicateValues" dxfId="1709" priority="1014"/>
    <cfRule type="duplicateValues" dxfId="1708" priority="1015"/>
    <cfRule type="duplicateValues" dxfId="1707" priority="1016"/>
    <cfRule type="duplicateValues" dxfId="1706" priority="1017"/>
    <cfRule type="duplicateValues" dxfId="1705" priority="1018"/>
    <cfRule type="duplicateValues" dxfId="1704" priority="1019"/>
    <cfRule type="duplicateValues" dxfId="1703" priority="1020"/>
    <cfRule type="duplicateValues" dxfId="1702" priority="1021"/>
    <cfRule type="duplicateValues" dxfId="1701" priority="1022"/>
    <cfRule type="duplicateValues" dxfId="1700" priority="1023"/>
    <cfRule type="duplicateValues" dxfId="1699" priority="1024"/>
    <cfRule type="duplicateValues" dxfId="1698" priority="1025"/>
    <cfRule type="duplicateValues" dxfId="1697" priority="1026"/>
    <cfRule type="duplicateValues" dxfId="1696" priority="1027"/>
    <cfRule type="duplicateValues" dxfId="1695" priority="1028"/>
    <cfRule type="duplicateValues" dxfId="1694" priority="1029"/>
    <cfRule type="duplicateValues" dxfId="1693" priority="1030"/>
    <cfRule type="duplicateValues" dxfId="1692" priority="1031"/>
    <cfRule type="duplicateValues" dxfId="1691" priority="1032"/>
    <cfRule type="duplicateValues" dxfId="1690" priority="1033"/>
    <cfRule type="duplicateValues" dxfId="1689" priority="1034"/>
    <cfRule type="duplicateValues" dxfId="1688" priority="1035"/>
    <cfRule type="duplicateValues" dxfId="1687" priority="1036"/>
    <cfRule type="duplicateValues" dxfId="1686" priority="1037"/>
    <cfRule type="duplicateValues" dxfId="1685" priority="1038"/>
    <cfRule type="duplicateValues" dxfId="1684" priority="1039"/>
    <cfRule type="duplicateValues" dxfId="1683" priority="1040"/>
    <cfRule type="duplicateValues" dxfId="1682" priority="1041"/>
    <cfRule type="duplicateValues" dxfId="1681" priority="1042"/>
    <cfRule type="duplicateValues" dxfId="1680" priority="1043"/>
    <cfRule type="duplicateValues" dxfId="1679" priority="1044"/>
    <cfRule type="duplicateValues" dxfId="1678" priority="1045"/>
    <cfRule type="duplicateValues" dxfId="1677" priority="1046"/>
    <cfRule type="duplicateValues" dxfId="1676" priority="1047"/>
    <cfRule type="duplicateValues" dxfId="1675" priority="1048"/>
    <cfRule type="duplicateValues" dxfId="1674" priority="1049"/>
    <cfRule type="duplicateValues" dxfId="1673" priority="1050"/>
    <cfRule type="duplicateValues" dxfId="1672" priority="1051"/>
    <cfRule type="duplicateValues" dxfId="1671" priority="1052"/>
    <cfRule type="duplicateValues" dxfId="1670" priority="1053"/>
    <cfRule type="duplicateValues" dxfId="1669" priority="1054"/>
    <cfRule type="duplicateValues" dxfId="1668" priority="1055"/>
    <cfRule type="duplicateValues" dxfId="1667" priority="1056"/>
    <cfRule type="duplicateValues" dxfId="1666" priority="1057"/>
    <cfRule type="duplicateValues" dxfId="1665" priority="1058"/>
    <cfRule type="duplicateValues" dxfId="1664" priority="1059"/>
    <cfRule type="duplicateValues" dxfId="1663" priority="1060"/>
    <cfRule type="duplicateValues" dxfId="1662" priority="1061"/>
    <cfRule type="duplicateValues" dxfId="1661" priority="1062"/>
    <cfRule type="duplicateValues" dxfId="1660" priority="1063"/>
    <cfRule type="duplicateValues" dxfId="1659" priority="1064"/>
    <cfRule type="duplicateValues" dxfId="1658" priority="1065"/>
    <cfRule type="duplicateValues" dxfId="1657" priority="1066"/>
    <cfRule type="duplicateValues" dxfId="1656" priority="1067"/>
    <cfRule type="duplicateValues" dxfId="1655" priority="1068"/>
    <cfRule type="duplicateValues" dxfId="1654" priority="1069"/>
    <cfRule type="duplicateValues" dxfId="1653" priority="1070"/>
    <cfRule type="duplicateValues" dxfId="1652" priority="1071"/>
    <cfRule type="duplicateValues" dxfId="1651" priority="1072"/>
    <cfRule type="duplicateValues" dxfId="1650" priority="1073"/>
    <cfRule type="duplicateValues" dxfId="1649" priority="1074"/>
    <cfRule type="duplicateValues" dxfId="1648" priority="1075"/>
    <cfRule type="duplicateValues" dxfId="1647" priority="1076"/>
    <cfRule type="duplicateValues" dxfId="1646" priority="1077"/>
    <cfRule type="duplicateValues" dxfId="1645" priority="1078"/>
    <cfRule type="duplicateValues" dxfId="1644" priority="1079"/>
    <cfRule type="duplicateValues" dxfId="1643" priority="1080"/>
    <cfRule type="duplicateValues" dxfId="1642" priority="1081"/>
    <cfRule type="duplicateValues" dxfId="1641" priority="1082"/>
    <cfRule type="duplicateValues" dxfId="1640" priority="1083"/>
    <cfRule type="duplicateValues" dxfId="1639" priority="1084"/>
    <cfRule type="duplicateValues" dxfId="1638" priority="1085"/>
    <cfRule type="duplicateValues" dxfId="1637" priority="1086"/>
    <cfRule type="duplicateValues" dxfId="1636" priority="1087"/>
    <cfRule type="duplicateValues" dxfId="1635" priority="1088"/>
    <cfRule type="duplicateValues" dxfId="1634" priority="1089"/>
    <cfRule type="duplicateValues" dxfId="1633" priority="1090"/>
    <cfRule type="duplicateValues" dxfId="1632" priority="1091"/>
    <cfRule type="duplicateValues" dxfId="1631" priority="1092"/>
    <cfRule type="duplicateValues" dxfId="1630" priority="1093"/>
    <cfRule type="duplicateValues" dxfId="1629" priority="1094"/>
    <cfRule type="duplicateValues" dxfId="1628" priority="1095"/>
    <cfRule type="duplicateValues" dxfId="1627" priority="1096"/>
    <cfRule type="duplicateValues" dxfId="1626" priority="1097"/>
    <cfRule type="duplicateValues" dxfId="1625" priority="1098"/>
    <cfRule type="duplicateValues" dxfId="1624" priority="1099"/>
    <cfRule type="duplicateValues" dxfId="1623" priority="1100"/>
    <cfRule type="duplicateValues" dxfId="1622" priority="1101"/>
    <cfRule type="duplicateValues" dxfId="1621" priority="1102"/>
    <cfRule type="duplicateValues" dxfId="1620" priority="1103"/>
    <cfRule type="duplicateValues" dxfId="1619" priority="1104"/>
    <cfRule type="duplicateValues" dxfId="1618" priority="1105"/>
    <cfRule type="duplicateValues" dxfId="1617" priority="1106"/>
    <cfRule type="duplicateValues" dxfId="1616" priority="1107"/>
    <cfRule type="duplicateValues" dxfId="1615" priority="1108"/>
    <cfRule type="duplicateValues" dxfId="1614" priority="1109"/>
    <cfRule type="duplicateValues" dxfId="1613" priority="1110"/>
    <cfRule type="duplicateValues" dxfId="1612" priority="1111"/>
    <cfRule type="duplicateValues" dxfId="1611" priority="1112"/>
    <cfRule type="duplicateValues" dxfId="1610" priority="1113"/>
    <cfRule type="duplicateValues" dxfId="1609" priority="1114"/>
    <cfRule type="duplicateValues" dxfId="1608" priority="1115"/>
    <cfRule type="duplicateValues" dxfId="1607" priority="1116"/>
    <cfRule type="duplicateValues" dxfId="1606" priority="1117"/>
    <cfRule type="duplicateValues" dxfId="1605" priority="1118"/>
    <cfRule type="duplicateValues" dxfId="1604" priority="1119"/>
    <cfRule type="duplicateValues" dxfId="1603" priority="1120"/>
    <cfRule type="duplicateValues" dxfId="1602" priority="1121"/>
    <cfRule type="duplicateValues" dxfId="1601" priority="1122"/>
    <cfRule type="duplicateValues" dxfId="1600" priority="1123"/>
    <cfRule type="duplicateValues" dxfId="1599" priority="1124"/>
    <cfRule type="duplicateValues" dxfId="1598" priority="1125"/>
    <cfRule type="duplicateValues" dxfId="1597" priority="1126"/>
    <cfRule type="duplicateValues" dxfId="1596" priority="1127"/>
    <cfRule type="duplicateValues" dxfId="1595" priority="1128"/>
    <cfRule type="duplicateValues" dxfId="1594" priority="1129"/>
    <cfRule type="duplicateValues" dxfId="1593" priority="1130"/>
    <cfRule type="duplicateValues" dxfId="1592" priority="1131"/>
    <cfRule type="duplicateValues" dxfId="1591" priority="1132"/>
    <cfRule type="duplicateValues" dxfId="1590" priority="1133"/>
    <cfRule type="duplicateValues" dxfId="1589" priority="1134"/>
    <cfRule type="duplicateValues" dxfId="1588" priority="1135"/>
    <cfRule type="duplicateValues" dxfId="1587" priority="1136"/>
    <cfRule type="duplicateValues" dxfId="1586" priority="1137"/>
    <cfRule type="duplicateValues" dxfId="1585" priority="1138"/>
    <cfRule type="duplicateValues" dxfId="1584" priority="1139"/>
    <cfRule type="duplicateValues" dxfId="1583" priority="1140"/>
    <cfRule type="duplicateValues" dxfId="1582" priority="1141"/>
    <cfRule type="duplicateValues" dxfId="1581" priority="1142"/>
    <cfRule type="duplicateValues" dxfId="1580" priority="1143"/>
    <cfRule type="duplicateValues" dxfId="1579" priority="1144"/>
    <cfRule type="duplicateValues" dxfId="1578" priority="1145"/>
    <cfRule type="duplicateValues" dxfId="1577" priority="1146"/>
    <cfRule type="duplicateValues" dxfId="1576" priority="1147"/>
    <cfRule type="duplicateValues" dxfId="1575" priority="1148"/>
    <cfRule type="duplicateValues" dxfId="1574" priority="1149"/>
    <cfRule type="duplicateValues" dxfId="1573" priority="1150"/>
    <cfRule type="duplicateValues" dxfId="1572" priority="1151"/>
    <cfRule type="duplicateValues" dxfId="1571" priority="1152"/>
    <cfRule type="duplicateValues" dxfId="1570" priority="54393"/>
    <cfRule type="duplicateValues" dxfId="1569" priority="54236"/>
    <cfRule type="duplicateValues" dxfId="1568" priority="54237"/>
    <cfRule type="duplicateValues" dxfId="1567" priority="54238"/>
  </conditionalFormatting>
  <conditionalFormatting sqref="A3:A5">
    <cfRule type="duplicateValues" dxfId="1566" priority="51426"/>
    <cfRule type="duplicateValues" dxfId="1565" priority="51425"/>
    <cfRule type="duplicateValues" dxfId="1564" priority="51424"/>
    <cfRule type="duplicateValues" dxfId="1563" priority="51423"/>
    <cfRule type="duplicateValues" dxfId="1562" priority="51422"/>
    <cfRule type="duplicateValues" dxfId="1561" priority="51421"/>
    <cfRule type="duplicateValues" dxfId="1560" priority="51420"/>
    <cfRule type="duplicateValues" dxfId="1559" priority="51419"/>
    <cfRule type="duplicateValues" dxfId="1558" priority="51418"/>
    <cfRule type="duplicateValues" dxfId="1557" priority="51417"/>
    <cfRule type="duplicateValues" dxfId="1556" priority="51416"/>
    <cfRule type="duplicateValues" dxfId="1555" priority="51415"/>
    <cfRule type="duplicateValues" dxfId="1554" priority="51414"/>
    <cfRule type="duplicateValues" dxfId="1553" priority="51413"/>
    <cfRule type="duplicateValues" dxfId="1552" priority="51412"/>
    <cfRule type="duplicateValues" dxfId="1551" priority="51411"/>
    <cfRule type="duplicateValues" dxfId="1550" priority="51410"/>
    <cfRule type="duplicateValues" dxfId="1549" priority="51409"/>
    <cfRule type="duplicateValues" dxfId="1548" priority="51408"/>
    <cfRule type="duplicateValues" dxfId="1547" priority="51407"/>
    <cfRule type="duplicateValues" dxfId="1546" priority="51406"/>
    <cfRule type="duplicateValues" dxfId="1545" priority="51405"/>
    <cfRule type="duplicateValues" dxfId="1544" priority="51404"/>
    <cfRule type="duplicateValues" dxfId="1543" priority="51403"/>
    <cfRule type="duplicateValues" dxfId="1542" priority="51402"/>
    <cfRule type="duplicateValues" dxfId="1541" priority="51401"/>
    <cfRule type="duplicateValues" dxfId="1540" priority="51400"/>
    <cfRule type="duplicateValues" dxfId="1539" priority="51399"/>
    <cfRule type="duplicateValues" dxfId="1538" priority="51398"/>
    <cfRule type="duplicateValues" dxfId="1537" priority="51397"/>
    <cfRule type="duplicateValues" dxfId="1536" priority="51396"/>
    <cfRule type="duplicateValues" dxfId="1535" priority="51395"/>
    <cfRule type="duplicateValues" dxfId="1534" priority="51394"/>
    <cfRule type="duplicateValues" dxfId="1533" priority="51393"/>
    <cfRule type="duplicateValues" dxfId="1532" priority="51392"/>
    <cfRule type="duplicateValues" dxfId="1531" priority="51391"/>
    <cfRule type="duplicateValues" dxfId="1530" priority="51390"/>
    <cfRule type="duplicateValues" dxfId="1529" priority="51389"/>
    <cfRule type="duplicateValues" dxfId="1528" priority="51388"/>
    <cfRule type="duplicateValues" dxfId="1527" priority="51387"/>
    <cfRule type="duplicateValues" dxfId="1526" priority="51386"/>
    <cfRule type="duplicateValues" dxfId="1525" priority="51385"/>
    <cfRule type="duplicateValues" dxfId="1524" priority="51384"/>
    <cfRule type="duplicateValues" dxfId="1523" priority="51383"/>
    <cfRule type="duplicateValues" dxfId="1522" priority="51382"/>
    <cfRule type="duplicateValues" dxfId="1521" priority="51381"/>
    <cfRule type="duplicateValues" dxfId="1520" priority="51380"/>
    <cfRule type="duplicateValues" dxfId="1519" priority="51379"/>
    <cfRule type="duplicateValues" dxfId="1518" priority="51378"/>
    <cfRule type="duplicateValues" dxfId="1517" priority="51377"/>
    <cfRule type="duplicateValues" dxfId="1516" priority="51376"/>
    <cfRule type="duplicateValues" dxfId="1515" priority="51375"/>
    <cfRule type="duplicateValues" dxfId="1514" priority="51374"/>
    <cfRule type="duplicateValues" dxfId="1513" priority="51373"/>
    <cfRule type="duplicateValues" dxfId="1512" priority="51372"/>
    <cfRule type="duplicateValues" dxfId="1511" priority="51371"/>
    <cfRule type="duplicateValues" dxfId="1510" priority="51370"/>
    <cfRule type="duplicateValues" dxfId="1509" priority="51369"/>
    <cfRule type="duplicateValues" dxfId="1508" priority="51368"/>
    <cfRule type="duplicateValues" dxfId="1507" priority="51367"/>
    <cfRule type="duplicateValues" dxfId="1506" priority="51366"/>
    <cfRule type="duplicateValues" dxfId="1505" priority="51365"/>
    <cfRule type="duplicateValues" dxfId="1504" priority="51364"/>
    <cfRule type="duplicateValues" dxfId="1503" priority="51363"/>
    <cfRule type="duplicateValues" dxfId="1502" priority="51362"/>
    <cfRule type="duplicateValues" dxfId="1501" priority="51361"/>
    <cfRule type="duplicateValues" dxfId="1500" priority="51360"/>
    <cfRule type="duplicateValues" dxfId="1499" priority="51359"/>
    <cfRule type="duplicateValues" dxfId="1498" priority="51358"/>
    <cfRule type="duplicateValues" dxfId="1497" priority="51357"/>
    <cfRule type="duplicateValues" dxfId="1496" priority="51356"/>
    <cfRule type="duplicateValues" dxfId="1495" priority="51355"/>
    <cfRule type="duplicateValues" dxfId="1494" priority="51354"/>
    <cfRule type="duplicateValues" dxfId="1493" priority="51353"/>
    <cfRule type="duplicateValues" dxfId="1492" priority="51352"/>
    <cfRule type="duplicateValues" dxfId="1491" priority="51351"/>
    <cfRule type="duplicateValues" dxfId="1490" priority="51350"/>
    <cfRule type="duplicateValues" dxfId="1489" priority="51349"/>
    <cfRule type="duplicateValues" dxfId="1488" priority="51348"/>
    <cfRule type="duplicateValues" dxfId="1487" priority="51347"/>
    <cfRule type="duplicateValues" dxfId="1486" priority="51346"/>
    <cfRule type="duplicateValues" dxfId="1485" priority="51345"/>
    <cfRule type="duplicateValues" dxfId="1484" priority="51344"/>
    <cfRule type="duplicateValues" dxfId="1483" priority="51343"/>
    <cfRule type="duplicateValues" dxfId="1482" priority="51342"/>
    <cfRule type="duplicateValues" dxfId="1481" priority="51341"/>
    <cfRule type="duplicateValues" dxfId="1480" priority="51340"/>
    <cfRule type="duplicateValues" dxfId="1479" priority="51339"/>
    <cfRule type="duplicateValues" dxfId="1478" priority="51338"/>
    <cfRule type="duplicateValues" dxfId="1477" priority="51337"/>
    <cfRule type="duplicateValues" dxfId="1476" priority="51336"/>
    <cfRule type="duplicateValues" dxfId="1475" priority="51335"/>
    <cfRule type="duplicateValues" dxfId="1474" priority="51334"/>
    <cfRule type="duplicateValues" dxfId="1473" priority="51333"/>
    <cfRule type="duplicateValues" dxfId="1472" priority="51332"/>
    <cfRule type="duplicateValues" dxfId="1471" priority="51331"/>
    <cfRule type="duplicateValues" dxfId="1470" priority="51330"/>
    <cfRule type="duplicateValues" dxfId="1469" priority="51329"/>
    <cfRule type="duplicateValues" dxfId="1468" priority="51328"/>
    <cfRule type="duplicateValues" dxfId="1467" priority="51327"/>
    <cfRule type="duplicateValues" dxfId="1466" priority="51326"/>
    <cfRule type="duplicateValues" dxfId="1465" priority="51325"/>
    <cfRule type="duplicateValues" dxfId="1464" priority="51324"/>
    <cfRule type="duplicateValues" dxfId="1463" priority="51323"/>
    <cfRule type="duplicateValues" dxfId="1462" priority="51322"/>
    <cfRule type="duplicateValues" dxfId="1461" priority="51321"/>
    <cfRule type="duplicateValues" dxfId="1460" priority="51320"/>
    <cfRule type="duplicateValues" dxfId="1459" priority="51319"/>
    <cfRule type="duplicateValues" dxfId="1458" priority="51317"/>
    <cfRule type="duplicateValues" dxfId="1457" priority="51316"/>
    <cfRule type="duplicateValues" dxfId="1456" priority="51315"/>
    <cfRule type="duplicateValues" dxfId="1455" priority="51314"/>
    <cfRule type="duplicateValues" dxfId="1454" priority="51313"/>
    <cfRule type="duplicateValues" dxfId="1453" priority="51312"/>
    <cfRule type="duplicateValues" dxfId="1452" priority="51311"/>
    <cfRule type="duplicateValues" dxfId="1451" priority="51310"/>
    <cfRule type="duplicateValues" dxfId="1450" priority="51309"/>
    <cfRule type="duplicateValues" dxfId="1449" priority="51308"/>
    <cfRule type="duplicateValues" dxfId="1448" priority="51307"/>
    <cfRule type="duplicateValues" dxfId="1447" priority="51306"/>
    <cfRule type="duplicateValues" dxfId="1446" priority="51305"/>
    <cfRule type="duplicateValues" dxfId="1445" priority="51304"/>
    <cfRule type="duplicateValues" dxfId="1444" priority="51303"/>
    <cfRule type="duplicateValues" dxfId="1443" priority="51302"/>
    <cfRule type="duplicateValues" dxfId="1442" priority="51301"/>
    <cfRule type="duplicateValues" dxfId="1441" priority="51300"/>
    <cfRule type="duplicateValues" dxfId="1440" priority="51299"/>
    <cfRule type="duplicateValues" dxfId="1439" priority="51298"/>
    <cfRule type="duplicateValues" dxfId="1438" priority="51297"/>
    <cfRule type="duplicateValues" dxfId="1437" priority="51296"/>
    <cfRule type="duplicateValues" dxfId="1436" priority="51295"/>
    <cfRule type="duplicateValues" dxfId="1435" priority="51294"/>
    <cfRule type="duplicateValues" dxfId="1434" priority="51293"/>
    <cfRule type="duplicateValues" dxfId="1433" priority="51292"/>
    <cfRule type="duplicateValues" dxfId="1432" priority="51291"/>
    <cfRule type="duplicateValues" dxfId="1431" priority="51290"/>
    <cfRule type="duplicateValues" dxfId="1430" priority="51289"/>
    <cfRule type="duplicateValues" dxfId="1429" priority="51288"/>
    <cfRule type="duplicateValues" dxfId="1428" priority="51287"/>
    <cfRule type="duplicateValues" dxfId="1427" priority="51286"/>
    <cfRule type="duplicateValues" dxfId="1426" priority="51285"/>
    <cfRule type="duplicateValues" dxfId="1425" priority="51284"/>
    <cfRule type="duplicateValues" dxfId="1424" priority="51283"/>
    <cfRule type="duplicateValues" dxfId="1423" priority="51282"/>
    <cfRule type="duplicateValues" dxfId="1422" priority="51281"/>
    <cfRule type="duplicateValues" dxfId="1421" priority="51280"/>
    <cfRule type="duplicateValues" dxfId="1420" priority="51279"/>
    <cfRule type="duplicateValues" dxfId="1419" priority="51278"/>
    <cfRule type="duplicateValues" dxfId="1418" priority="51277"/>
    <cfRule type="duplicateValues" dxfId="1417" priority="51276"/>
    <cfRule type="duplicateValues" dxfId="1416" priority="51275"/>
    <cfRule type="duplicateValues" dxfId="1415" priority="51274"/>
    <cfRule type="duplicateValues" dxfId="1414" priority="51273"/>
    <cfRule type="duplicateValues" dxfId="1413" priority="51272"/>
    <cfRule type="duplicateValues" dxfId="1412" priority="51271"/>
    <cfRule type="duplicateValues" dxfId="1411" priority="51270"/>
    <cfRule type="duplicateValues" dxfId="1410" priority="51269"/>
    <cfRule type="duplicateValues" dxfId="1409" priority="51268"/>
    <cfRule type="duplicateValues" dxfId="1408" priority="51267"/>
    <cfRule type="duplicateValues" dxfId="1407" priority="51266"/>
    <cfRule type="duplicateValues" dxfId="1406" priority="51265"/>
    <cfRule type="duplicateValues" dxfId="1405" priority="51264"/>
    <cfRule type="duplicateValues" dxfId="1404" priority="51263"/>
    <cfRule type="duplicateValues" dxfId="1403" priority="51262"/>
    <cfRule type="duplicateValues" dxfId="1402" priority="51261"/>
    <cfRule type="duplicateValues" dxfId="1401" priority="51260"/>
    <cfRule type="duplicateValues" dxfId="1400" priority="51259"/>
    <cfRule type="duplicateValues" dxfId="1399" priority="51258"/>
    <cfRule type="duplicateValues" dxfId="1398" priority="51257"/>
    <cfRule type="duplicateValues" dxfId="1397" priority="51256"/>
    <cfRule type="duplicateValues" dxfId="1396" priority="51255"/>
    <cfRule type="duplicateValues" dxfId="1395" priority="51254"/>
    <cfRule type="duplicateValues" dxfId="1394" priority="51253"/>
    <cfRule type="duplicateValues" dxfId="1393" priority="51252"/>
    <cfRule type="duplicateValues" dxfId="1392" priority="51251"/>
    <cfRule type="duplicateValues" dxfId="1391" priority="51250"/>
    <cfRule type="duplicateValues" dxfId="1390" priority="51249"/>
    <cfRule type="duplicateValues" dxfId="1389" priority="51248"/>
    <cfRule type="duplicateValues" dxfId="1388" priority="51247"/>
    <cfRule type="duplicateValues" dxfId="1387" priority="51246"/>
    <cfRule type="duplicateValues" dxfId="1386" priority="51245"/>
    <cfRule type="duplicateValues" dxfId="1385" priority="51244"/>
    <cfRule type="duplicateValues" dxfId="1384" priority="51243"/>
    <cfRule type="duplicateValues" dxfId="1383" priority="51242"/>
    <cfRule type="duplicateValues" dxfId="1382" priority="51241"/>
    <cfRule type="duplicateValues" dxfId="1381" priority="51240"/>
    <cfRule type="duplicateValues" dxfId="1380" priority="51239"/>
    <cfRule type="duplicateValues" dxfId="1379" priority="51238"/>
    <cfRule type="duplicateValues" dxfId="1378" priority="51237"/>
    <cfRule type="duplicateValues" dxfId="1377" priority="51236"/>
    <cfRule type="duplicateValues" dxfId="1376" priority="51235"/>
    <cfRule type="duplicateValues" dxfId="1375" priority="51234"/>
    <cfRule type="duplicateValues" dxfId="1374" priority="51233"/>
    <cfRule type="duplicateValues" dxfId="1373" priority="51232"/>
    <cfRule type="duplicateValues" dxfId="1372" priority="51231"/>
    <cfRule type="duplicateValues" dxfId="1371" priority="51230"/>
    <cfRule type="duplicateValues" dxfId="1370" priority="51229"/>
    <cfRule type="duplicateValues" dxfId="1369" priority="51228"/>
    <cfRule type="duplicateValues" dxfId="1368" priority="51227"/>
    <cfRule type="duplicateValues" dxfId="1367" priority="51226"/>
    <cfRule type="duplicateValues" dxfId="1366" priority="51225"/>
    <cfRule type="duplicateValues" dxfId="1365" priority="51224"/>
    <cfRule type="duplicateValues" dxfId="1364" priority="51223"/>
    <cfRule type="duplicateValues" dxfId="1363" priority="51222"/>
    <cfRule type="duplicateValues" dxfId="1362" priority="51221"/>
    <cfRule type="duplicateValues" dxfId="1361" priority="51220"/>
    <cfRule type="duplicateValues" dxfId="1360" priority="51219"/>
    <cfRule type="duplicateValues" dxfId="1359" priority="51218"/>
    <cfRule type="duplicateValues" dxfId="1358" priority="51217"/>
    <cfRule type="duplicateValues" dxfId="1357" priority="51216"/>
    <cfRule type="duplicateValues" dxfId="1356" priority="51215"/>
    <cfRule type="duplicateValues" dxfId="1355" priority="51214"/>
    <cfRule type="duplicateValues" dxfId="1354" priority="51213"/>
    <cfRule type="duplicateValues" dxfId="1353" priority="51212"/>
    <cfRule type="duplicateValues" dxfId="1352" priority="51211"/>
    <cfRule type="duplicateValues" dxfId="1351" priority="51210"/>
    <cfRule type="duplicateValues" dxfId="1350" priority="51209"/>
    <cfRule type="duplicateValues" dxfId="1349" priority="51208"/>
    <cfRule type="duplicateValues" dxfId="1348" priority="51207"/>
    <cfRule type="duplicateValues" dxfId="1347" priority="51206"/>
    <cfRule type="duplicateValues" dxfId="1346" priority="51205"/>
    <cfRule type="duplicateValues" dxfId="1345" priority="51204"/>
    <cfRule type="duplicateValues" dxfId="1344" priority="51203"/>
    <cfRule type="duplicateValues" dxfId="1343" priority="51202"/>
    <cfRule type="duplicateValues" dxfId="1342" priority="51201"/>
    <cfRule type="duplicateValues" dxfId="1341" priority="51200"/>
    <cfRule type="duplicateValues" dxfId="1340" priority="51199"/>
    <cfRule type="duplicateValues" dxfId="1339" priority="51198"/>
    <cfRule type="duplicateValues" dxfId="1338" priority="51197"/>
    <cfRule type="duplicateValues" dxfId="1337" priority="51196"/>
    <cfRule type="duplicateValues" dxfId="1336" priority="1360"/>
    <cfRule type="duplicateValues" dxfId="1335" priority="51195"/>
    <cfRule type="duplicateValues" dxfId="1334" priority="51194"/>
    <cfRule type="duplicateValues" dxfId="1333" priority="51193"/>
    <cfRule type="duplicateValues" dxfId="1332" priority="48831"/>
    <cfRule type="duplicateValues" dxfId="1331" priority="48830"/>
    <cfRule type="duplicateValues" dxfId="1330" priority="48829"/>
    <cfRule type="duplicateValues" dxfId="1329" priority="48828"/>
    <cfRule type="duplicateValues" dxfId="1328" priority="48827"/>
    <cfRule type="duplicateValues" dxfId="1327" priority="48826"/>
    <cfRule type="duplicateValues" dxfId="1326" priority="48825"/>
    <cfRule type="duplicateValues" dxfId="1325" priority="48824"/>
    <cfRule type="duplicateValues" dxfId="1324" priority="48823"/>
    <cfRule type="duplicateValues" dxfId="1323" priority="48822"/>
    <cfRule type="duplicateValues" dxfId="1322" priority="48821"/>
    <cfRule type="duplicateValues" dxfId="1321" priority="48820"/>
    <cfRule type="duplicateValues" dxfId="1320" priority="48819"/>
    <cfRule type="duplicateValues" dxfId="1319" priority="48818"/>
    <cfRule type="duplicateValues" dxfId="1318" priority="48817"/>
    <cfRule type="duplicateValues" dxfId="1317" priority="48816"/>
    <cfRule type="duplicateValues" dxfId="1316" priority="48815"/>
    <cfRule type="duplicateValues" dxfId="1315" priority="48814"/>
    <cfRule type="duplicateValues" dxfId="1314" priority="48813"/>
    <cfRule type="duplicateValues" dxfId="1313" priority="48812"/>
    <cfRule type="duplicateValues" dxfId="1312" priority="48811"/>
    <cfRule type="duplicateValues" dxfId="1311" priority="48810"/>
    <cfRule type="duplicateValues" dxfId="1310" priority="48809"/>
    <cfRule type="duplicateValues" dxfId="1309" priority="48808"/>
    <cfRule type="duplicateValues" dxfId="1308" priority="48807"/>
    <cfRule type="duplicateValues" dxfId="1307" priority="48806"/>
    <cfRule type="duplicateValues" dxfId="1306" priority="48805"/>
    <cfRule type="duplicateValues" dxfId="1305" priority="48804"/>
    <cfRule type="duplicateValues" dxfId="1304" priority="48803"/>
    <cfRule type="duplicateValues" dxfId="1303" priority="48802"/>
    <cfRule type="duplicateValues" dxfId="1302" priority="48801"/>
    <cfRule type="duplicateValues" dxfId="1301" priority="48800"/>
    <cfRule type="duplicateValues" dxfId="1300" priority="48799"/>
    <cfRule type="duplicateValues" dxfId="1299" priority="48798"/>
    <cfRule type="duplicateValues" dxfId="1298" priority="48797"/>
    <cfRule type="duplicateValues" dxfId="1297" priority="48796"/>
    <cfRule type="duplicateValues" dxfId="1296" priority="48795"/>
    <cfRule type="duplicateValues" dxfId="1295" priority="48794"/>
    <cfRule type="duplicateValues" dxfId="1294" priority="48793"/>
    <cfRule type="duplicateValues" dxfId="1293" priority="48792"/>
    <cfRule type="duplicateValues" dxfId="1292" priority="48791"/>
    <cfRule type="duplicateValues" dxfId="1291" priority="48790"/>
    <cfRule type="duplicateValues" dxfId="1290" priority="46191"/>
    <cfRule type="duplicateValues" dxfId="1289" priority="46190"/>
    <cfRule type="duplicateValues" dxfId="1288" priority="46189"/>
    <cfRule type="duplicateValues" dxfId="1287" priority="46188"/>
    <cfRule type="duplicateValues" dxfId="1286" priority="46187"/>
    <cfRule type="duplicateValues" dxfId="1285" priority="46186"/>
    <cfRule type="duplicateValues" dxfId="1284" priority="46185"/>
    <cfRule type="duplicateValues" dxfId="1283" priority="46184"/>
    <cfRule type="duplicateValues" dxfId="1282" priority="46183"/>
    <cfRule type="duplicateValues" dxfId="1281" priority="46182"/>
    <cfRule type="duplicateValues" dxfId="1280" priority="46181"/>
    <cfRule type="duplicateValues" dxfId="1279" priority="46180"/>
    <cfRule type="duplicateValues" dxfId="1278" priority="51318"/>
    <cfRule type="duplicateValues" dxfId="1277" priority="1440"/>
    <cfRule type="duplicateValues" dxfId="1276" priority="1439"/>
    <cfRule type="duplicateValues" dxfId="1275" priority="1438"/>
    <cfRule type="duplicateValues" dxfId="1274" priority="1437"/>
    <cfRule type="duplicateValues" dxfId="1273" priority="1436"/>
    <cfRule type="duplicateValues" dxfId="1272" priority="1435"/>
    <cfRule type="duplicateValues" dxfId="1271" priority="1434"/>
    <cfRule type="duplicateValues" dxfId="1270" priority="1433"/>
    <cfRule type="duplicateValues" dxfId="1269" priority="1432"/>
    <cfRule type="duplicateValues" dxfId="1268" priority="1431"/>
    <cfRule type="duplicateValues" dxfId="1267" priority="1430"/>
    <cfRule type="duplicateValues" dxfId="1266" priority="1429"/>
    <cfRule type="duplicateValues" dxfId="1265" priority="1428"/>
    <cfRule type="duplicateValues" dxfId="1264" priority="1427"/>
    <cfRule type="duplicateValues" dxfId="1263" priority="1426"/>
    <cfRule type="duplicateValues" dxfId="1262" priority="1425"/>
    <cfRule type="duplicateValues" dxfId="1261" priority="1424"/>
    <cfRule type="duplicateValues" dxfId="1260" priority="1423"/>
    <cfRule type="duplicateValues" dxfId="1259" priority="1422"/>
    <cfRule type="duplicateValues" dxfId="1258" priority="1421"/>
    <cfRule type="duplicateValues" dxfId="1257" priority="1420"/>
    <cfRule type="duplicateValues" dxfId="1256" priority="1419"/>
    <cfRule type="duplicateValues" dxfId="1255" priority="1418"/>
    <cfRule type="duplicateValues" dxfId="1254" priority="1417"/>
    <cfRule type="duplicateValues" dxfId="1253" priority="1416"/>
    <cfRule type="duplicateValues" dxfId="1252" priority="1415"/>
    <cfRule type="duplicateValues" dxfId="1251" priority="1414"/>
    <cfRule type="duplicateValues" dxfId="1250" priority="1413"/>
    <cfRule type="duplicateValues" dxfId="1249" priority="1412"/>
    <cfRule type="duplicateValues" dxfId="1248" priority="1411"/>
    <cfRule type="duplicateValues" dxfId="1247" priority="1410"/>
    <cfRule type="duplicateValues" dxfId="1246" priority="1409"/>
    <cfRule type="duplicateValues" dxfId="1245" priority="1408"/>
    <cfRule type="duplicateValues" dxfId="1244" priority="1407"/>
    <cfRule type="duplicateValues" dxfId="1243" priority="1406"/>
    <cfRule type="duplicateValues" dxfId="1242" priority="1405"/>
    <cfRule type="duplicateValues" dxfId="1241" priority="1404"/>
    <cfRule type="duplicateValues" dxfId="1240" priority="1403"/>
    <cfRule type="duplicateValues" dxfId="1239" priority="1402"/>
    <cfRule type="duplicateValues" dxfId="1238" priority="1401"/>
    <cfRule type="duplicateValues" dxfId="1237" priority="1400"/>
    <cfRule type="duplicateValues" dxfId="1236" priority="1399"/>
    <cfRule type="duplicateValues" dxfId="1235" priority="1398"/>
    <cfRule type="duplicateValues" dxfId="1234" priority="1397"/>
    <cfRule type="duplicateValues" dxfId="1233" priority="1396"/>
    <cfRule type="duplicateValues" dxfId="1232" priority="1395"/>
    <cfRule type="duplicateValues" dxfId="1231" priority="1394"/>
    <cfRule type="duplicateValues" dxfId="1230" priority="1393"/>
    <cfRule type="duplicateValues" dxfId="1229" priority="1392"/>
    <cfRule type="duplicateValues" dxfId="1228" priority="1391"/>
    <cfRule type="duplicateValues" dxfId="1227" priority="1390"/>
    <cfRule type="duplicateValues" dxfId="1226" priority="1389"/>
    <cfRule type="duplicateValues" dxfId="1225" priority="1388"/>
    <cfRule type="duplicateValues" dxfId="1224" priority="1387"/>
    <cfRule type="duplicateValues" dxfId="1223" priority="1386"/>
    <cfRule type="duplicateValues" dxfId="1222" priority="1385"/>
    <cfRule type="duplicateValues" dxfId="1221" priority="1384"/>
    <cfRule type="duplicateValues" dxfId="1220" priority="1383"/>
    <cfRule type="duplicateValues" dxfId="1219" priority="1382"/>
    <cfRule type="duplicateValues" dxfId="1218" priority="1381"/>
    <cfRule type="duplicateValues" dxfId="1217" priority="1380"/>
    <cfRule type="duplicateValues" dxfId="1216" priority="1379"/>
    <cfRule type="duplicateValues" dxfId="1215" priority="1378"/>
    <cfRule type="duplicateValues" dxfId="1214" priority="1377"/>
    <cfRule type="duplicateValues" dxfId="1213" priority="1376"/>
    <cfRule type="duplicateValues" dxfId="1212" priority="1375"/>
    <cfRule type="duplicateValues" dxfId="1211" priority="1374"/>
    <cfRule type="duplicateValues" dxfId="1210" priority="1373"/>
    <cfRule type="duplicateValues" dxfId="1209" priority="1372"/>
    <cfRule type="duplicateValues" dxfId="1208" priority="1371"/>
    <cfRule type="duplicateValues" dxfId="1207" priority="1370"/>
    <cfRule type="duplicateValues" dxfId="1206" priority="1369"/>
    <cfRule type="duplicateValues" dxfId="1205" priority="1368"/>
    <cfRule type="duplicateValues" dxfId="1204" priority="1367"/>
    <cfRule type="duplicateValues" dxfId="1203" priority="1366"/>
    <cfRule type="duplicateValues" dxfId="1202" priority="1365"/>
    <cfRule type="duplicateValues" dxfId="1201" priority="1364"/>
    <cfRule type="duplicateValues" dxfId="1200" priority="1363"/>
    <cfRule type="duplicateValues" dxfId="1199" priority="1362"/>
    <cfRule type="duplicateValues" dxfId="1198" priority="1361"/>
    <cfRule type="duplicateValues" dxfId="1197" priority="1320"/>
    <cfRule type="duplicateValues" dxfId="1196" priority="1321"/>
    <cfRule type="duplicateValues" dxfId="1195" priority="1322"/>
    <cfRule type="duplicateValues" dxfId="1194" priority="1323"/>
    <cfRule type="duplicateValues" dxfId="1193" priority="1324"/>
    <cfRule type="duplicateValues" dxfId="1192" priority="1325"/>
    <cfRule type="duplicateValues" dxfId="1191" priority="1326"/>
    <cfRule type="duplicateValues" dxfId="1190" priority="1327"/>
    <cfRule type="duplicateValues" dxfId="1189" priority="1328"/>
    <cfRule type="duplicateValues" dxfId="1188" priority="1329"/>
    <cfRule type="duplicateValues" dxfId="1187" priority="1330"/>
    <cfRule type="duplicateValues" dxfId="1186" priority="1331"/>
    <cfRule type="duplicateValues" dxfId="1185" priority="1332"/>
    <cfRule type="duplicateValues" dxfId="1184" priority="1333"/>
    <cfRule type="duplicateValues" dxfId="1183" priority="1334"/>
    <cfRule type="duplicateValues" dxfId="1182" priority="1335"/>
    <cfRule type="duplicateValues" dxfId="1181" priority="1336"/>
    <cfRule type="duplicateValues" dxfId="1180" priority="1337"/>
    <cfRule type="duplicateValues" dxfId="1179" priority="1338"/>
    <cfRule type="duplicateValues" dxfId="1178" priority="1339"/>
    <cfRule type="duplicateValues" dxfId="1177" priority="1340"/>
    <cfRule type="duplicateValues" dxfId="1176" priority="1341"/>
    <cfRule type="duplicateValues" dxfId="1175" priority="1342"/>
    <cfRule type="duplicateValues" dxfId="1174" priority="1343"/>
    <cfRule type="duplicateValues" dxfId="1173" priority="1344"/>
    <cfRule type="duplicateValues" dxfId="1172" priority="1345"/>
    <cfRule type="duplicateValues" dxfId="1171" priority="1346"/>
    <cfRule type="duplicateValues" dxfId="1170" priority="1347"/>
    <cfRule type="duplicateValues" dxfId="1169" priority="1348"/>
    <cfRule type="duplicateValues" dxfId="1168" priority="1349"/>
    <cfRule type="duplicateValues" dxfId="1167" priority="1350"/>
    <cfRule type="duplicateValues" dxfId="1166" priority="1351"/>
    <cfRule type="duplicateValues" dxfId="1165" priority="1352"/>
    <cfRule type="duplicateValues" dxfId="1164" priority="1353"/>
    <cfRule type="duplicateValues" dxfId="1163" priority="1354"/>
    <cfRule type="duplicateValues" dxfId="1162" priority="1355"/>
    <cfRule type="duplicateValues" dxfId="1161" priority="1356"/>
    <cfRule type="duplicateValues" dxfId="1160" priority="1357"/>
    <cfRule type="duplicateValues" dxfId="1159" priority="1358"/>
    <cfRule type="duplicateValues" dxfId="1158" priority="1359"/>
    <cfRule type="duplicateValues" dxfId="1157" priority="1154"/>
    <cfRule type="duplicateValues" dxfId="1156" priority="1155"/>
    <cfRule type="duplicateValues" dxfId="1155" priority="1156"/>
    <cfRule type="duplicateValues" dxfId="1154" priority="1157"/>
    <cfRule type="duplicateValues" dxfId="1153" priority="1158"/>
    <cfRule type="duplicateValues" dxfId="1152" priority="1159"/>
    <cfRule type="duplicateValues" dxfId="1151" priority="1160"/>
    <cfRule type="duplicateValues" dxfId="1150" priority="1161"/>
    <cfRule type="duplicateValues" dxfId="1149" priority="1162"/>
    <cfRule type="duplicateValues" dxfId="1148" priority="1163"/>
    <cfRule type="duplicateValues" dxfId="1147" priority="1164"/>
    <cfRule type="duplicateValues" dxfId="1146" priority="1165"/>
    <cfRule type="duplicateValues" dxfId="1145" priority="1166"/>
    <cfRule type="duplicateValues" dxfId="1144" priority="1167"/>
    <cfRule type="duplicateValues" dxfId="1143" priority="1168"/>
    <cfRule type="duplicateValues" dxfId="1142" priority="1169"/>
    <cfRule type="duplicateValues" dxfId="1141" priority="1170"/>
    <cfRule type="duplicateValues" dxfId="1140" priority="1171"/>
    <cfRule type="duplicateValues" dxfId="1139" priority="1172"/>
    <cfRule type="duplicateValues" dxfId="1138" priority="1173"/>
    <cfRule type="duplicateValues" dxfId="1137" priority="1174"/>
    <cfRule type="duplicateValues" dxfId="1136" priority="1175"/>
    <cfRule type="duplicateValues" dxfId="1135" priority="1176"/>
    <cfRule type="duplicateValues" dxfId="1134" priority="1177"/>
    <cfRule type="duplicateValues" dxfId="1133" priority="1178"/>
    <cfRule type="duplicateValues" dxfId="1132" priority="1179"/>
    <cfRule type="duplicateValues" dxfId="1131" priority="1180"/>
    <cfRule type="duplicateValues" dxfId="1130" priority="1181"/>
    <cfRule type="duplicateValues" dxfId="1129" priority="1182"/>
    <cfRule type="duplicateValues" dxfId="1128" priority="1183"/>
    <cfRule type="duplicateValues" dxfId="1127" priority="1184"/>
    <cfRule type="duplicateValues" dxfId="1126" priority="1185"/>
    <cfRule type="duplicateValues" dxfId="1125" priority="1186"/>
    <cfRule type="duplicateValues" dxfId="1124" priority="1187"/>
    <cfRule type="duplicateValues" dxfId="1123" priority="1188"/>
    <cfRule type="duplicateValues" dxfId="1122" priority="1189"/>
    <cfRule type="duplicateValues" dxfId="1121" priority="1190"/>
    <cfRule type="duplicateValues" dxfId="1120" priority="1191"/>
    <cfRule type="duplicateValues" dxfId="1119" priority="1192"/>
    <cfRule type="duplicateValues" dxfId="1118" priority="1193"/>
    <cfRule type="duplicateValues" dxfId="1117" priority="1194"/>
    <cfRule type="duplicateValues" dxfId="1116" priority="1195"/>
    <cfRule type="duplicateValues" dxfId="1115" priority="1196"/>
    <cfRule type="duplicateValues" dxfId="1114" priority="1197"/>
    <cfRule type="duplicateValues" dxfId="1113" priority="1198"/>
    <cfRule type="duplicateValues" dxfId="1112" priority="1199"/>
    <cfRule type="duplicateValues" dxfId="1111" priority="1200"/>
    <cfRule type="duplicateValues" dxfId="1110" priority="1201"/>
    <cfRule type="duplicateValues" dxfId="1109" priority="1202"/>
    <cfRule type="duplicateValues" dxfId="1108" priority="1203"/>
    <cfRule type="duplicateValues" dxfId="1107" priority="1204"/>
    <cfRule type="duplicateValues" dxfId="1106" priority="1205"/>
    <cfRule type="duplicateValues" dxfId="1105" priority="1206"/>
    <cfRule type="duplicateValues" dxfId="1104" priority="1207"/>
    <cfRule type="duplicateValues" dxfId="1103" priority="1208"/>
    <cfRule type="duplicateValues" dxfId="1102" priority="1209"/>
    <cfRule type="duplicateValues" dxfId="1101" priority="1210"/>
    <cfRule type="duplicateValues" dxfId="1100" priority="1211"/>
    <cfRule type="duplicateValues" dxfId="1099" priority="1212"/>
    <cfRule type="duplicateValues" dxfId="1098" priority="1213"/>
    <cfRule type="duplicateValues" dxfId="1097" priority="1214"/>
    <cfRule type="duplicateValues" dxfId="1096" priority="1215"/>
    <cfRule type="duplicateValues" dxfId="1095" priority="1216"/>
    <cfRule type="duplicateValues" dxfId="1094" priority="1217"/>
    <cfRule type="duplicateValues" dxfId="1093" priority="1218"/>
    <cfRule type="duplicateValues" dxfId="1092" priority="1219"/>
    <cfRule type="duplicateValues" dxfId="1091" priority="1220"/>
    <cfRule type="duplicateValues" dxfId="1090" priority="1221"/>
    <cfRule type="duplicateValues" dxfId="1089" priority="1222"/>
    <cfRule type="duplicateValues" dxfId="1088" priority="1223"/>
    <cfRule type="duplicateValues" dxfId="1087" priority="1224"/>
    <cfRule type="duplicateValues" dxfId="1086" priority="1225"/>
    <cfRule type="duplicateValues" dxfId="1085" priority="1226"/>
    <cfRule type="duplicateValues" dxfId="1084" priority="1227"/>
    <cfRule type="duplicateValues" dxfId="1083" priority="1228"/>
    <cfRule type="duplicateValues" dxfId="1082" priority="1229"/>
    <cfRule type="duplicateValues" dxfId="1081" priority="1230"/>
    <cfRule type="duplicateValues" dxfId="1080" priority="1231"/>
    <cfRule type="duplicateValues" dxfId="1079" priority="1232"/>
    <cfRule type="duplicateValues" dxfId="1078" priority="1233"/>
    <cfRule type="duplicateValues" dxfId="1077" priority="1234"/>
    <cfRule type="duplicateValues" dxfId="1076" priority="1235"/>
    <cfRule type="duplicateValues" dxfId="1075" priority="1236"/>
    <cfRule type="duplicateValues" dxfId="1074" priority="1237"/>
    <cfRule type="duplicateValues" dxfId="1073" priority="1238"/>
    <cfRule type="duplicateValues" dxfId="1072" priority="1239"/>
    <cfRule type="duplicateValues" dxfId="1071" priority="1240"/>
    <cfRule type="duplicateValues" dxfId="1070" priority="1241"/>
    <cfRule type="duplicateValues" dxfId="1069" priority="1242"/>
    <cfRule type="duplicateValues" dxfId="1068" priority="1243"/>
    <cfRule type="duplicateValues" dxfId="1067" priority="1244"/>
    <cfRule type="duplicateValues" dxfId="1066" priority="1245"/>
    <cfRule type="duplicateValues" dxfId="1065" priority="1246"/>
    <cfRule type="duplicateValues" dxfId="1064" priority="1247"/>
    <cfRule type="duplicateValues" dxfId="1063" priority="1248"/>
    <cfRule type="duplicateValues" dxfId="1062" priority="1249"/>
    <cfRule type="duplicateValues" dxfId="1061" priority="1250"/>
    <cfRule type="duplicateValues" dxfId="1060" priority="1251"/>
    <cfRule type="duplicateValues" dxfId="1059" priority="1252"/>
    <cfRule type="duplicateValues" dxfId="1058" priority="1253"/>
    <cfRule type="duplicateValues" dxfId="1057" priority="1254"/>
    <cfRule type="duplicateValues" dxfId="1056" priority="1255"/>
    <cfRule type="duplicateValues" dxfId="1055" priority="1256"/>
    <cfRule type="duplicateValues" dxfId="1054" priority="1257"/>
    <cfRule type="duplicateValues" dxfId="1053" priority="1258"/>
    <cfRule type="duplicateValues" dxfId="1052" priority="1259"/>
    <cfRule type="duplicateValues" dxfId="1051" priority="1260"/>
    <cfRule type="duplicateValues" dxfId="1050" priority="1261"/>
    <cfRule type="duplicateValues" dxfId="1049" priority="1262"/>
    <cfRule type="duplicateValues" dxfId="1048" priority="1263"/>
    <cfRule type="duplicateValues" dxfId="1047" priority="1264"/>
    <cfRule type="duplicateValues" dxfId="1046" priority="1265"/>
    <cfRule type="duplicateValues" dxfId="1045" priority="1266"/>
    <cfRule type="duplicateValues" dxfId="1044" priority="1267"/>
    <cfRule type="duplicateValues" dxfId="1043" priority="1268"/>
    <cfRule type="duplicateValues" dxfId="1042" priority="1269"/>
    <cfRule type="duplicateValues" dxfId="1041" priority="1270"/>
    <cfRule type="duplicateValues" dxfId="1040" priority="1271"/>
    <cfRule type="duplicateValues" dxfId="1039" priority="1272"/>
    <cfRule type="duplicateValues" dxfId="1038" priority="1273"/>
    <cfRule type="duplicateValues" dxfId="1037" priority="1274"/>
    <cfRule type="duplicateValues" dxfId="1036" priority="1275"/>
    <cfRule type="duplicateValues" dxfId="1035" priority="1276"/>
    <cfRule type="duplicateValues" dxfId="1034" priority="1277"/>
    <cfRule type="duplicateValues" dxfId="1033" priority="1278"/>
    <cfRule type="duplicateValues" dxfId="1032" priority="1279"/>
    <cfRule type="duplicateValues" dxfId="1031" priority="1280"/>
    <cfRule type="duplicateValues" dxfId="1030" priority="1281"/>
    <cfRule type="duplicateValues" dxfId="1029" priority="1282"/>
    <cfRule type="duplicateValues" dxfId="1028" priority="1283"/>
    <cfRule type="duplicateValues" dxfId="1027" priority="1284"/>
    <cfRule type="duplicateValues" dxfId="1026" priority="1285"/>
    <cfRule type="duplicateValues" dxfId="1025" priority="1286"/>
    <cfRule type="duplicateValues" dxfId="1024" priority="1287"/>
    <cfRule type="duplicateValues" dxfId="1023" priority="1288"/>
    <cfRule type="duplicateValues" dxfId="1022" priority="1289"/>
    <cfRule type="duplicateValues" dxfId="1021" priority="1290"/>
    <cfRule type="duplicateValues" dxfId="1020" priority="1291"/>
    <cfRule type="duplicateValues" dxfId="1019" priority="1292"/>
    <cfRule type="duplicateValues" dxfId="1018" priority="1293"/>
    <cfRule type="duplicateValues" dxfId="1017" priority="1294"/>
    <cfRule type="duplicateValues" dxfId="1016" priority="1295"/>
    <cfRule type="duplicateValues" dxfId="1015" priority="1296"/>
    <cfRule type="duplicateValues" dxfId="1014" priority="1297"/>
    <cfRule type="duplicateValues" dxfId="1013" priority="1298"/>
    <cfRule type="duplicateValues" dxfId="1012" priority="1299"/>
    <cfRule type="duplicateValues" dxfId="1011" priority="1153"/>
    <cfRule type="duplicateValues" dxfId="1010" priority="1301"/>
    <cfRule type="duplicateValues" dxfId="1009" priority="1302"/>
    <cfRule type="duplicateValues" dxfId="1008" priority="1303"/>
    <cfRule type="duplicateValues" dxfId="1007" priority="1304"/>
    <cfRule type="duplicateValues" dxfId="1006" priority="1305"/>
    <cfRule type="duplicateValues" dxfId="1005" priority="1306"/>
    <cfRule type="duplicateValues" dxfId="1004" priority="1307"/>
    <cfRule type="duplicateValues" dxfId="1003" priority="1308"/>
    <cfRule type="duplicateValues" dxfId="1002" priority="1309"/>
    <cfRule type="duplicateValues" dxfId="1001" priority="1310"/>
    <cfRule type="duplicateValues" dxfId="1000" priority="1311"/>
    <cfRule type="duplicateValues" dxfId="999" priority="1312"/>
    <cfRule type="duplicateValues" dxfId="998" priority="1313"/>
    <cfRule type="duplicateValues" dxfId="997" priority="1314"/>
    <cfRule type="duplicateValues" dxfId="996" priority="1315"/>
    <cfRule type="duplicateValues" dxfId="995" priority="1316"/>
    <cfRule type="duplicateValues" dxfId="994" priority="1317"/>
    <cfRule type="duplicateValues" dxfId="993" priority="1318"/>
    <cfRule type="duplicateValues" dxfId="992" priority="1319"/>
    <cfRule type="duplicateValues" dxfId="991" priority="1300"/>
  </conditionalFormatting>
  <conditionalFormatting sqref="A3:A228">
    <cfRule type="duplicateValues" dxfId="990" priority="54651"/>
    <cfRule type="duplicateValues" dxfId="989" priority="54631"/>
    <cfRule type="duplicateValues" dxfId="988" priority="54632"/>
    <cfRule type="duplicateValues" dxfId="987" priority="54633"/>
    <cfRule type="duplicateValues" dxfId="986" priority="54634"/>
    <cfRule type="duplicateValues" dxfId="985" priority="54635"/>
    <cfRule type="duplicateValues" dxfId="984" priority="54636"/>
    <cfRule type="duplicateValues" dxfId="983" priority="54637"/>
    <cfRule type="duplicateValues" dxfId="982" priority="54638"/>
    <cfRule type="duplicateValues" dxfId="981" priority="54639"/>
    <cfRule type="duplicateValues" dxfId="980" priority="54640"/>
    <cfRule type="duplicateValues" dxfId="979" priority="54641"/>
    <cfRule type="duplicateValues" dxfId="978" priority="54642"/>
    <cfRule type="duplicateValues" dxfId="977" priority="54643"/>
    <cfRule type="duplicateValues" dxfId="976" priority="54644"/>
    <cfRule type="duplicateValues" dxfId="975" priority="54645"/>
    <cfRule type="duplicateValues" dxfId="974" priority="54646"/>
    <cfRule type="duplicateValues" dxfId="973" priority="54647"/>
    <cfRule type="duplicateValues" dxfId="972" priority="54648"/>
    <cfRule type="duplicateValues" dxfId="971" priority="54649"/>
    <cfRule type="duplicateValues" dxfId="970" priority="54650"/>
  </conditionalFormatting>
  <conditionalFormatting sqref="A4:A7">
    <cfRule type="duplicateValues" dxfId="969" priority="53008"/>
    <cfRule type="duplicateValues" dxfId="968" priority="53074"/>
    <cfRule type="duplicateValues" dxfId="967" priority="53075"/>
    <cfRule type="duplicateValues" dxfId="966" priority="53076"/>
    <cfRule type="duplicateValues" dxfId="965" priority="53077"/>
    <cfRule type="duplicateValues" dxfId="964" priority="53078"/>
    <cfRule type="duplicateValues" dxfId="963" priority="53079"/>
    <cfRule type="duplicateValues" dxfId="962" priority="53080"/>
    <cfRule type="duplicateValues" dxfId="961" priority="53081"/>
    <cfRule type="duplicateValues" dxfId="960" priority="53082"/>
    <cfRule type="duplicateValues" dxfId="959" priority="53083"/>
    <cfRule type="duplicateValues" dxfId="958" priority="53084"/>
    <cfRule type="duplicateValues" dxfId="957" priority="53085"/>
    <cfRule type="duplicateValues" dxfId="956" priority="53086"/>
    <cfRule type="duplicateValues" dxfId="955" priority="53087"/>
    <cfRule type="duplicateValues" dxfId="954" priority="53088"/>
    <cfRule type="duplicateValues" dxfId="953" priority="53089"/>
    <cfRule type="duplicateValues" dxfId="952" priority="53090"/>
    <cfRule type="duplicateValues" dxfId="951" priority="53091"/>
    <cfRule type="duplicateValues" dxfId="950" priority="53092"/>
    <cfRule type="duplicateValues" dxfId="949" priority="53093"/>
    <cfRule type="duplicateValues" dxfId="948" priority="53094"/>
    <cfRule type="duplicateValues" dxfId="947" priority="53095"/>
    <cfRule type="duplicateValues" dxfId="946" priority="53096"/>
    <cfRule type="duplicateValues" dxfId="945" priority="53097"/>
    <cfRule type="duplicateValues" dxfId="944" priority="53098"/>
    <cfRule type="duplicateValues" dxfId="943" priority="53099"/>
    <cfRule type="duplicateValues" dxfId="942" priority="53100"/>
    <cfRule type="duplicateValues" dxfId="941" priority="53101"/>
    <cfRule type="duplicateValues" dxfId="940" priority="53102"/>
    <cfRule type="duplicateValues" dxfId="939" priority="53103"/>
    <cfRule type="duplicateValues" dxfId="938" priority="53104"/>
    <cfRule type="duplicateValues" dxfId="937" priority="53105"/>
    <cfRule type="duplicateValues" dxfId="936" priority="53106"/>
    <cfRule type="duplicateValues" dxfId="935" priority="53107"/>
    <cfRule type="duplicateValues" dxfId="934" priority="53108"/>
    <cfRule type="duplicateValues" dxfId="933" priority="53109"/>
    <cfRule type="duplicateValues" dxfId="932" priority="53110"/>
    <cfRule type="duplicateValues" dxfId="931" priority="53111"/>
    <cfRule type="duplicateValues" dxfId="930" priority="53112"/>
    <cfRule type="duplicateValues" dxfId="929" priority="53113"/>
    <cfRule type="duplicateValues" dxfId="928" priority="53114"/>
    <cfRule type="duplicateValues" dxfId="927" priority="53115"/>
    <cfRule type="duplicateValues" dxfId="926" priority="53116"/>
    <cfRule type="duplicateValues" dxfId="925" priority="53117"/>
    <cfRule type="duplicateValues" dxfId="924" priority="53118"/>
    <cfRule type="duplicateValues" dxfId="923" priority="53119"/>
    <cfRule type="duplicateValues" dxfId="922" priority="53120"/>
    <cfRule type="duplicateValues" dxfId="921" priority="53121"/>
    <cfRule type="duplicateValues" dxfId="920" priority="53122"/>
    <cfRule type="duplicateValues" dxfId="919" priority="53123"/>
    <cfRule type="duplicateValues" dxfId="918" priority="53124"/>
    <cfRule type="duplicateValues" dxfId="917" priority="53125"/>
    <cfRule type="duplicateValues" dxfId="916" priority="53126"/>
    <cfRule type="duplicateValues" dxfId="915" priority="53127"/>
    <cfRule type="duplicateValues" dxfId="914" priority="53128"/>
    <cfRule type="duplicateValues" dxfId="913" priority="53129"/>
    <cfRule type="duplicateValues" dxfId="912" priority="53130"/>
    <cfRule type="duplicateValues" dxfId="911" priority="53131"/>
    <cfRule type="duplicateValues" dxfId="910" priority="53132"/>
    <cfRule type="duplicateValues" dxfId="909" priority="53133"/>
    <cfRule type="duplicateValues" dxfId="908" priority="53134"/>
    <cfRule type="duplicateValues" dxfId="907" priority="53135"/>
    <cfRule type="duplicateValues" dxfId="906" priority="53136"/>
    <cfRule type="duplicateValues" dxfId="905" priority="53137"/>
    <cfRule type="duplicateValues" dxfId="904" priority="53138"/>
    <cfRule type="duplicateValues" dxfId="903" priority="53139"/>
    <cfRule type="duplicateValues" dxfId="902" priority="53140"/>
    <cfRule type="duplicateValues" dxfId="901" priority="53141"/>
    <cfRule type="duplicateValues" dxfId="900" priority="53142"/>
    <cfRule type="duplicateValues" dxfId="899" priority="53143"/>
    <cfRule type="duplicateValues" dxfId="898" priority="53144"/>
    <cfRule type="duplicateValues" dxfId="897" priority="53145"/>
    <cfRule type="duplicateValues" dxfId="896" priority="53146"/>
    <cfRule type="duplicateValues" dxfId="895" priority="53147"/>
    <cfRule type="duplicateValues" dxfId="894" priority="53148"/>
    <cfRule type="duplicateValues" dxfId="893" priority="53149"/>
    <cfRule type="duplicateValues" dxfId="892" priority="53150"/>
    <cfRule type="duplicateValues" dxfId="891" priority="53151"/>
    <cfRule type="duplicateValues" dxfId="890" priority="53152"/>
    <cfRule type="duplicateValues" dxfId="889" priority="53153"/>
    <cfRule type="duplicateValues" dxfId="888" priority="53154"/>
    <cfRule type="duplicateValues" dxfId="887" priority="53155"/>
    <cfRule type="duplicateValues" dxfId="886" priority="53156"/>
    <cfRule type="duplicateValues" dxfId="885" priority="53157"/>
    <cfRule type="duplicateValues" dxfId="884" priority="53158"/>
    <cfRule type="duplicateValues" dxfId="883" priority="53159"/>
    <cfRule type="duplicateValues" dxfId="882" priority="53160"/>
    <cfRule type="duplicateValues" dxfId="881" priority="53161"/>
    <cfRule type="duplicateValues" dxfId="880" priority="53162"/>
    <cfRule type="duplicateValues" dxfId="879" priority="53163"/>
    <cfRule type="duplicateValues" dxfId="878" priority="53164"/>
    <cfRule type="duplicateValues" dxfId="877" priority="53165"/>
    <cfRule type="duplicateValues" dxfId="876" priority="53166"/>
    <cfRule type="duplicateValues" dxfId="875" priority="53167"/>
    <cfRule type="duplicateValues" dxfId="874" priority="53168"/>
    <cfRule type="duplicateValues" dxfId="873" priority="53169"/>
    <cfRule type="duplicateValues" dxfId="872" priority="53170"/>
    <cfRule type="duplicateValues" dxfId="871" priority="53171"/>
    <cfRule type="duplicateValues" dxfId="870" priority="53172"/>
    <cfRule type="duplicateValues" dxfId="869" priority="53173"/>
    <cfRule type="duplicateValues" dxfId="868" priority="53174"/>
    <cfRule type="duplicateValues" dxfId="867" priority="53175"/>
    <cfRule type="duplicateValues" dxfId="866" priority="53176"/>
    <cfRule type="duplicateValues" dxfId="865" priority="53177"/>
    <cfRule type="duplicateValues" dxfId="864" priority="53178"/>
    <cfRule type="duplicateValues" dxfId="863" priority="53179"/>
    <cfRule type="duplicateValues" dxfId="862" priority="53180"/>
    <cfRule type="duplicateValues" dxfId="861" priority="53181"/>
    <cfRule type="duplicateValues" dxfId="860" priority="53182"/>
    <cfRule type="duplicateValues" dxfId="859" priority="53183"/>
    <cfRule type="duplicateValues" dxfId="858" priority="53184"/>
    <cfRule type="duplicateValues" dxfId="857" priority="53185"/>
    <cfRule type="duplicateValues" dxfId="856" priority="53186"/>
    <cfRule type="duplicateValues" dxfId="855" priority="53187"/>
    <cfRule type="duplicateValues" dxfId="854" priority="53188"/>
    <cfRule type="duplicateValues" dxfId="853" priority="53189"/>
    <cfRule type="duplicateValues" dxfId="852" priority="53190"/>
    <cfRule type="duplicateValues" dxfId="851" priority="53191"/>
    <cfRule type="duplicateValues" dxfId="850" priority="53192"/>
    <cfRule type="duplicateValues" dxfId="849" priority="54061"/>
    <cfRule type="duplicateValues" dxfId="848" priority="53193"/>
    <cfRule type="duplicateValues" dxfId="847" priority="53194"/>
    <cfRule type="duplicateValues" dxfId="846" priority="53195"/>
    <cfRule type="duplicateValues" dxfId="845" priority="53196"/>
    <cfRule type="duplicateValues" dxfId="844" priority="53197"/>
    <cfRule type="duplicateValues" dxfId="843" priority="53198"/>
    <cfRule type="duplicateValues" dxfId="842" priority="53199"/>
    <cfRule type="duplicateValues" dxfId="841" priority="53200"/>
    <cfRule type="duplicateValues" dxfId="840" priority="53201"/>
    <cfRule type="duplicateValues" dxfId="839" priority="53202"/>
    <cfRule type="duplicateValues" dxfId="838" priority="53203"/>
    <cfRule type="duplicateValues" dxfId="837" priority="53204"/>
    <cfRule type="duplicateValues" dxfId="836" priority="53205"/>
    <cfRule type="duplicateValues" dxfId="835" priority="53206"/>
    <cfRule type="duplicateValues" dxfId="834" priority="53207"/>
    <cfRule type="duplicateValues" dxfId="833" priority="53208"/>
    <cfRule type="duplicateValues" dxfId="832" priority="53209"/>
    <cfRule type="duplicateValues" dxfId="831" priority="53210"/>
    <cfRule type="duplicateValues" dxfId="830" priority="53211"/>
    <cfRule type="duplicateValues" dxfId="829" priority="53212"/>
    <cfRule type="duplicateValues" dxfId="828" priority="53213"/>
    <cfRule type="duplicateValues" dxfId="827" priority="53214"/>
    <cfRule type="duplicateValues" dxfId="826" priority="53215"/>
    <cfRule type="duplicateValues" dxfId="825" priority="53216"/>
    <cfRule type="duplicateValues" dxfId="824" priority="53217"/>
    <cfRule type="duplicateValues" dxfId="823" priority="53218"/>
    <cfRule type="duplicateValues" dxfId="822" priority="53219"/>
    <cfRule type="duplicateValues" dxfId="821" priority="53220"/>
    <cfRule type="duplicateValues" dxfId="820" priority="53221"/>
    <cfRule type="duplicateValues" dxfId="819" priority="53222"/>
    <cfRule type="duplicateValues" dxfId="818" priority="53223"/>
    <cfRule type="duplicateValues" dxfId="817" priority="53224"/>
    <cfRule type="duplicateValues" dxfId="816" priority="53225"/>
    <cfRule type="duplicateValues" dxfId="815" priority="53226"/>
    <cfRule type="duplicateValues" dxfId="814" priority="53227"/>
    <cfRule type="duplicateValues" dxfId="813" priority="53228"/>
    <cfRule type="duplicateValues" dxfId="812" priority="53229"/>
    <cfRule type="duplicateValues" dxfId="811" priority="53230"/>
    <cfRule type="duplicateValues" dxfId="810" priority="53231"/>
    <cfRule type="duplicateValues" dxfId="809" priority="53232"/>
    <cfRule type="duplicateValues" dxfId="808" priority="54043"/>
    <cfRule type="duplicateValues" dxfId="807" priority="54044"/>
    <cfRule type="duplicateValues" dxfId="806" priority="54045"/>
    <cfRule type="duplicateValues" dxfId="805" priority="54046"/>
    <cfRule type="duplicateValues" dxfId="804" priority="54047"/>
    <cfRule type="duplicateValues" dxfId="803" priority="54048"/>
    <cfRule type="duplicateValues" dxfId="802" priority="54049"/>
    <cfRule type="duplicateValues" dxfId="801" priority="54050"/>
    <cfRule type="duplicateValues" dxfId="800" priority="54051"/>
    <cfRule type="duplicateValues" dxfId="799" priority="54052"/>
    <cfRule type="duplicateValues" dxfId="798" priority="54053"/>
    <cfRule type="duplicateValues" dxfId="797" priority="54054"/>
    <cfRule type="duplicateValues" dxfId="796" priority="54055"/>
    <cfRule type="duplicateValues" dxfId="795" priority="54056"/>
    <cfRule type="duplicateValues" dxfId="794" priority="54057"/>
    <cfRule type="duplicateValues" dxfId="793" priority="54058"/>
    <cfRule type="duplicateValues" dxfId="792" priority="52945"/>
    <cfRule type="duplicateValues" dxfId="791" priority="52946"/>
    <cfRule type="duplicateValues" dxfId="790" priority="52947"/>
    <cfRule type="duplicateValues" dxfId="789" priority="52948"/>
    <cfRule type="duplicateValues" dxfId="788" priority="52949"/>
    <cfRule type="duplicateValues" dxfId="787" priority="52950"/>
    <cfRule type="duplicateValues" dxfId="786" priority="52951"/>
    <cfRule type="duplicateValues" dxfId="785" priority="52952"/>
    <cfRule type="duplicateValues" dxfId="784" priority="52953"/>
    <cfRule type="duplicateValues" dxfId="783" priority="52954"/>
    <cfRule type="duplicateValues" dxfId="782" priority="52955"/>
    <cfRule type="duplicateValues" dxfId="781" priority="52956"/>
    <cfRule type="duplicateValues" dxfId="780" priority="52957"/>
    <cfRule type="duplicateValues" dxfId="779" priority="52958"/>
    <cfRule type="duplicateValues" dxfId="778" priority="52959"/>
    <cfRule type="duplicateValues" dxfId="777" priority="52960"/>
    <cfRule type="duplicateValues" dxfId="776" priority="52961"/>
    <cfRule type="duplicateValues" dxfId="775" priority="52962"/>
    <cfRule type="duplicateValues" dxfId="774" priority="52963"/>
    <cfRule type="duplicateValues" dxfId="773" priority="52964"/>
    <cfRule type="duplicateValues" dxfId="772" priority="52965"/>
    <cfRule type="duplicateValues" dxfId="771" priority="52966"/>
    <cfRule type="duplicateValues" dxfId="770" priority="52967"/>
    <cfRule type="duplicateValues" dxfId="769" priority="52968"/>
    <cfRule type="duplicateValues" dxfId="768" priority="52969"/>
    <cfRule type="duplicateValues" dxfId="767" priority="52970"/>
    <cfRule type="duplicateValues" dxfId="766" priority="52971"/>
    <cfRule type="duplicateValues" dxfId="765" priority="52972"/>
    <cfRule type="duplicateValues" dxfId="764" priority="52973"/>
    <cfRule type="duplicateValues" dxfId="763" priority="52974"/>
    <cfRule type="duplicateValues" dxfId="762" priority="52975"/>
    <cfRule type="duplicateValues" dxfId="761" priority="52976"/>
    <cfRule type="duplicateValues" dxfId="760" priority="52977"/>
    <cfRule type="duplicateValues" dxfId="759" priority="52978"/>
    <cfRule type="duplicateValues" dxfId="758" priority="52979"/>
    <cfRule type="duplicateValues" dxfId="757" priority="52980"/>
    <cfRule type="duplicateValues" dxfId="756" priority="52981"/>
    <cfRule type="duplicateValues" dxfId="755" priority="52982"/>
    <cfRule type="duplicateValues" dxfId="754" priority="52983"/>
    <cfRule type="duplicateValues" dxfId="753" priority="52984"/>
    <cfRule type="duplicateValues" dxfId="752" priority="52985"/>
    <cfRule type="duplicateValues" dxfId="751" priority="52986"/>
    <cfRule type="duplicateValues" dxfId="750" priority="52987"/>
    <cfRule type="duplicateValues" dxfId="749" priority="52988"/>
    <cfRule type="duplicateValues" dxfId="748" priority="52989"/>
    <cfRule type="duplicateValues" dxfId="747" priority="52990"/>
    <cfRule type="duplicateValues" dxfId="746" priority="52991"/>
    <cfRule type="duplicateValues" dxfId="745" priority="52992"/>
    <cfRule type="duplicateValues" dxfId="744" priority="52993"/>
    <cfRule type="duplicateValues" dxfId="743" priority="52994"/>
    <cfRule type="duplicateValues" dxfId="742" priority="52995"/>
    <cfRule type="duplicateValues" dxfId="741" priority="52996"/>
    <cfRule type="duplicateValues" dxfId="740" priority="52997"/>
    <cfRule type="duplicateValues" dxfId="739" priority="52998"/>
    <cfRule type="duplicateValues" dxfId="738" priority="52999"/>
    <cfRule type="duplicateValues" dxfId="737" priority="53000"/>
    <cfRule type="duplicateValues" dxfId="736" priority="53001"/>
    <cfRule type="duplicateValues" dxfId="735" priority="53002"/>
    <cfRule type="duplicateValues" dxfId="734" priority="53003"/>
    <cfRule type="duplicateValues" dxfId="733" priority="53004"/>
    <cfRule type="duplicateValues" dxfId="732" priority="53005"/>
    <cfRule type="duplicateValues" dxfId="731" priority="53006"/>
    <cfRule type="duplicateValues" dxfId="730" priority="53007"/>
    <cfRule type="duplicateValues" dxfId="729" priority="54059"/>
    <cfRule type="duplicateValues" dxfId="728" priority="53009"/>
    <cfRule type="duplicateValues" dxfId="727" priority="53010"/>
    <cfRule type="duplicateValues" dxfId="726" priority="53011"/>
    <cfRule type="duplicateValues" dxfId="725" priority="53012"/>
    <cfRule type="duplicateValues" dxfId="724" priority="53013"/>
    <cfRule type="duplicateValues" dxfId="723" priority="53014"/>
    <cfRule type="duplicateValues" dxfId="722" priority="53015"/>
    <cfRule type="duplicateValues" dxfId="721" priority="53016"/>
    <cfRule type="duplicateValues" dxfId="720" priority="53017"/>
    <cfRule type="duplicateValues" dxfId="719" priority="53018"/>
    <cfRule type="duplicateValues" dxfId="718" priority="53019"/>
    <cfRule type="duplicateValues" dxfId="717" priority="53020"/>
    <cfRule type="duplicateValues" dxfId="716" priority="53021"/>
    <cfRule type="duplicateValues" dxfId="715" priority="53022"/>
    <cfRule type="duplicateValues" dxfId="714" priority="53023"/>
    <cfRule type="duplicateValues" dxfId="713" priority="53024"/>
    <cfRule type="duplicateValues" dxfId="712" priority="53025"/>
    <cfRule type="duplicateValues" dxfId="711" priority="53026"/>
    <cfRule type="duplicateValues" dxfId="710" priority="53027"/>
    <cfRule type="duplicateValues" dxfId="709" priority="53028"/>
    <cfRule type="duplicateValues" dxfId="708" priority="53029"/>
    <cfRule type="duplicateValues" dxfId="707" priority="53030"/>
    <cfRule type="duplicateValues" dxfId="706" priority="53031"/>
    <cfRule type="duplicateValues" dxfId="705" priority="53032"/>
    <cfRule type="duplicateValues" dxfId="704" priority="53033"/>
    <cfRule type="duplicateValues" dxfId="703" priority="53034"/>
    <cfRule type="duplicateValues" dxfId="702" priority="53035"/>
    <cfRule type="duplicateValues" dxfId="701" priority="53036"/>
    <cfRule type="duplicateValues" dxfId="700" priority="53037"/>
    <cfRule type="duplicateValues" dxfId="699" priority="53038"/>
    <cfRule type="duplicateValues" dxfId="698" priority="53039"/>
    <cfRule type="duplicateValues" dxfId="697" priority="53040"/>
    <cfRule type="duplicateValues" dxfId="696" priority="53041"/>
    <cfRule type="duplicateValues" dxfId="695" priority="53042"/>
    <cfRule type="duplicateValues" dxfId="694" priority="53043"/>
    <cfRule type="duplicateValues" dxfId="693" priority="53044"/>
    <cfRule type="duplicateValues" dxfId="692" priority="53045"/>
    <cfRule type="duplicateValues" dxfId="691" priority="53046"/>
    <cfRule type="duplicateValues" dxfId="690" priority="53047"/>
    <cfRule type="duplicateValues" dxfId="689" priority="53048"/>
    <cfRule type="duplicateValues" dxfId="688" priority="53049"/>
    <cfRule type="duplicateValues" dxfId="687" priority="53050"/>
    <cfRule type="duplicateValues" dxfId="686" priority="53051"/>
    <cfRule type="duplicateValues" dxfId="685" priority="53052"/>
    <cfRule type="duplicateValues" dxfId="684" priority="53053"/>
    <cfRule type="duplicateValues" dxfId="683" priority="53054"/>
    <cfRule type="duplicateValues" dxfId="682" priority="54060"/>
    <cfRule type="duplicateValues" dxfId="681" priority="53056"/>
    <cfRule type="duplicateValues" dxfId="680" priority="53057"/>
    <cfRule type="duplicateValues" dxfId="679" priority="53058"/>
    <cfRule type="duplicateValues" dxfId="678" priority="53059"/>
    <cfRule type="duplicateValues" dxfId="677" priority="53060"/>
    <cfRule type="duplicateValues" dxfId="676" priority="53061"/>
    <cfRule type="duplicateValues" dxfId="675" priority="53062"/>
    <cfRule type="duplicateValues" dxfId="674" priority="53063"/>
    <cfRule type="duplicateValues" dxfId="673" priority="53064"/>
    <cfRule type="duplicateValues" dxfId="672" priority="53065"/>
    <cfRule type="duplicateValues" dxfId="671" priority="53066"/>
    <cfRule type="duplicateValues" dxfId="670" priority="53067"/>
    <cfRule type="duplicateValues" dxfId="669" priority="53068"/>
    <cfRule type="duplicateValues" dxfId="668" priority="53069"/>
    <cfRule type="duplicateValues" dxfId="667" priority="53070"/>
    <cfRule type="duplicateValues" dxfId="666" priority="53071"/>
    <cfRule type="duplicateValues" dxfId="665" priority="53072"/>
    <cfRule type="duplicateValues" dxfId="664" priority="53073"/>
    <cfRule type="duplicateValues" dxfId="663" priority="54062"/>
    <cfRule type="duplicateValues" dxfId="662" priority="54063"/>
    <cfRule type="duplicateValues" dxfId="661" priority="54064"/>
    <cfRule type="duplicateValues" dxfId="660" priority="54065"/>
    <cfRule type="duplicateValues" dxfId="659" priority="54066"/>
    <cfRule type="duplicateValues" dxfId="658" priority="54067"/>
    <cfRule type="duplicateValues" dxfId="657" priority="54068"/>
    <cfRule type="duplicateValues" dxfId="656" priority="54069"/>
    <cfRule type="duplicateValues" dxfId="655" priority="54070"/>
    <cfRule type="duplicateValues" dxfId="654" priority="54071"/>
    <cfRule type="duplicateValues" dxfId="653" priority="54072"/>
    <cfRule type="duplicateValues" dxfId="652" priority="54073"/>
    <cfRule type="duplicateValues" dxfId="651" priority="54074"/>
    <cfRule type="duplicateValues" dxfId="650" priority="54075"/>
    <cfRule type="duplicateValues" dxfId="649" priority="54076"/>
    <cfRule type="duplicateValues" dxfId="648" priority="54077"/>
    <cfRule type="duplicateValues" dxfId="647" priority="54078"/>
    <cfRule type="duplicateValues" dxfId="646" priority="54079"/>
    <cfRule type="duplicateValues" dxfId="645" priority="54080"/>
    <cfRule type="duplicateValues" dxfId="644" priority="54081"/>
    <cfRule type="duplicateValues" dxfId="643" priority="54082"/>
    <cfRule type="duplicateValues" dxfId="642" priority="54083"/>
    <cfRule type="duplicateValues" dxfId="641" priority="54084"/>
    <cfRule type="duplicateValues" dxfId="640" priority="54085"/>
    <cfRule type="duplicateValues" dxfId="639" priority="54086"/>
    <cfRule type="duplicateValues" dxfId="638" priority="54087"/>
    <cfRule type="duplicateValues" dxfId="637" priority="54088"/>
    <cfRule type="duplicateValues" dxfId="636" priority="54089"/>
    <cfRule type="duplicateValues" dxfId="635" priority="54090"/>
    <cfRule type="duplicateValues" dxfId="634" priority="54091"/>
    <cfRule type="duplicateValues" dxfId="633" priority="54092"/>
    <cfRule type="duplicateValues" dxfId="632" priority="54093"/>
    <cfRule type="duplicateValues" dxfId="631" priority="54094"/>
    <cfRule type="duplicateValues" dxfId="630" priority="54095"/>
    <cfRule type="duplicateValues" dxfId="629" priority="54096"/>
    <cfRule type="duplicateValues" dxfId="628" priority="54097"/>
    <cfRule type="duplicateValues" dxfId="627" priority="54098"/>
    <cfRule type="duplicateValues" dxfId="626" priority="54099"/>
    <cfRule type="duplicateValues" dxfId="625" priority="54100"/>
    <cfRule type="duplicateValues" dxfId="624" priority="54101"/>
    <cfRule type="duplicateValues" dxfId="623" priority="54102"/>
    <cfRule type="duplicateValues" dxfId="622" priority="54103"/>
    <cfRule type="duplicateValues" dxfId="621" priority="54104"/>
    <cfRule type="duplicateValues" dxfId="620" priority="54105"/>
    <cfRule type="duplicateValues" dxfId="619" priority="54106"/>
    <cfRule type="duplicateValues" dxfId="618" priority="54107"/>
    <cfRule type="duplicateValues" dxfId="617" priority="54108"/>
    <cfRule type="duplicateValues" dxfId="616" priority="54109"/>
    <cfRule type="duplicateValues" dxfId="615" priority="54110"/>
    <cfRule type="duplicateValues" dxfId="614" priority="54111"/>
    <cfRule type="duplicateValues" dxfId="613" priority="54112"/>
    <cfRule type="duplicateValues" dxfId="612" priority="54113"/>
    <cfRule type="duplicateValues" dxfId="611" priority="54114"/>
    <cfRule type="duplicateValues" dxfId="610" priority="54115"/>
    <cfRule type="duplicateValues" dxfId="609" priority="54116"/>
    <cfRule type="duplicateValues" dxfId="608" priority="54117"/>
    <cfRule type="duplicateValues" dxfId="607" priority="54118"/>
    <cfRule type="duplicateValues" dxfId="606" priority="54119"/>
    <cfRule type="duplicateValues" dxfId="605" priority="54120"/>
    <cfRule type="duplicateValues" dxfId="604" priority="54121"/>
    <cfRule type="duplicateValues" dxfId="603" priority="54122"/>
    <cfRule type="duplicateValues" dxfId="602" priority="54123"/>
    <cfRule type="duplicateValues" dxfId="601" priority="54124"/>
    <cfRule type="duplicateValues" dxfId="600" priority="54125"/>
    <cfRule type="duplicateValues" dxfId="599" priority="54126"/>
    <cfRule type="duplicateValues" dxfId="598" priority="54127"/>
    <cfRule type="duplicateValues" dxfId="597" priority="54128"/>
    <cfRule type="duplicateValues" dxfId="596" priority="54129"/>
    <cfRule type="duplicateValues" dxfId="595" priority="54130"/>
    <cfRule type="duplicateValues" dxfId="594" priority="54131"/>
    <cfRule type="duplicateValues" dxfId="593" priority="54132"/>
    <cfRule type="duplicateValues" dxfId="592" priority="54133"/>
    <cfRule type="duplicateValues" dxfId="591" priority="54134"/>
    <cfRule type="duplicateValues" dxfId="590" priority="54135"/>
    <cfRule type="duplicateValues" dxfId="589" priority="54136"/>
    <cfRule type="duplicateValues" dxfId="588" priority="54137"/>
    <cfRule type="duplicateValues" dxfId="587" priority="54138"/>
    <cfRule type="duplicateValues" dxfId="586" priority="53055"/>
  </conditionalFormatting>
  <conditionalFormatting sqref="A6:A7">
    <cfRule type="duplicateValues" dxfId="585" priority="110"/>
    <cfRule type="duplicateValues" dxfId="584" priority="109"/>
    <cfRule type="duplicateValues" dxfId="583" priority="108"/>
    <cfRule type="duplicateValues" dxfId="582" priority="107"/>
    <cfRule type="duplicateValues" dxfId="581" priority="106"/>
    <cfRule type="duplicateValues" dxfId="580" priority="105"/>
    <cfRule type="duplicateValues" dxfId="579" priority="104"/>
    <cfRule type="duplicateValues" dxfId="578" priority="103"/>
    <cfRule type="duplicateValues" dxfId="577" priority="102"/>
    <cfRule type="duplicateValues" dxfId="576" priority="101"/>
    <cfRule type="duplicateValues" dxfId="575" priority="100"/>
    <cfRule type="duplicateValues" dxfId="574" priority="99"/>
    <cfRule type="duplicateValues" dxfId="573" priority="98"/>
    <cfRule type="duplicateValues" dxfId="572" priority="97"/>
    <cfRule type="duplicateValues" dxfId="571" priority="96"/>
    <cfRule type="duplicateValues" dxfId="570" priority="95"/>
    <cfRule type="duplicateValues" dxfId="569" priority="94"/>
    <cfRule type="duplicateValues" dxfId="568" priority="93"/>
    <cfRule type="duplicateValues" dxfId="567" priority="92"/>
    <cfRule type="duplicateValues" dxfId="566" priority="91"/>
    <cfRule type="duplicateValues" dxfId="565" priority="90"/>
    <cfRule type="duplicateValues" dxfId="564" priority="89"/>
    <cfRule type="duplicateValues" dxfId="563" priority="88"/>
    <cfRule type="duplicateValues" dxfId="562" priority="87"/>
    <cfRule type="duplicateValues" dxfId="561" priority="86"/>
    <cfRule type="duplicateValues" dxfId="560" priority="85"/>
    <cfRule type="duplicateValues" dxfId="559" priority="84"/>
    <cfRule type="duplicateValues" dxfId="558" priority="83"/>
    <cfRule type="duplicateValues" dxfId="557" priority="82"/>
    <cfRule type="duplicateValues" dxfId="556" priority="81"/>
    <cfRule type="duplicateValues" dxfId="555" priority="80"/>
    <cfRule type="duplicateValues" dxfId="554" priority="79"/>
    <cfRule type="duplicateValues" dxfId="553" priority="78"/>
    <cfRule type="duplicateValues" dxfId="552" priority="77"/>
    <cfRule type="duplicateValues" dxfId="551" priority="76"/>
    <cfRule type="duplicateValues" dxfId="550" priority="75"/>
    <cfRule type="duplicateValues" dxfId="549" priority="74"/>
    <cfRule type="duplicateValues" dxfId="548" priority="73"/>
    <cfRule type="duplicateValues" dxfId="547" priority="72"/>
    <cfRule type="duplicateValues" dxfId="546" priority="71"/>
    <cfRule type="duplicateValues" dxfId="545" priority="70"/>
    <cfRule type="duplicateValues" dxfId="544" priority="68"/>
    <cfRule type="duplicateValues" dxfId="543" priority="67"/>
    <cfRule type="duplicateValues" dxfId="542" priority="66"/>
    <cfRule type="duplicateValues" dxfId="541" priority="65"/>
    <cfRule type="duplicateValues" dxfId="540" priority="64"/>
    <cfRule type="duplicateValues" dxfId="539" priority="63"/>
    <cfRule type="duplicateValues" dxfId="538" priority="62"/>
    <cfRule type="duplicateValues" dxfId="537" priority="61"/>
    <cfRule type="duplicateValues" dxfId="536" priority="60"/>
    <cfRule type="duplicateValues" dxfId="535" priority="59"/>
    <cfRule type="duplicateValues" dxfId="534" priority="58"/>
    <cfRule type="duplicateValues" dxfId="533" priority="57"/>
    <cfRule type="duplicateValues" dxfId="532" priority="56"/>
    <cfRule type="duplicateValues" dxfId="531" priority="55"/>
    <cfRule type="duplicateValues" dxfId="530" priority="54"/>
    <cfRule type="duplicateValues" dxfId="529" priority="53"/>
    <cfRule type="duplicateValues" dxfId="528" priority="52"/>
    <cfRule type="duplicateValues" dxfId="527" priority="51"/>
    <cfRule type="duplicateValues" dxfId="526" priority="50"/>
    <cfRule type="duplicateValues" dxfId="525" priority="49"/>
    <cfRule type="duplicateValues" dxfId="524" priority="48"/>
    <cfRule type="duplicateValues" dxfId="523" priority="47"/>
    <cfRule type="duplicateValues" dxfId="522" priority="46"/>
    <cfRule type="duplicateValues" dxfId="521" priority="45"/>
    <cfRule type="duplicateValues" dxfId="520" priority="44"/>
    <cfRule type="duplicateValues" dxfId="519" priority="43"/>
    <cfRule type="duplicateValues" dxfId="518" priority="42"/>
    <cfRule type="duplicateValues" dxfId="517" priority="41"/>
    <cfRule type="duplicateValues" dxfId="516" priority="40"/>
    <cfRule type="duplicateValues" dxfId="515" priority="39"/>
    <cfRule type="duplicateValues" dxfId="514" priority="38"/>
    <cfRule type="duplicateValues" dxfId="513" priority="37"/>
    <cfRule type="duplicateValues" dxfId="512" priority="36"/>
    <cfRule type="duplicateValues" dxfId="511" priority="35"/>
    <cfRule type="duplicateValues" dxfId="510" priority="34"/>
    <cfRule type="duplicateValues" dxfId="509" priority="33"/>
    <cfRule type="duplicateValues" dxfId="508" priority="32"/>
    <cfRule type="duplicateValues" dxfId="507" priority="31"/>
    <cfRule type="duplicateValues" dxfId="506" priority="30"/>
    <cfRule type="duplicateValues" dxfId="505" priority="29"/>
    <cfRule type="duplicateValues" dxfId="504" priority="28"/>
    <cfRule type="duplicateValues" dxfId="503" priority="27"/>
    <cfRule type="duplicateValues" dxfId="502" priority="26"/>
    <cfRule type="duplicateValues" dxfId="501" priority="25"/>
    <cfRule type="duplicateValues" dxfId="500" priority="24"/>
    <cfRule type="duplicateValues" dxfId="499" priority="23"/>
    <cfRule type="duplicateValues" dxfId="498" priority="22"/>
    <cfRule type="duplicateValues" dxfId="497" priority="21"/>
    <cfRule type="duplicateValues" dxfId="496" priority="20"/>
    <cfRule type="duplicateValues" dxfId="495" priority="19"/>
    <cfRule type="duplicateValues" dxfId="494" priority="18"/>
    <cfRule type="duplicateValues" dxfId="493" priority="17"/>
    <cfRule type="duplicateValues" dxfId="492" priority="16"/>
    <cfRule type="duplicateValues" dxfId="491" priority="15"/>
    <cfRule type="duplicateValues" dxfId="490" priority="14"/>
    <cfRule type="duplicateValues" dxfId="489" priority="13"/>
    <cfRule type="duplicateValues" dxfId="488" priority="69"/>
    <cfRule type="duplicateValues" dxfId="487" priority="12"/>
    <cfRule type="duplicateValues" dxfId="486" priority="189"/>
    <cfRule type="duplicateValues" dxfId="485" priority="188"/>
    <cfRule type="duplicateValues" dxfId="484" priority="187"/>
    <cfRule type="duplicateValues" dxfId="483" priority="186"/>
    <cfRule type="duplicateValues" dxfId="482" priority="185"/>
    <cfRule type="duplicateValues" dxfId="481" priority="184"/>
    <cfRule type="duplicateValues" dxfId="480" priority="183"/>
    <cfRule type="duplicateValues" dxfId="479" priority="182"/>
    <cfRule type="duplicateValues" dxfId="478" priority="181"/>
    <cfRule type="duplicateValues" dxfId="477" priority="180"/>
    <cfRule type="duplicateValues" dxfId="476" priority="179"/>
    <cfRule type="duplicateValues" dxfId="475" priority="178"/>
    <cfRule type="duplicateValues" dxfId="474" priority="177"/>
    <cfRule type="duplicateValues" dxfId="473" priority="176"/>
    <cfRule type="duplicateValues" dxfId="472" priority="175"/>
    <cfRule type="duplicateValues" dxfId="471" priority="174"/>
    <cfRule type="duplicateValues" dxfId="470" priority="173"/>
    <cfRule type="duplicateValues" dxfId="469" priority="172"/>
    <cfRule type="duplicateValues" dxfId="468" priority="171"/>
    <cfRule type="duplicateValues" dxfId="467" priority="170"/>
    <cfRule type="duplicateValues" dxfId="466" priority="169"/>
    <cfRule type="duplicateValues" dxfId="465" priority="168"/>
    <cfRule type="duplicateValues" dxfId="464" priority="167"/>
    <cfRule type="duplicateValues" dxfId="463" priority="166"/>
    <cfRule type="duplicateValues" dxfId="462" priority="165"/>
    <cfRule type="duplicateValues" dxfId="461" priority="164"/>
    <cfRule type="duplicateValues" dxfId="460" priority="163"/>
    <cfRule type="duplicateValues" dxfId="459" priority="162"/>
    <cfRule type="duplicateValues" dxfId="458" priority="161"/>
    <cfRule type="duplicateValues" dxfId="457" priority="160"/>
    <cfRule type="duplicateValues" dxfId="456" priority="159"/>
    <cfRule type="duplicateValues" dxfId="455" priority="158"/>
    <cfRule type="duplicateValues" dxfId="454" priority="157"/>
    <cfRule type="duplicateValues" dxfId="453" priority="156"/>
    <cfRule type="duplicateValues" dxfId="452" priority="155"/>
    <cfRule type="duplicateValues" dxfId="451" priority="154"/>
    <cfRule type="duplicateValues" dxfId="450" priority="153"/>
    <cfRule type="duplicateValues" dxfId="449" priority="152"/>
    <cfRule type="duplicateValues" dxfId="448" priority="151"/>
    <cfRule type="duplicateValues" dxfId="447" priority="150"/>
    <cfRule type="duplicateValues" dxfId="446" priority="149"/>
    <cfRule type="duplicateValues" dxfId="445" priority="148"/>
    <cfRule type="duplicateValues" dxfId="444" priority="147"/>
    <cfRule type="duplicateValues" dxfId="443" priority="146"/>
    <cfRule type="duplicateValues" dxfId="442" priority="145"/>
    <cfRule type="duplicateValues" dxfId="441" priority="144"/>
    <cfRule type="duplicateValues" dxfId="440" priority="143"/>
    <cfRule type="duplicateValues" dxfId="439" priority="142"/>
    <cfRule type="duplicateValues" dxfId="438" priority="141"/>
    <cfRule type="duplicateValues" dxfId="437" priority="140"/>
    <cfRule type="duplicateValues" dxfId="436" priority="139"/>
    <cfRule type="duplicateValues" dxfId="435" priority="138"/>
    <cfRule type="duplicateValues" dxfId="434" priority="137"/>
    <cfRule type="duplicateValues" dxfId="433" priority="136"/>
    <cfRule type="duplicateValues" dxfId="432" priority="135"/>
    <cfRule type="duplicateValues" dxfId="431" priority="134"/>
    <cfRule type="duplicateValues" dxfId="430" priority="133"/>
    <cfRule type="duplicateValues" dxfId="429" priority="132"/>
    <cfRule type="duplicateValues" dxfId="428" priority="131"/>
    <cfRule type="duplicateValues" dxfId="427" priority="130"/>
    <cfRule type="duplicateValues" dxfId="426" priority="129"/>
    <cfRule type="duplicateValues" dxfId="425" priority="128"/>
    <cfRule type="duplicateValues" dxfId="424" priority="127"/>
    <cfRule type="duplicateValues" dxfId="423" priority="126"/>
    <cfRule type="duplicateValues" dxfId="422" priority="125"/>
    <cfRule type="duplicateValues" dxfId="421" priority="124"/>
    <cfRule type="duplicateValues" dxfId="420" priority="123"/>
    <cfRule type="duplicateValues" dxfId="419" priority="122"/>
    <cfRule type="duplicateValues" dxfId="418" priority="121"/>
    <cfRule type="duplicateValues" dxfId="417" priority="120"/>
    <cfRule type="duplicateValues" dxfId="416" priority="119"/>
    <cfRule type="duplicateValues" dxfId="415" priority="118"/>
    <cfRule type="duplicateValues" dxfId="414" priority="117"/>
    <cfRule type="duplicateValues" dxfId="413" priority="116"/>
    <cfRule type="duplicateValues" dxfId="412" priority="115"/>
    <cfRule type="duplicateValues" dxfId="411" priority="114"/>
    <cfRule type="duplicateValues" dxfId="410" priority="113"/>
    <cfRule type="duplicateValues" dxfId="409" priority="112"/>
    <cfRule type="duplicateValues" dxfId="408" priority="11"/>
    <cfRule type="duplicateValues" dxfId="407" priority="10"/>
    <cfRule type="duplicateValues" dxfId="406" priority="9"/>
    <cfRule type="duplicateValues" dxfId="405" priority="8"/>
    <cfRule type="duplicateValues" dxfId="404" priority="7"/>
    <cfRule type="duplicateValues" dxfId="403" priority="6"/>
    <cfRule type="duplicateValues" dxfId="402" priority="5"/>
    <cfRule type="duplicateValues" dxfId="401" priority="4"/>
    <cfRule type="duplicateValues" dxfId="400" priority="3"/>
    <cfRule type="duplicateValues" dxfId="399" priority="2"/>
    <cfRule type="duplicateValues" dxfId="398" priority="340"/>
    <cfRule type="duplicateValues" dxfId="397" priority="576"/>
    <cfRule type="duplicateValues" dxfId="396" priority="575"/>
    <cfRule type="duplicateValues" dxfId="395" priority="574"/>
    <cfRule type="duplicateValues" dxfId="394" priority="573"/>
    <cfRule type="duplicateValues" dxfId="393" priority="572"/>
    <cfRule type="duplicateValues" dxfId="392" priority="571"/>
    <cfRule type="duplicateValues" dxfId="391" priority="570"/>
    <cfRule type="duplicateValues" dxfId="390" priority="569"/>
    <cfRule type="duplicateValues" dxfId="389" priority="568"/>
    <cfRule type="duplicateValues" dxfId="388" priority="567"/>
    <cfRule type="duplicateValues" dxfId="387" priority="566"/>
    <cfRule type="duplicateValues" dxfId="386" priority="565"/>
    <cfRule type="duplicateValues" dxfId="385" priority="564"/>
    <cfRule type="duplicateValues" dxfId="384" priority="563"/>
    <cfRule type="duplicateValues" dxfId="383" priority="562"/>
    <cfRule type="duplicateValues" dxfId="382" priority="561"/>
    <cfRule type="duplicateValues" dxfId="381" priority="560"/>
    <cfRule type="duplicateValues" dxfId="380" priority="559"/>
    <cfRule type="duplicateValues" dxfId="379" priority="558"/>
    <cfRule type="duplicateValues" dxfId="378" priority="557"/>
    <cfRule type="duplicateValues" dxfId="377" priority="556"/>
    <cfRule type="duplicateValues" dxfId="376" priority="555"/>
    <cfRule type="duplicateValues" dxfId="375" priority="554"/>
    <cfRule type="duplicateValues" dxfId="374" priority="553"/>
    <cfRule type="duplicateValues" dxfId="373" priority="552"/>
    <cfRule type="duplicateValues" dxfId="372" priority="551"/>
    <cfRule type="duplicateValues" dxfId="371" priority="550"/>
    <cfRule type="duplicateValues" dxfId="370" priority="549"/>
    <cfRule type="duplicateValues" dxfId="369" priority="548"/>
    <cfRule type="duplicateValues" dxfId="368" priority="547"/>
    <cfRule type="duplicateValues" dxfId="367" priority="546"/>
    <cfRule type="duplicateValues" dxfId="366" priority="545"/>
    <cfRule type="duplicateValues" dxfId="365" priority="544"/>
    <cfRule type="duplicateValues" dxfId="364" priority="543"/>
    <cfRule type="duplicateValues" dxfId="363" priority="542"/>
    <cfRule type="duplicateValues" dxfId="362" priority="541"/>
    <cfRule type="duplicateValues" dxfId="361" priority="540"/>
    <cfRule type="duplicateValues" dxfId="360" priority="539"/>
    <cfRule type="duplicateValues" dxfId="359" priority="538"/>
    <cfRule type="duplicateValues" dxfId="358" priority="537"/>
    <cfRule type="duplicateValues" dxfId="357" priority="536"/>
    <cfRule type="duplicateValues" dxfId="356" priority="535"/>
    <cfRule type="duplicateValues" dxfId="355" priority="534"/>
    <cfRule type="duplicateValues" dxfId="354" priority="533"/>
    <cfRule type="duplicateValues" dxfId="353" priority="532"/>
    <cfRule type="duplicateValues" dxfId="352" priority="531"/>
    <cfRule type="duplicateValues" dxfId="351" priority="530"/>
    <cfRule type="duplicateValues" dxfId="350" priority="529"/>
    <cfRule type="duplicateValues" dxfId="349" priority="528"/>
    <cfRule type="duplicateValues" dxfId="348" priority="527"/>
    <cfRule type="duplicateValues" dxfId="347" priority="526"/>
    <cfRule type="duplicateValues" dxfId="346" priority="525"/>
    <cfRule type="duplicateValues" dxfId="345" priority="524"/>
    <cfRule type="duplicateValues" dxfId="344" priority="523"/>
    <cfRule type="duplicateValues" dxfId="343" priority="1"/>
    <cfRule type="duplicateValues" dxfId="342" priority="522"/>
    <cfRule type="duplicateValues" dxfId="341" priority="521"/>
    <cfRule type="duplicateValues" dxfId="340" priority="520"/>
    <cfRule type="duplicateValues" dxfId="339" priority="519"/>
    <cfRule type="duplicateValues" dxfId="338" priority="518"/>
    <cfRule type="duplicateValues" dxfId="337" priority="517"/>
    <cfRule type="duplicateValues" dxfId="336" priority="516"/>
    <cfRule type="duplicateValues" dxfId="335" priority="515"/>
    <cfRule type="duplicateValues" dxfId="334" priority="514"/>
    <cfRule type="duplicateValues" dxfId="333" priority="513"/>
    <cfRule type="duplicateValues" dxfId="332" priority="512"/>
    <cfRule type="duplicateValues" dxfId="331" priority="511"/>
    <cfRule type="duplicateValues" dxfId="330" priority="510"/>
    <cfRule type="duplicateValues" dxfId="329" priority="509"/>
    <cfRule type="duplicateValues" dxfId="328" priority="508"/>
    <cfRule type="duplicateValues" dxfId="327" priority="507"/>
    <cfRule type="duplicateValues" dxfId="326" priority="506"/>
    <cfRule type="duplicateValues" dxfId="325" priority="505"/>
    <cfRule type="duplicateValues" dxfId="324" priority="504"/>
    <cfRule type="duplicateValues" dxfId="323" priority="503"/>
    <cfRule type="duplicateValues" dxfId="322" priority="502"/>
    <cfRule type="duplicateValues" dxfId="321" priority="501"/>
    <cfRule type="duplicateValues" dxfId="320" priority="500"/>
    <cfRule type="duplicateValues" dxfId="319" priority="499"/>
    <cfRule type="duplicateValues" dxfId="318" priority="498"/>
    <cfRule type="duplicateValues" dxfId="317" priority="497"/>
    <cfRule type="duplicateValues" dxfId="316" priority="496"/>
    <cfRule type="duplicateValues" dxfId="315" priority="495"/>
    <cfRule type="duplicateValues" dxfId="314" priority="494"/>
    <cfRule type="duplicateValues" dxfId="313" priority="493"/>
    <cfRule type="duplicateValues" dxfId="312" priority="492"/>
    <cfRule type="duplicateValues" dxfId="311" priority="491"/>
    <cfRule type="duplicateValues" dxfId="310" priority="490"/>
    <cfRule type="duplicateValues" dxfId="309" priority="489"/>
    <cfRule type="duplicateValues" dxfId="308" priority="488"/>
    <cfRule type="duplicateValues" dxfId="307" priority="487"/>
    <cfRule type="duplicateValues" dxfId="306" priority="486"/>
    <cfRule type="duplicateValues" dxfId="305" priority="485"/>
    <cfRule type="duplicateValues" dxfId="304" priority="484"/>
    <cfRule type="duplicateValues" dxfId="303" priority="483"/>
    <cfRule type="duplicateValues" dxfId="302" priority="482"/>
    <cfRule type="duplicateValues" dxfId="301" priority="481"/>
    <cfRule type="duplicateValues" dxfId="300" priority="480"/>
    <cfRule type="duplicateValues" dxfId="299" priority="479"/>
    <cfRule type="duplicateValues" dxfId="298" priority="478"/>
    <cfRule type="duplicateValues" dxfId="297" priority="477"/>
    <cfRule type="duplicateValues" dxfId="296" priority="476"/>
    <cfRule type="duplicateValues" dxfId="295" priority="475"/>
    <cfRule type="duplicateValues" dxfId="294" priority="474"/>
    <cfRule type="duplicateValues" dxfId="293" priority="473"/>
    <cfRule type="duplicateValues" dxfId="292" priority="472"/>
    <cfRule type="duplicateValues" dxfId="291" priority="471"/>
    <cfRule type="duplicateValues" dxfId="290" priority="470"/>
    <cfRule type="duplicateValues" dxfId="289" priority="469"/>
    <cfRule type="duplicateValues" dxfId="288" priority="468"/>
    <cfRule type="duplicateValues" dxfId="287" priority="467"/>
    <cfRule type="duplicateValues" dxfId="286" priority="466"/>
    <cfRule type="duplicateValues" dxfId="285" priority="465"/>
    <cfRule type="duplicateValues" dxfId="284" priority="464"/>
    <cfRule type="duplicateValues" dxfId="283" priority="463"/>
    <cfRule type="duplicateValues" dxfId="282" priority="462"/>
    <cfRule type="duplicateValues" dxfId="281" priority="461"/>
    <cfRule type="duplicateValues" dxfId="280" priority="460"/>
    <cfRule type="duplicateValues" dxfId="279" priority="459"/>
    <cfRule type="duplicateValues" dxfId="278" priority="458"/>
    <cfRule type="duplicateValues" dxfId="277" priority="457"/>
    <cfRule type="duplicateValues" dxfId="276" priority="456"/>
    <cfRule type="duplicateValues" dxfId="275" priority="455"/>
    <cfRule type="duplicateValues" dxfId="274" priority="454"/>
    <cfRule type="duplicateValues" dxfId="273" priority="453"/>
    <cfRule type="duplicateValues" dxfId="272" priority="452"/>
    <cfRule type="duplicateValues" dxfId="271" priority="451"/>
    <cfRule type="duplicateValues" dxfId="270" priority="450"/>
    <cfRule type="duplicateValues" dxfId="269" priority="449"/>
    <cfRule type="duplicateValues" dxfId="268" priority="448"/>
    <cfRule type="duplicateValues" dxfId="267" priority="447"/>
    <cfRule type="duplicateValues" dxfId="266" priority="446"/>
    <cfRule type="duplicateValues" dxfId="265" priority="445"/>
    <cfRule type="duplicateValues" dxfId="264" priority="444"/>
    <cfRule type="duplicateValues" dxfId="263" priority="443"/>
    <cfRule type="duplicateValues" dxfId="262" priority="442"/>
    <cfRule type="duplicateValues" dxfId="261" priority="441"/>
    <cfRule type="duplicateValues" dxfId="260" priority="440"/>
    <cfRule type="duplicateValues" dxfId="259" priority="439"/>
    <cfRule type="duplicateValues" dxfId="258" priority="438"/>
    <cfRule type="duplicateValues" dxfId="257" priority="437"/>
    <cfRule type="duplicateValues" dxfId="256" priority="436"/>
    <cfRule type="duplicateValues" dxfId="255" priority="435"/>
    <cfRule type="duplicateValues" dxfId="254" priority="434"/>
    <cfRule type="duplicateValues" dxfId="253" priority="433"/>
    <cfRule type="duplicateValues" dxfId="252" priority="432"/>
    <cfRule type="duplicateValues" dxfId="251" priority="431"/>
    <cfRule type="duplicateValues" dxfId="250" priority="111"/>
    <cfRule type="duplicateValues" dxfId="249" priority="429"/>
    <cfRule type="duplicateValues" dxfId="248" priority="428"/>
    <cfRule type="duplicateValues" dxfId="247" priority="427"/>
    <cfRule type="duplicateValues" dxfId="246" priority="426"/>
    <cfRule type="duplicateValues" dxfId="245" priority="425"/>
    <cfRule type="duplicateValues" dxfId="244" priority="424"/>
    <cfRule type="duplicateValues" dxfId="243" priority="423"/>
    <cfRule type="duplicateValues" dxfId="242" priority="422"/>
    <cfRule type="duplicateValues" dxfId="241" priority="421"/>
    <cfRule type="duplicateValues" dxfId="240" priority="420"/>
    <cfRule type="duplicateValues" dxfId="239" priority="419"/>
    <cfRule type="duplicateValues" dxfId="238" priority="418"/>
    <cfRule type="duplicateValues" dxfId="237" priority="417"/>
    <cfRule type="duplicateValues" dxfId="236" priority="416"/>
    <cfRule type="duplicateValues" dxfId="235" priority="415"/>
    <cfRule type="duplicateValues" dxfId="234" priority="414"/>
    <cfRule type="duplicateValues" dxfId="233" priority="413"/>
    <cfRule type="duplicateValues" dxfId="232" priority="412"/>
    <cfRule type="duplicateValues" dxfId="231" priority="411"/>
    <cfRule type="duplicateValues" dxfId="230" priority="410"/>
    <cfRule type="duplicateValues" dxfId="229" priority="409"/>
    <cfRule type="duplicateValues" dxfId="228" priority="408"/>
    <cfRule type="duplicateValues" dxfId="227" priority="407"/>
    <cfRule type="duplicateValues" dxfId="226" priority="406"/>
    <cfRule type="duplicateValues" dxfId="225" priority="405"/>
    <cfRule type="duplicateValues" dxfId="224" priority="404"/>
    <cfRule type="duplicateValues" dxfId="223" priority="403"/>
    <cfRule type="duplicateValues" dxfId="222" priority="402"/>
    <cfRule type="duplicateValues" dxfId="221" priority="401"/>
    <cfRule type="duplicateValues" dxfId="220" priority="400"/>
    <cfRule type="duplicateValues" dxfId="219" priority="399"/>
    <cfRule type="duplicateValues" dxfId="218" priority="398"/>
    <cfRule type="duplicateValues" dxfId="217" priority="397"/>
    <cfRule type="duplicateValues" dxfId="216" priority="396"/>
    <cfRule type="duplicateValues" dxfId="215" priority="395"/>
    <cfRule type="duplicateValues" dxfId="214" priority="394"/>
    <cfRule type="duplicateValues" dxfId="213" priority="393"/>
    <cfRule type="duplicateValues" dxfId="212" priority="392"/>
    <cfRule type="duplicateValues" dxfId="211" priority="391"/>
    <cfRule type="duplicateValues" dxfId="210" priority="390"/>
    <cfRule type="duplicateValues" dxfId="209" priority="389"/>
    <cfRule type="duplicateValues" dxfId="208" priority="388"/>
    <cfRule type="duplicateValues" dxfId="207" priority="387"/>
    <cfRule type="duplicateValues" dxfId="206" priority="386"/>
    <cfRule type="duplicateValues" dxfId="205" priority="385"/>
    <cfRule type="duplicateValues" dxfId="204" priority="384"/>
    <cfRule type="duplicateValues" dxfId="203" priority="383"/>
    <cfRule type="duplicateValues" dxfId="202" priority="382"/>
    <cfRule type="duplicateValues" dxfId="201" priority="381"/>
    <cfRule type="duplicateValues" dxfId="200" priority="380"/>
    <cfRule type="duplicateValues" dxfId="199" priority="379"/>
    <cfRule type="duplicateValues" dxfId="198" priority="378"/>
    <cfRule type="duplicateValues" dxfId="197" priority="377"/>
    <cfRule type="duplicateValues" dxfId="196" priority="376"/>
    <cfRule type="duplicateValues" dxfId="195" priority="375"/>
    <cfRule type="duplicateValues" dxfId="194" priority="374"/>
    <cfRule type="duplicateValues" dxfId="193" priority="373"/>
    <cfRule type="duplicateValues" dxfId="192" priority="372"/>
    <cfRule type="duplicateValues" dxfId="191" priority="371"/>
    <cfRule type="duplicateValues" dxfId="190" priority="370"/>
    <cfRule type="duplicateValues" dxfId="189" priority="369"/>
    <cfRule type="duplicateValues" dxfId="188" priority="368"/>
    <cfRule type="duplicateValues" dxfId="187" priority="367"/>
    <cfRule type="duplicateValues" dxfId="186" priority="366"/>
    <cfRule type="duplicateValues" dxfId="185" priority="365"/>
    <cfRule type="duplicateValues" dxfId="184" priority="364"/>
    <cfRule type="duplicateValues" dxfId="183" priority="363"/>
    <cfRule type="duplicateValues" dxfId="182" priority="362"/>
    <cfRule type="duplicateValues" dxfId="181" priority="361"/>
    <cfRule type="duplicateValues" dxfId="180" priority="360"/>
    <cfRule type="duplicateValues" dxfId="179" priority="359"/>
    <cfRule type="duplicateValues" dxfId="178" priority="358"/>
    <cfRule type="duplicateValues" dxfId="177" priority="357"/>
    <cfRule type="duplicateValues" dxfId="176" priority="356"/>
    <cfRule type="duplicateValues" dxfId="175" priority="355"/>
    <cfRule type="duplicateValues" dxfId="174" priority="354"/>
    <cfRule type="duplicateValues" dxfId="173" priority="353"/>
    <cfRule type="duplicateValues" dxfId="172" priority="352"/>
    <cfRule type="duplicateValues" dxfId="171" priority="351"/>
    <cfRule type="duplicateValues" dxfId="170" priority="350"/>
    <cfRule type="duplicateValues" dxfId="169" priority="349"/>
    <cfRule type="duplicateValues" dxfId="168" priority="348"/>
    <cfRule type="duplicateValues" dxfId="167" priority="347"/>
    <cfRule type="duplicateValues" dxfId="166" priority="346"/>
    <cfRule type="duplicateValues" dxfId="165" priority="345"/>
    <cfRule type="duplicateValues" dxfId="164" priority="344"/>
    <cfRule type="duplicateValues" dxfId="163" priority="343"/>
    <cfRule type="duplicateValues" dxfId="162" priority="342"/>
    <cfRule type="duplicateValues" dxfId="161" priority="341"/>
    <cfRule type="duplicateValues" dxfId="160" priority="339"/>
    <cfRule type="duplicateValues" dxfId="159" priority="338"/>
    <cfRule type="duplicateValues" dxfId="158" priority="337"/>
    <cfRule type="duplicateValues" dxfId="157" priority="336"/>
    <cfRule type="duplicateValues" dxfId="156" priority="335"/>
    <cfRule type="duplicateValues" dxfId="155" priority="334"/>
    <cfRule type="duplicateValues" dxfId="154" priority="333"/>
    <cfRule type="duplicateValues" dxfId="153" priority="332"/>
    <cfRule type="duplicateValues" dxfId="152" priority="331"/>
    <cfRule type="duplicateValues" dxfId="151" priority="330"/>
    <cfRule type="duplicateValues" dxfId="150" priority="329"/>
    <cfRule type="duplicateValues" dxfId="149" priority="328"/>
    <cfRule type="duplicateValues" dxfId="148" priority="327"/>
    <cfRule type="duplicateValues" dxfId="147" priority="326"/>
    <cfRule type="duplicateValues" dxfId="146" priority="325"/>
    <cfRule type="duplicateValues" dxfId="145" priority="324"/>
    <cfRule type="duplicateValues" dxfId="144" priority="323"/>
    <cfRule type="duplicateValues" dxfId="143" priority="322"/>
    <cfRule type="duplicateValues" dxfId="142" priority="321"/>
    <cfRule type="duplicateValues" dxfId="141" priority="320"/>
    <cfRule type="duplicateValues" dxfId="140" priority="319"/>
    <cfRule type="duplicateValues" dxfId="139" priority="318"/>
    <cfRule type="duplicateValues" dxfId="138" priority="317"/>
    <cfRule type="duplicateValues" dxfId="137" priority="316"/>
    <cfRule type="duplicateValues" dxfId="136" priority="315"/>
    <cfRule type="duplicateValues" dxfId="135" priority="314"/>
    <cfRule type="duplicateValues" dxfId="134" priority="313"/>
    <cfRule type="duplicateValues" dxfId="133" priority="312"/>
    <cfRule type="duplicateValues" dxfId="132" priority="311"/>
    <cfRule type="duplicateValues" dxfId="131" priority="310"/>
    <cfRule type="duplicateValues" dxfId="130" priority="430"/>
    <cfRule type="duplicateValues" dxfId="129" priority="308"/>
    <cfRule type="duplicateValues" dxfId="128" priority="307"/>
    <cfRule type="duplicateValues" dxfId="127" priority="306"/>
    <cfRule type="duplicateValues" dxfId="126" priority="305"/>
    <cfRule type="duplicateValues" dxfId="125" priority="304"/>
    <cfRule type="duplicateValues" dxfId="124" priority="303"/>
    <cfRule type="duplicateValues" dxfId="123" priority="302"/>
    <cfRule type="duplicateValues" dxfId="122" priority="301"/>
    <cfRule type="duplicateValues" dxfId="121" priority="300"/>
    <cfRule type="duplicateValues" dxfId="120" priority="299"/>
    <cfRule type="duplicateValues" dxfId="119" priority="298"/>
    <cfRule type="duplicateValues" dxfId="118" priority="297"/>
    <cfRule type="duplicateValues" dxfId="117" priority="296"/>
    <cfRule type="duplicateValues" dxfId="116" priority="295"/>
    <cfRule type="duplicateValues" dxfId="115" priority="294"/>
    <cfRule type="duplicateValues" dxfId="114" priority="293"/>
    <cfRule type="duplicateValues" dxfId="113" priority="292"/>
    <cfRule type="duplicateValues" dxfId="112" priority="291"/>
    <cfRule type="duplicateValues" dxfId="111" priority="290"/>
    <cfRule type="duplicateValues" dxfId="110" priority="289"/>
    <cfRule type="duplicateValues" dxfId="109" priority="288"/>
    <cfRule type="duplicateValues" dxfId="108" priority="287"/>
    <cfRule type="duplicateValues" dxfId="107" priority="286"/>
    <cfRule type="duplicateValues" dxfId="106" priority="285"/>
    <cfRule type="duplicateValues" dxfId="105" priority="284"/>
    <cfRule type="duplicateValues" dxfId="104" priority="283"/>
    <cfRule type="duplicateValues" dxfId="103" priority="282"/>
    <cfRule type="duplicateValues" dxfId="102" priority="281"/>
    <cfRule type="duplicateValues" dxfId="101" priority="280"/>
    <cfRule type="duplicateValues" dxfId="100" priority="279"/>
    <cfRule type="duplicateValues" dxfId="99" priority="278"/>
    <cfRule type="duplicateValues" dxfId="98" priority="277"/>
    <cfRule type="duplicateValues" dxfId="97" priority="276"/>
    <cfRule type="duplicateValues" dxfId="96" priority="275"/>
    <cfRule type="duplicateValues" dxfId="95" priority="274"/>
    <cfRule type="duplicateValues" dxfId="94" priority="273"/>
    <cfRule type="duplicateValues" dxfId="93" priority="272"/>
    <cfRule type="duplicateValues" dxfId="92" priority="271"/>
    <cfRule type="duplicateValues" dxfId="91" priority="270"/>
    <cfRule type="duplicateValues" dxfId="90" priority="269"/>
    <cfRule type="duplicateValues" dxfId="89" priority="268"/>
    <cfRule type="duplicateValues" dxfId="88" priority="267"/>
    <cfRule type="duplicateValues" dxfId="87" priority="266"/>
    <cfRule type="duplicateValues" dxfId="86" priority="265"/>
    <cfRule type="duplicateValues" dxfId="85" priority="264"/>
    <cfRule type="duplicateValues" dxfId="84" priority="263"/>
    <cfRule type="duplicateValues" dxfId="83" priority="262"/>
    <cfRule type="duplicateValues" dxfId="82" priority="261"/>
    <cfRule type="duplicateValues" dxfId="81" priority="260"/>
    <cfRule type="duplicateValues" dxfId="80" priority="259"/>
    <cfRule type="duplicateValues" dxfId="79" priority="258"/>
    <cfRule type="duplicateValues" dxfId="78" priority="257"/>
    <cfRule type="duplicateValues" dxfId="77" priority="256"/>
    <cfRule type="duplicateValues" dxfId="76" priority="255"/>
    <cfRule type="duplicateValues" dxfId="75" priority="254"/>
    <cfRule type="duplicateValues" dxfId="74" priority="253"/>
    <cfRule type="duplicateValues" dxfId="73" priority="252"/>
    <cfRule type="duplicateValues" dxfId="72" priority="251"/>
    <cfRule type="duplicateValues" dxfId="71" priority="250"/>
    <cfRule type="duplicateValues" dxfId="70" priority="249"/>
    <cfRule type="duplicateValues" dxfId="69" priority="248"/>
    <cfRule type="duplicateValues" dxfId="68" priority="247"/>
    <cfRule type="duplicateValues" dxfId="67" priority="246"/>
    <cfRule type="duplicateValues" dxfId="66" priority="245"/>
    <cfRule type="duplicateValues" dxfId="65" priority="244"/>
    <cfRule type="duplicateValues" dxfId="64" priority="243"/>
    <cfRule type="duplicateValues" dxfId="63" priority="242"/>
    <cfRule type="duplicateValues" dxfId="62" priority="241"/>
    <cfRule type="duplicateValues" dxfId="61" priority="240"/>
    <cfRule type="duplicateValues" dxfId="60" priority="239"/>
    <cfRule type="duplicateValues" dxfId="59" priority="238"/>
    <cfRule type="duplicateValues" dxfId="58" priority="237"/>
    <cfRule type="duplicateValues" dxfId="57" priority="236"/>
    <cfRule type="duplicateValues" dxfId="56" priority="235"/>
    <cfRule type="duplicateValues" dxfId="55" priority="234"/>
    <cfRule type="duplicateValues" dxfId="54" priority="233"/>
    <cfRule type="duplicateValues" dxfId="53" priority="232"/>
    <cfRule type="duplicateValues" dxfId="52" priority="231"/>
    <cfRule type="duplicateValues" dxfId="51" priority="230"/>
    <cfRule type="duplicateValues" dxfId="50" priority="229"/>
    <cfRule type="duplicateValues" dxfId="49" priority="228"/>
    <cfRule type="duplicateValues" dxfId="48" priority="227"/>
    <cfRule type="duplicateValues" dxfId="47" priority="226"/>
    <cfRule type="duplicateValues" dxfId="46" priority="225"/>
    <cfRule type="duplicateValues" dxfId="45" priority="224"/>
    <cfRule type="duplicateValues" dxfId="44" priority="223"/>
    <cfRule type="duplicateValues" dxfId="43" priority="222"/>
    <cfRule type="duplicateValues" dxfId="42" priority="221"/>
    <cfRule type="duplicateValues" dxfId="41" priority="220"/>
    <cfRule type="duplicateValues" dxfId="40" priority="219"/>
    <cfRule type="duplicateValues" dxfId="39" priority="218"/>
    <cfRule type="duplicateValues" dxfId="38" priority="217"/>
    <cfRule type="duplicateValues" dxfId="37" priority="216"/>
    <cfRule type="duplicateValues" dxfId="36" priority="215"/>
    <cfRule type="duplicateValues" dxfId="35" priority="214"/>
    <cfRule type="duplicateValues" dxfId="34" priority="213"/>
    <cfRule type="duplicateValues" dxfId="33" priority="212"/>
    <cfRule type="duplicateValues" dxfId="32" priority="211"/>
    <cfRule type="duplicateValues" dxfId="31" priority="210"/>
    <cfRule type="duplicateValues" dxfId="30" priority="209"/>
    <cfRule type="duplicateValues" dxfId="29" priority="208"/>
    <cfRule type="duplicateValues" dxfId="28" priority="207"/>
    <cfRule type="duplicateValues" dxfId="27" priority="206"/>
    <cfRule type="duplicateValues" dxfId="26" priority="205"/>
    <cfRule type="duplicateValues" dxfId="25" priority="204"/>
    <cfRule type="duplicateValues" dxfId="24" priority="203"/>
    <cfRule type="duplicateValues" dxfId="23" priority="202"/>
    <cfRule type="duplicateValues" dxfId="22" priority="201"/>
    <cfRule type="duplicateValues" dxfId="21" priority="200"/>
    <cfRule type="duplicateValues" dxfId="20" priority="199"/>
    <cfRule type="duplicateValues" dxfId="19" priority="198"/>
    <cfRule type="duplicateValues" dxfId="18" priority="197"/>
    <cfRule type="duplicateValues" dxfId="17" priority="196"/>
    <cfRule type="duplicateValues" dxfId="16" priority="195"/>
    <cfRule type="duplicateValues" dxfId="15" priority="194"/>
    <cfRule type="duplicateValues" dxfId="14" priority="193"/>
    <cfRule type="duplicateValues" dxfId="13" priority="192"/>
    <cfRule type="duplicateValues" dxfId="12" priority="191"/>
    <cfRule type="duplicateValues" dxfId="11" priority="190"/>
    <cfRule type="duplicateValues" dxfId="10" priority="309"/>
  </conditionalFormatting>
  <conditionalFormatting sqref="A229:A1048576 A1:A2">
    <cfRule type="duplicateValues" dxfId="9" priority="6132"/>
    <cfRule type="duplicateValues" dxfId="8" priority="6133"/>
    <cfRule type="duplicateValues" dxfId="7" priority="6134"/>
  </conditionalFormatting>
  <conditionalFormatting sqref="A229:A1048576">
    <cfRule type="duplicateValues" dxfId="6" priority="6141"/>
  </conditionalFormatting>
  <conditionalFormatting sqref="B1:B1048576">
    <cfRule type="cellIs" dxfId="5" priority="2788" operator="equal">
      <formula>"inactivo"</formula>
    </cfRule>
    <cfRule type="containsText" dxfId="4" priority="2786" operator="containsText" text="Suspendido">
      <formula>NOT(ISERROR(SEARCH("Suspendido",B1)))</formula>
    </cfRule>
  </conditionalFormatting>
  <dataValidations count="1">
    <dataValidation type="date" allowBlank="1" showInputMessage="1" showErrorMessage="1" sqref="B1" xr:uid="{00000000-0002-0000-0100-000000000000}">
      <formula1>44197</formula1>
      <formula2>73415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1000000}">
          <x14:formula1>
            <xm:f>Pozos!$A$2:$A$411</xm:f>
          </x14:formula1>
          <xm:sqref>A3:A288</xm:sqref>
        </x14:dataValidation>
        <x14:dataValidation type="list" allowBlank="1" showInputMessage="1" showErrorMessage="1" xr:uid="{00000000-0002-0000-0100-000004000000}">
          <x14:formula1>
            <xm:f>'DIFERIDAS PRODUCCION'!$G$1:$G$2</xm:f>
          </x14:formula1>
          <xm:sqref>E3:E288</xm:sqref>
        </x14:dataValidation>
        <x14:dataValidation type="list" allowBlank="1" showInputMessage="1" showErrorMessage="1" xr:uid="{00000000-0002-0000-0100-000002000000}">
          <x14:formula1>
            <xm:f>'DIFERIDAS PRODUCCION'!$A$2:$A$212</xm:f>
          </x14:formula1>
          <xm:sqref>H9:H288</xm:sqref>
        </x14:dataValidation>
        <x14:dataValidation type="list" allowBlank="1" showInputMessage="1" showErrorMessage="1" xr:uid="{00000000-0002-0000-0100-000003000000}">
          <x14:formula1>
            <xm:f>'DIFERIDAS PRODUCCION'!$D$2:$D$34</xm:f>
          </x14:formula1>
          <xm:sqref>I7:I288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/>
  <dimension ref="A1:G116"/>
  <sheetViews>
    <sheetView zoomScaleNormal="100" workbookViewId="0">
      <selection activeCell="D24" sqref="D24"/>
    </sheetView>
  </sheetViews>
  <sheetFormatPr baseColWidth="10" defaultColWidth="11.42578125" defaultRowHeight="18.75" customHeight="1" x14ac:dyDescent="0.25"/>
  <cols>
    <col min="1" max="1" width="68.28515625" customWidth="1"/>
    <col min="2" max="2" width="36.7109375" bestFit="1" customWidth="1"/>
    <col min="4" max="4" width="30.28515625" bestFit="1" customWidth="1"/>
  </cols>
  <sheetData>
    <row r="1" spans="1:7" ht="18.75" customHeight="1" x14ac:dyDescent="0.25">
      <c r="A1" s="1" t="s">
        <v>28</v>
      </c>
      <c r="B1" s="1" t="s">
        <v>29</v>
      </c>
      <c r="D1" t="s">
        <v>30</v>
      </c>
      <c r="E1">
        <v>10</v>
      </c>
      <c r="G1" t="s">
        <v>21</v>
      </c>
    </row>
    <row r="2" spans="1:7" ht="18.75" customHeight="1" x14ac:dyDescent="0.25">
      <c r="A2" s="11" t="s">
        <v>93</v>
      </c>
      <c r="B2" s="11" t="s">
        <v>94</v>
      </c>
      <c r="D2" t="s">
        <v>33</v>
      </c>
      <c r="E2">
        <v>25</v>
      </c>
      <c r="G2" t="s">
        <v>18</v>
      </c>
    </row>
    <row r="3" spans="1:7" ht="18.75" customHeight="1" x14ac:dyDescent="0.25">
      <c r="A3" s="11" t="s">
        <v>211</v>
      </c>
      <c r="B3" s="11" t="s">
        <v>212</v>
      </c>
      <c r="D3" t="s">
        <v>36</v>
      </c>
      <c r="E3">
        <v>21</v>
      </c>
    </row>
    <row r="4" spans="1:7" ht="18.75" customHeight="1" x14ac:dyDescent="0.25">
      <c r="A4" s="11" t="s">
        <v>282</v>
      </c>
      <c r="B4" s="11" t="s">
        <v>283</v>
      </c>
      <c r="D4" t="s">
        <v>36</v>
      </c>
      <c r="E4">
        <v>27</v>
      </c>
    </row>
    <row r="5" spans="1:7" ht="18.75" customHeight="1" x14ac:dyDescent="0.25">
      <c r="A5" s="11" t="s">
        <v>152</v>
      </c>
      <c r="B5" s="11" t="s">
        <v>153</v>
      </c>
      <c r="D5" t="s">
        <v>41</v>
      </c>
      <c r="E5">
        <v>30</v>
      </c>
    </row>
    <row r="6" spans="1:7" ht="18.75" customHeight="1" x14ac:dyDescent="0.25">
      <c r="A6" s="11" t="s">
        <v>158</v>
      </c>
      <c r="B6" s="11" t="s">
        <v>159</v>
      </c>
      <c r="D6" t="s">
        <v>44</v>
      </c>
      <c r="E6">
        <v>19</v>
      </c>
    </row>
    <row r="7" spans="1:7" ht="18.75" customHeight="1" x14ac:dyDescent="0.25">
      <c r="A7" s="11" t="s">
        <v>160</v>
      </c>
      <c r="B7" s="11" t="s">
        <v>161</v>
      </c>
      <c r="D7" t="s">
        <v>47</v>
      </c>
      <c r="E7">
        <v>24</v>
      </c>
    </row>
    <row r="8" spans="1:7" ht="18.75" customHeight="1" x14ac:dyDescent="0.25">
      <c r="A8" s="11" t="s">
        <v>264</v>
      </c>
      <c r="B8" s="11" t="s">
        <v>265</v>
      </c>
      <c r="D8" t="s">
        <v>50</v>
      </c>
      <c r="E8">
        <v>4</v>
      </c>
    </row>
    <row r="9" spans="1:7" ht="18.75" customHeight="1" x14ac:dyDescent="0.25">
      <c r="A9" s="11" t="s">
        <v>266</v>
      </c>
      <c r="B9" s="11" t="s">
        <v>267</v>
      </c>
      <c r="D9" t="s">
        <v>53</v>
      </c>
      <c r="E9">
        <v>20</v>
      </c>
    </row>
    <row r="10" spans="1:7" ht="18.75" customHeight="1" x14ac:dyDescent="0.25">
      <c r="A10" s="11" t="s">
        <v>274</v>
      </c>
      <c r="B10" s="11" t="s">
        <v>275</v>
      </c>
      <c r="D10" t="s">
        <v>56</v>
      </c>
      <c r="E10">
        <v>9</v>
      </c>
    </row>
    <row r="11" spans="1:7" ht="18.75" customHeight="1" x14ac:dyDescent="0.25">
      <c r="A11" s="11" t="s">
        <v>154</v>
      </c>
      <c r="B11" s="11" t="s">
        <v>155</v>
      </c>
      <c r="D11" t="s">
        <v>59</v>
      </c>
      <c r="E11">
        <v>33</v>
      </c>
    </row>
    <row r="12" spans="1:7" ht="18.75" customHeight="1" x14ac:dyDescent="0.25">
      <c r="A12" s="11" t="s">
        <v>134</v>
      </c>
      <c r="B12" s="11" t="s">
        <v>135</v>
      </c>
      <c r="D12" t="s">
        <v>62</v>
      </c>
      <c r="E12">
        <v>18</v>
      </c>
    </row>
    <row r="13" spans="1:7" ht="18.75" customHeight="1" x14ac:dyDescent="0.25">
      <c r="A13" s="11" t="s">
        <v>187</v>
      </c>
      <c r="B13" s="11" t="s">
        <v>188</v>
      </c>
      <c r="D13" t="s">
        <v>24</v>
      </c>
      <c r="E13">
        <v>17</v>
      </c>
    </row>
    <row r="14" spans="1:7" ht="18.75" customHeight="1" x14ac:dyDescent="0.25">
      <c r="A14" s="11" t="s">
        <v>245</v>
      </c>
      <c r="B14" s="11" t="s">
        <v>246</v>
      </c>
      <c r="D14" t="s">
        <v>67</v>
      </c>
      <c r="E14">
        <v>16</v>
      </c>
    </row>
    <row r="15" spans="1:7" ht="18.75" customHeight="1" x14ac:dyDescent="0.25">
      <c r="A15" s="11" t="s">
        <v>249</v>
      </c>
      <c r="B15" s="11" t="s">
        <v>250</v>
      </c>
      <c r="D15" t="s">
        <v>23</v>
      </c>
      <c r="E15">
        <v>15</v>
      </c>
    </row>
    <row r="16" spans="1:7" ht="18.75" customHeight="1" x14ac:dyDescent="0.25">
      <c r="A16" s="11" t="s">
        <v>213</v>
      </c>
      <c r="B16" s="11" t="s">
        <v>214</v>
      </c>
      <c r="D16" t="s">
        <v>72</v>
      </c>
      <c r="E16">
        <v>2</v>
      </c>
    </row>
    <row r="17" spans="1:5" ht="18.75" customHeight="1" x14ac:dyDescent="0.25">
      <c r="A17" s="11" t="s">
        <v>110</v>
      </c>
      <c r="B17" s="11" t="s">
        <v>111</v>
      </c>
      <c r="D17" t="s">
        <v>75</v>
      </c>
      <c r="E17">
        <v>29</v>
      </c>
    </row>
    <row r="18" spans="1:5" ht="18.75" customHeight="1" x14ac:dyDescent="0.25">
      <c r="A18" s="11" t="s">
        <v>113</v>
      </c>
      <c r="B18" s="11" t="s">
        <v>114</v>
      </c>
      <c r="D18" t="s">
        <v>78</v>
      </c>
      <c r="E18">
        <v>32</v>
      </c>
    </row>
    <row r="19" spans="1:5" ht="18.75" customHeight="1" x14ac:dyDescent="0.25">
      <c r="A19" s="11" t="s">
        <v>116</v>
      </c>
      <c r="B19" s="11" t="s">
        <v>117</v>
      </c>
      <c r="D19" t="s">
        <v>81</v>
      </c>
      <c r="E19">
        <v>22</v>
      </c>
    </row>
    <row r="20" spans="1:5" ht="18.75" customHeight="1" x14ac:dyDescent="0.25">
      <c r="A20" s="11" t="s">
        <v>119</v>
      </c>
      <c r="B20" s="11" t="s">
        <v>120</v>
      </c>
      <c r="D20" t="s">
        <v>84</v>
      </c>
      <c r="E20">
        <v>23</v>
      </c>
    </row>
    <row r="21" spans="1:5" ht="18.75" customHeight="1" x14ac:dyDescent="0.25">
      <c r="A21" s="11" t="s">
        <v>122</v>
      </c>
      <c r="B21" s="11" t="s">
        <v>123</v>
      </c>
      <c r="D21" t="s">
        <v>87</v>
      </c>
      <c r="E21">
        <v>6</v>
      </c>
    </row>
    <row r="22" spans="1:5" ht="18.75" customHeight="1" x14ac:dyDescent="0.25">
      <c r="A22" s="11" t="s">
        <v>70</v>
      </c>
      <c r="B22" s="11" t="s">
        <v>71</v>
      </c>
      <c r="D22" t="s">
        <v>90</v>
      </c>
      <c r="E22">
        <v>11</v>
      </c>
    </row>
    <row r="23" spans="1:5" ht="18.75" customHeight="1" x14ac:dyDescent="0.25">
      <c r="A23" s="11" t="s">
        <v>73</v>
      </c>
      <c r="B23" s="11" t="s">
        <v>74</v>
      </c>
      <c r="D23" t="s">
        <v>27</v>
      </c>
      <c r="E23">
        <v>3</v>
      </c>
    </row>
    <row r="24" spans="1:5" ht="18.75" customHeight="1" x14ac:dyDescent="0.25">
      <c r="A24" s="11" t="s">
        <v>124</v>
      </c>
      <c r="B24" s="11" t="s">
        <v>125</v>
      </c>
      <c r="D24" t="s">
        <v>95</v>
      </c>
      <c r="E24">
        <v>28</v>
      </c>
    </row>
    <row r="25" spans="1:5" ht="18.75" customHeight="1" x14ac:dyDescent="0.25">
      <c r="A25" s="11" t="s">
        <v>126</v>
      </c>
      <c r="B25" s="11" t="s">
        <v>127</v>
      </c>
      <c r="D25" t="s">
        <v>97</v>
      </c>
      <c r="E25">
        <v>5</v>
      </c>
    </row>
    <row r="26" spans="1:5" ht="18.75" customHeight="1" x14ac:dyDescent="0.25">
      <c r="A26" s="11" t="s">
        <v>128</v>
      </c>
      <c r="B26" s="11" t="s">
        <v>129</v>
      </c>
      <c r="D26" t="s">
        <v>100</v>
      </c>
      <c r="E26">
        <v>12</v>
      </c>
    </row>
    <row r="27" spans="1:5" ht="18.75" customHeight="1" x14ac:dyDescent="0.25">
      <c r="A27" s="11" t="s">
        <v>142</v>
      </c>
      <c r="B27" s="11" t="s">
        <v>143</v>
      </c>
      <c r="D27" t="s">
        <v>103</v>
      </c>
      <c r="E27">
        <v>14</v>
      </c>
    </row>
    <row r="28" spans="1:5" ht="18.75" customHeight="1" x14ac:dyDescent="0.25">
      <c r="A28" s="11" t="s">
        <v>228</v>
      </c>
      <c r="B28" s="11" t="s">
        <v>229</v>
      </c>
      <c r="D28" t="s">
        <v>106</v>
      </c>
      <c r="E28">
        <v>34</v>
      </c>
    </row>
    <row r="29" spans="1:5" ht="18.75" customHeight="1" x14ac:dyDescent="0.25">
      <c r="A29" s="11" t="s">
        <v>191</v>
      </c>
      <c r="B29" s="11" t="s">
        <v>192</v>
      </c>
      <c r="D29" t="s">
        <v>109</v>
      </c>
      <c r="E29">
        <v>8</v>
      </c>
    </row>
    <row r="30" spans="1:5" ht="18.75" customHeight="1" x14ac:dyDescent="0.25">
      <c r="A30" s="11" t="s">
        <v>191</v>
      </c>
      <c r="B30" s="11" t="s">
        <v>215</v>
      </c>
      <c r="D30" t="s">
        <v>112</v>
      </c>
      <c r="E30">
        <v>7</v>
      </c>
    </row>
    <row r="31" spans="1:5" ht="18.75" customHeight="1" x14ac:dyDescent="0.25">
      <c r="A31" s="11" t="s">
        <v>37</v>
      </c>
      <c r="B31" s="11" t="s">
        <v>38</v>
      </c>
      <c r="D31" t="s">
        <v>115</v>
      </c>
      <c r="E31">
        <v>26</v>
      </c>
    </row>
    <row r="32" spans="1:5" ht="18.75" customHeight="1" x14ac:dyDescent="0.25">
      <c r="A32" s="11" t="s">
        <v>39</v>
      </c>
      <c r="B32" s="11" t="s">
        <v>40</v>
      </c>
      <c r="D32" t="s">
        <v>118</v>
      </c>
      <c r="E32">
        <v>31</v>
      </c>
    </row>
    <row r="33" spans="1:5" ht="18.75" customHeight="1" x14ac:dyDescent="0.25">
      <c r="A33" s="11" t="s">
        <v>162</v>
      </c>
      <c r="B33" s="11" t="s">
        <v>163</v>
      </c>
      <c r="D33" t="s">
        <v>121</v>
      </c>
      <c r="E33">
        <v>13</v>
      </c>
    </row>
    <row r="34" spans="1:5" ht="15" x14ac:dyDescent="0.25">
      <c r="A34" s="11" t="s">
        <v>238</v>
      </c>
      <c r="B34" s="11" t="s">
        <v>239</v>
      </c>
      <c r="D34" t="s">
        <v>20</v>
      </c>
      <c r="E34">
        <v>1</v>
      </c>
    </row>
    <row r="35" spans="1:5" ht="18.75" customHeight="1" x14ac:dyDescent="0.25">
      <c r="A35" s="11" t="s">
        <v>195</v>
      </c>
      <c r="B35" s="11" t="s">
        <v>196</v>
      </c>
    </row>
    <row r="36" spans="1:5" ht="18.75" customHeight="1" x14ac:dyDescent="0.25">
      <c r="A36" s="11" t="s">
        <v>76</v>
      </c>
      <c r="B36" s="11" t="s">
        <v>77</v>
      </c>
    </row>
    <row r="37" spans="1:5" ht="18.75" customHeight="1" x14ac:dyDescent="0.25">
      <c r="A37" s="11" t="s">
        <v>240</v>
      </c>
      <c r="B37" s="11" t="s">
        <v>241</v>
      </c>
    </row>
    <row r="38" spans="1:5" ht="18.75" customHeight="1" x14ac:dyDescent="0.25">
      <c r="A38" s="11" t="s">
        <v>197</v>
      </c>
      <c r="B38" s="11" t="s">
        <v>198</v>
      </c>
    </row>
    <row r="39" spans="1:5" ht="18.75" customHeight="1" x14ac:dyDescent="0.25">
      <c r="A39" s="11" t="s">
        <v>104</v>
      </c>
      <c r="B39" s="11" t="s">
        <v>105</v>
      </c>
    </row>
    <row r="40" spans="1:5" ht="18.75" customHeight="1" x14ac:dyDescent="0.25">
      <c r="A40" s="11" t="s">
        <v>251</v>
      </c>
      <c r="B40" s="11" t="s">
        <v>252</v>
      </c>
    </row>
    <row r="41" spans="1:5" ht="18.75" customHeight="1" x14ac:dyDescent="0.25">
      <c r="A41" s="11" t="s">
        <v>57</v>
      </c>
      <c r="B41" s="11" t="s">
        <v>58</v>
      </c>
    </row>
    <row r="42" spans="1:5" ht="18.75" customHeight="1" x14ac:dyDescent="0.25">
      <c r="A42" s="11" t="s">
        <v>79</v>
      </c>
      <c r="B42" s="11" t="s">
        <v>80</v>
      </c>
    </row>
    <row r="43" spans="1:5" ht="18.75" customHeight="1" x14ac:dyDescent="0.25">
      <c r="A43" s="11" t="s">
        <v>60</v>
      </c>
      <c r="B43" s="11" t="s">
        <v>61</v>
      </c>
    </row>
    <row r="44" spans="1:5" ht="18.75" customHeight="1" x14ac:dyDescent="0.25">
      <c r="A44" s="11" t="s">
        <v>82</v>
      </c>
      <c r="B44" s="11" t="s">
        <v>83</v>
      </c>
    </row>
    <row r="45" spans="1:5" ht="18.75" customHeight="1" x14ac:dyDescent="0.25">
      <c r="A45" s="11" t="s">
        <v>63</v>
      </c>
      <c r="B45" s="11" t="s">
        <v>64</v>
      </c>
    </row>
    <row r="46" spans="1:5" ht="18.75" customHeight="1" x14ac:dyDescent="0.25">
      <c r="A46" s="11" t="s">
        <v>85</v>
      </c>
      <c r="B46" s="11" t="s">
        <v>86</v>
      </c>
    </row>
    <row r="47" spans="1:5" ht="18.75" customHeight="1" x14ac:dyDescent="0.25">
      <c r="A47" s="11" t="s">
        <v>65</v>
      </c>
      <c r="B47" s="11" t="s">
        <v>66</v>
      </c>
    </row>
    <row r="48" spans="1:5" ht="18.75" customHeight="1" x14ac:dyDescent="0.25">
      <c r="A48" s="11" t="s">
        <v>88</v>
      </c>
      <c r="B48" s="11" t="s">
        <v>89</v>
      </c>
    </row>
    <row r="49" spans="1:2" ht="18.75" customHeight="1" x14ac:dyDescent="0.25">
      <c r="A49" s="11" t="s">
        <v>31</v>
      </c>
      <c r="B49" s="11" t="s">
        <v>32</v>
      </c>
    </row>
    <row r="50" spans="1:2" ht="18.75" customHeight="1" x14ac:dyDescent="0.25">
      <c r="A50" s="11" t="s">
        <v>242</v>
      </c>
      <c r="B50" s="11" t="s">
        <v>243</v>
      </c>
    </row>
    <row r="51" spans="1:2" ht="18.75" customHeight="1" x14ac:dyDescent="0.25">
      <c r="A51" s="11" t="s">
        <v>199</v>
      </c>
      <c r="B51" s="11" t="s">
        <v>200</v>
      </c>
    </row>
    <row r="52" spans="1:2" ht="18.75" customHeight="1" x14ac:dyDescent="0.25">
      <c r="A52" s="11" t="s">
        <v>34</v>
      </c>
      <c r="B52" s="11" t="s">
        <v>35</v>
      </c>
    </row>
    <row r="53" spans="1:2" ht="18.75" customHeight="1" x14ac:dyDescent="0.25">
      <c r="A53" s="11" t="s">
        <v>268</v>
      </c>
      <c r="B53" s="11" t="s">
        <v>269</v>
      </c>
    </row>
    <row r="54" spans="1:2" ht="18.75" customHeight="1" x14ac:dyDescent="0.25">
      <c r="A54" s="11" t="s">
        <v>276</v>
      </c>
      <c r="B54" s="11" t="s">
        <v>277</v>
      </c>
    </row>
    <row r="55" spans="1:2" ht="18.75" customHeight="1" x14ac:dyDescent="0.25">
      <c r="A55" s="11" t="s">
        <v>130</v>
      </c>
      <c r="B55" s="11" t="s">
        <v>131</v>
      </c>
    </row>
    <row r="56" spans="1:2" ht="18.75" customHeight="1" x14ac:dyDescent="0.25">
      <c r="A56" s="11" t="s">
        <v>68</v>
      </c>
      <c r="B56" s="11" t="s">
        <v>69</v>
      </c>
    </row>
    <row r="57" spans="1:2" ht="18.75" customHeight="1" x14ac:dyDescent="0.25">
      <c r="A57" s="11" t="s">
        <v>270</v>
      </c>
      <c r="B57" s="11" t="s">
        <v>271</v>
      </c>
    </row>
    <row r="58" spans="1:2" ht="18.75" customHeight="1" x14ac:dyDescent="0.25">
      <c r="A58" s="11" t="s">
        <v>226</v>
      </c>
      <c r="B58" s="11" t="s">
        <v>227</v>
      </c>
    </row>
    <row r="59" spans="1:2" ht="18.75" customHeight="1" x14ac:dyDescent="0.25">
      <c r="A59" s="11" t="s">
        <v>201</v>
      </c>
      <c r="B59" s="11" t="s">
        <v>202</v>
      </c>
    </row>
    <row r="60" spans="1:2" ht="18.75" customHeight="1" x14ac:dyDescent="0.25">
      <c r="A60" s="11" t="s">
        <v>156</v>
      </c>
      <c r="B60" s="11" t="s">
        <v>157</v>
      </c>
    </row>
    <row r="61" spans="1:2" ht="18.75" customHeight="1" x14ac:dyDescent="0.25">
      <c r="A61" s="11" t="s">
        <v>136</v>
      </c>
      <c r="B61" s="11" t="s">
        <v>137</v>
      </c>
    </row>
    <row r="62" spans="1:2" ht="18.75" customHeight="1" x14ac:dyDescent="0.25">
      <c r="A62" s="11" t="s">
        <v>203</v>
      </c>
      <c r="B62" s="11" t="s">
        <v>204</v>
      </c>
    </row>
    <row r="63" spans="1:2" ht="18.75" customHeight="1" x14ac:dyDescent="0.25">
      <c r="A63" s="11" t="s">
        <v>253</v>
      </c>
      <c r="B63" s="11" t="s">
        <v>254</v>
      </c>
    </row>
    <row r="64" spans="1:2" ht="18.75" customHeight="1" x14ac:dyDescent="0.25">
      <c r="A64" s="11" t="s">
        <v>132</v>
      </c>
      <c r="B64" s="11" t="s">
        <v>133</v>
      </c>
    </row>
    <row r="65" spans="1:2" ht="18.75" customHeight="1" x14ac:dyDescent="0.25">
      <c r="A65" s="11" t="s">
        <v>98</v>
      </c>
      <c r="B65" s="11" t="s">
        <v>99</v>
      </c>
    </row>
    <row r="66" spans="1:2" ht="18.75" customHeight="1" x14ac:dyDescent="0.25">
      <c r="A66" s="11" t="s">
        <v>280</v>
      </c>
      <c r="B66" s="11" t="s">
        <v>281</v>
      </c>
    </row>
    <row r="67" spans="1:2" ht="18.75" customHeight="1" x14ac:dyDescent="0.25">
      <c r="A67" s="11" t="s">
        <v>164</v>
      </c>
      <c r="B67" s="11" t="s">
        <v>165</v>
      </c>
    </row>
    <row r="68" spans="1:2" ht="18.75" customHeight="1" x14ac:dyDescent="0.25">
      <c r="A68" s="11" t="s">
        <v>166</v>
      </c>
      <c r="B68" s="11" t="s">
        <v>167</v>
      </c>
    </row>
    <row r="69" spans="1:2" ht="18.75" customHeight="1" x14ac:dyDescent="0.25">
      <c r="A69" s="11" t="s">
        <v>262</v>
      </c>
      <c r="B69" s="11" t="s">
        <v>263</v>
      </c>
    </row>
    <row r="70" spans="1:2" ht="18.75" customHeight="1" x14ac:dyDescent="0.25">
      <c r="A70" s="11" t="s">
        <v>22</v>
      </c>
      <c r="B70" s="11" t="s">
        <v>261</v>
      </c>
    </row>
    <row r="71" spans="1:2" ht="18.75" customHeight="1" x14ac:dyDescent="0.25">
      <c r="A71" s="11" t="s">
        <v>230</v>
      </c>
      <c r="B71" s="11" t="s">
        <v>231</v>
      </c>
    </row>
    <row r="72" spans="1:2" ht="18.75" customHeight="1" x14ac:dyDescent="0.25">
      <c r="A72" s="11" t="s">
        <v>205</v>
      </c>
      <c r="B72" s="11" t="s">
        <v>206</v>
      </c>
    </row>
    <row r="73" spans="1:2" ht="18.75" customHeight="1" x14ac:dyDescent="0.25">
      <c r="A73" s="11" t="s">
        <v>54</v>
      </c>
      <c r="B73" s="11" t="s">
        <v>55</v>
      </c>
    </row>
    <row r="74" spans="1:2" ht="18.75" customHeight="1" x14ac:dyDescent="0.25">
      <c r="A74" s="11" t="s">
        <v>91</v>
      </c>
      <c r="B74" s="11" t="s">
        <v>92</v>
      </c>
    </row>
    <row r="75" spans="1:2" ht="18.75" customHeight="1" x14ac:dyDescent="0.25">
      <c r="A75" s="11" t="s">
        <v>42</v>
      </c>
      <c r="B75" s="11" t="s">
        <v>43</v>
      </c>
    </row>
    <row r="76" spans="1:2" ht="18.75" customHeight="1" x14ac:dyDescent="0.25">
      <c r="A76" s="11" t="s">
        <v>45</v>
      </c>
      <c r="B76" s="11" t="s">
        <v>46</v>
      </c>
    </row>
    <row r="77" spans="1:2" ht="18.75" customHeight="1" x14ac:dyDescent="0.25">
      <c r="A77" s="11" t="s">
        <v>272</v>
      </c>
      <c r="B77" s="11" t="s">
        <v>273</v>
      </c>
    </row>
    <row r="78" spans="1:2" ht="18.75" customHeight="1" x14ac:dyDescent="0.25">
      <c r="A78" s="11" t="s">
        <v>216</v>
      </c>
      <c r="B78" s="11" t="s">
        <v>217</v>
      </c>
    </row>
    <row r="79" spans="1:2" ht="18.75" customHeight="1" x14ac:dyDescent="0.25">
      <c r="A79" s="11" t="s">
        <v>218</v>
      </c>
      <c r="B79" s="11" t="s">
        <v>219</v>
      </c>
    </row>
    <row r="80" spans="1:2" ht="18.75" customHeight="1" x14ac:dyDescent="0.25">
      <c r="A80" s="11" t="s">
        <v>255</v>
      </c>
      <c r="B80" s="11" t="s">
        <v>256</v>
      </c>
    </row>
    <row r="81" spans="1:2" ht="18.75" customHeight="1" x14ac:dyDescent="0.25">
      <c r="A81" s="11" t="s">
        <v>140</v>
      </c>
      <c r="B81" s="11" t="s">
        <v>141</v>
      </c>
    </row>
    <row r="82" spans="1:2" ht="18.75" customHeight="1" x14ac:dyDescent="0.25">
      <c r="A82" s="11" t="s">
        <v>107</v>
      </c>
      <c r="B82" s="11" t="s">
        <v>108</v>
      </c>
    </row>
    <row r="83" spans="1:2" ht="18.75" customHeight="1" x14ac:dyDescent="0.25">
      <c r="A83" s="11" t="s">
        <v>101</v>
      </c>
      <c r="B83" s="11" t="s">
        <v>102</v>
      </c>
    </row>
    <row r="84" spans="1:2" ht="18.75" customHeight="1" x14ac:dyDescent="0.25">
      <c r="A84" s="11" t="s">
        <v>220</v>
      </c>
      <c r="B84" s="11" t="s">
        <v>221</v>
      </c>
    </row>
    <row r="85" spans="1:2" ht="18.75" customHeight="1" x14ac:dyDescent="0.25">
      <c r="A85" s="11" t="s">
        <v>48</v>
      </c>
      <c r="B85" s="11" t="s">
        <v>49</v>
      </c>
    </row>
    <row r="86" spans="1:2" ht="18.75" customHeight="1" x14ac:dyDescent="0.25">
      <c r="A86" s="11" t="s">
        <v>51</v>
      </c>
      <c r="B86" s="11" t="s">
        <v>52</v>
      </c>
    </row>
    <row r="87" spans="1:2" ht="18.75" customHeight="1" x14ac:dyDescent="0.25">
      <c r="A87" s="11" t="s">
        <v>232</v>
      </c>
      <c r="B87" s="11" t="s">
        <v>233</v>
      </c>
    </row>
    <row r="88" spans="1:2" ht="18.75" customHeight="1" x14ac:dyDescent="0.25">
      <c r="A88" s="11" t="s">
        <v>207</v>
      </c>
      <c r="B88" s="11" t="s">
        <v>208</v>
      </c>
    </row>
    <row r="89" spans="1:2" ht="18.75" customHeight="1" x14ac:dyDescent="0.25">
      <c r="A89" s="11" t="s">
        <v>257</v>
      </c>
      <c r="B89" s="11" t="s">
        <v>258</v>
      </c>
    </row>
    <row r="90" spans="1:2" ht="18.75" customHeight="1" x14ac:dyDescent="0.25">
      <c r="A90" s="11" t="s">
        <v>259</v>
      </c>
      <c r="B90" s="11" t="s">
        <v>260</v>
      </c>
    </row>
    <row r="91" spans="1:2" ht="18.75" customHeight="1" x14ac:dyDescent="0.25">
      <c r="A91" s="11" t="s">
        <v>222</v>
      </c>
      <c r="B91" s="11" t="s">
        <v>223</v>
      </c>
    </row>
    <row r="92" spans="1:2" ht="18.75" customHeight="1" x14ac:dyDescent="0.25">
      <c r="A92" s="11" t="s">
        <v>278</v>
      </c>
      <c r="B92" s="11" t="s">
        <v>279</v>
      </c>
    </row>
    <row r="93" spans="1:2" ht="18.75" customHeight="1" x14ac:dyDescent="0.25">
      <c r="A93" s="11" t="s">
        <v>25</v>
      </c>
      <c r="B93" s="11" t="s">
        <v>244</v>
      </c>
    </row>
    <row r="94" spans="1:2" ht="18.75" customHeight="1" x14ac:dyDescent="0.25">
      <c r="A94" s="11" t="s">
        <v>234</v>
      </c>
      <c r="B94" s="11" t="s">
        <v>235</v>
      </c>
    </row>
    <row r="95" spans="1:2" ht="18.75" customHeight="1" x14ac:dyDescent="0.25">
      <c r="A95" s="11" t="s">
        <v>209</v>
      </c>
      <c r="B95" s="11" t="s">
        <v>210</v>
      </c>
    </row>
    <row r="96" spans="1:2" ht="18.75" customHeight="1" x14ac:dyDescent="0.25">
      <c r="A96" s="11" t="s">
        <v>236</v>
      </c>
      <c r="B96" s="11" t="s">
        <v>237</v>
      </c>
    </row>
    <row r="97" spans="1:2" ht="18.75" customHeight="1" x14ac:dyDescent="0.25">
      <c r="A97" s="11" t="s">
        <v>189</v>
      </c>
      <c r="B97" s="11" t="s">
        <v>190</v>
      </c>
    </row>
    <row r="98" spans="1:2" ht="18.75" customHeight="1" x14ac:dyDescent="0.25">
      <c r="A98" s="11" t="s">
        <v>138</v>
      </c>
      <c r="B98" s="11" t="s">
        <v>139</v>
      </c>
    </row>
    <row r="99" spans="1:2" ht="18.75" customHeight="1" x14ac:dyDescent="0.25">
      <c r="A99" s="11" t="s">
        <v>193</v>
      </c>
      <c r="B99" s="11" t="s">
        <v>194</v>
      </c>
    </row>
    <row r="100" spans="1:2" ht="18.75" customHeight="1" x14ac:dyDescent="0.25">
      <c r="A100" s="11" t="s">
        <v>247</v>
      </c>
      <c r="B100" s="11" t="s">
        <v>248</v>
      </c>
    </row>
    <row r="101" spans="1:2" ht="18.75" customHeight="1" x14ac:dyDescent="0.25">
      <c r="A101" s="11" t="s">
        <v>26</v>
      </c>
      <c r="B101" s="11" t="s">
        <v>96</v>
      </c>
    </row>
    <row r="102" spans="1:2" ht="18.75" customHeight="1" x14ac:dyDescent="0.25">
      <c r="A102" s="11" t="s">
        <v>224</v>
      </c>
      <c r="B102" s="11" t="s">
        <v>225</v>
      </c>
    </row>
    <row r="103" spans="1:2" ht="18.75" customHeight="1" x14ac:dyDescent="0.25">
      <c r="A103" s="11" t="s">
        <v>169</v>
      </c>
      <c r="B103" s="11" t="s">
        <v>170</v>
      </c>
    </row>
    <row r="104" spans="1:2" ht="18.75" customHeight="1" x14ac:dyDescent="0.25">
      <c r="A104" s="11" t="s">
        <v>144</v>
      </c>
      <c r="B104" s="11" t="s">
        <v>145</v>
      </c>
    </row>
    <row r="105" spans="1:2" ht="18.75" customHeight="1" x14ac:dyDescent="0.25">
      <c r="A105" s="11" t="s">
        <v>171</v>
      </c>
      <c r="B105" s="11" t="s">
        <v>172</v>
      </c>
    </row>
    <row r="106" spans="1:2" ht="18.75" customHeight="1" x14ac:dyDescent="0.25">
      <c r="A106" s="11" t="s">
        <v>173</v>
      </c>
      <c r="B106" s="11" t="s">
        <v>174</v>
      </c>
    </row>
    <row r="107" spans="1:2" ht="18.75" customHeight="1" x14ac:dyDescent="0.25">
      <c r="A107" s="11" t="s">
        <v>175</v>
      </c>
      <c r="B107" s="11" t="s">
        <v>176</v>
      </c>
    </row>
    <row r="108" spans="1:2" ht="18.75" customHeight="1" x14ac:dyDescent="0.25">
      <c r="A108" s="11" t="s">
        <v>177</v>
      </c>
      <c r="B108" s="11" t="s">
        <v>178</v>
      </c>
    </row>
    <row r="109" spans="1:2" ht="18.75" customHeight="1" x14ac:dyDescent="0.25">
      <c r="A109" s="11" t="s">
        <v>179</v>
      </c>
      <c r="B109" s="11" t="s">
        <v>180</v>
      </c>
    </row>
    <row r="110" spans="1:2" ht="18.75" customHeight="1" x14ac:dyDescent="0.25">
      <c r="A110" s="11" t="s">
        <v>181</v>
      </c>
      <c r="B110" s="11" t="s">
        <v>182</v>
      </c>
    </row>
    <row r="111" spans="1:2" ht="18.75" customHeight="1" x14ac:dyDescent="0.25">
      <c r="A111" s="11" t="s">
        <v>183</v>
      </c>
      <c r="B111" s="11" t="s">
        <v>184</v>
      </c>
    </row>
    <row r="112" spans="1:2" ht="18.75" customHeight="1" x14ac:dyDescent="0.25">
      <c r="A112" s="11" t="s">
        <v>185</v>
      </c>
      <c r="B112" s="11" t="s">
        <v>186</v>
      </c>
    </row>
    <row r="113" spans="1:2" ht="18.75" customHeight="1" x14ac:dyDescent="0.25">
      <c r="A113" s="11" t="s">
        <v>19</v>
      </c>
      <c r="B113" s="11" t="s">
        <v>168</v>
      </c>
    </row>
    <row r="114" spans="1:2" ht="18.75" customHeight="1" x14ac:dyDescent="0.25">
      <c r="A114" s="11" t="s">
        <v>146</v>
      </c>
      <c r="B114" s="11" t="s">
        <v>147</v>
      </c>
    </row>
    <row r="115" spans="1:2" ht="18.75" customHeight="1" x14ac:dyDescent="0.25">
      <c r="A115" s="11" t="s">
        <v>148</v>
      </c>
      <c r="B115" s="11" t="s">
        <v>149</v>
      </c>
    </row>
    <row r="116" spans="1:2" ht="18.75" customHeight="1" x14ac:dyDescent="0.25">
      <c r="A116" s="11" t="s">
        <v>150</v>
      </c>
      <c r="B116" s="11" t="s">
        <v>151</v>
      </c>
    </row>
  </sheetData>
  <autoFilter ref="A1:B212" xr:uid="{00000000-0009-0000-0000-000002000000}">
    <sortState xmlns:xlrd2="http://schemas.microsoft.com/office/spreadsheetml/2017/richdata2" ref="A2:B116">
      <sortCondition ref="A1:A212"/>
    </sortState>
  </autoFilter>
  <sortState xmlns:xlrd2="http://schemas.microsoft.com/office/spreadsheetml/2017/richdata2" ref="D1:E34">
    <sortCondition ref="D1:D34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/>
  <dimension ref="A1:AA119"/>
  <sheetViews>
    <sheetView zoomScaleNormal="100" workbookViewId="0">
      <pane ySplit="1" topLeftCell="A2" activePane="bottomLeft" state="frozen"/>
      <selection pane="bottomLeft" activeCell="D118" sqref="D117:D118"/>
    </sheetView>
  </sheetViews>
  <sheetFormatPr baseColWidth="10" defaultColWidth="10.7109375" defaultRowHeight="15" x14ac:dyDescent="0.25"/>
  <cols>
    <col min="1" max="1" width="15.7109375" style="5" customWidth="1"/>
    <col min="2" max="2" width="19.42578125" customWidth="1"/>
    <col min="3" max="3" width="33.7109375" customWidth="1"/>
    <col min="5" max="5" width="10.7109375" style="5"/>
    <col min="12" max="12" width="10.7109375" style="50"/>
    <col min="25" max="25" width="10.7109375" customWidth="1"/>
  </cols>
  <sheetData>
    <row r="1" spans="1:27" s="7" customFormat="1" ht="16.5" x14ac:dyDescent="0.3">
      <c r="A1" s="72" t="s">
        <v>11</v>
      </c>
      <c r="B1" s="72" t="s">
        <v>303</v>
      </c>
      <c r="C1" s="72" t="s">
        <v>304</v>
      </c>
      <c r="D1" s="72" t="s">
        <v>305</v>
      </c>
      <c r="E1" s="72" t="s">
        <v>691</v>
      </c>
      <c r="F1" s="72" t="s">
        <v>306</v>
      </c>
      <c r="G1" s="72" t="s">
        <v>307</v>
      </c>
      <c r="H1" s="72" t="s">
        <v>308</v>
      </c>
      <c r="I1" s="72" t="s">
        <v>309</v>
      </c>
      <c r="J1" s="72" t="s">
        <v>310</v>
      </c>
      <c r="K1" s="72" t="s">
        <v>311</v>
      </c>
      <c r="L1" s="72" t="s">
        <v>312</v>
      </c>
      <c r="M1" s="72" t="s">
        <v>313</v>
      </c>
      <c r="N1" s="72" t="s">
        <v>314</v>
      </c>
      <c r="O1" s="72" t="s">
        <v>315</v>
      </c>
      <c r="P1" s="72" t="s">
        <v>316</v>
      </c>
      <c r="Q1" s="72" t="s">
        <v>317</v>
      </c>
      <c r="R1" s="72" t="s">
        <v>318</v>
      </c>
      <c r="S1" s="72" t="s">
        <v>319</v>
      </c>
      <c r="T1" s="72" t="s">
        <v>320</v>
      </c>
      <c r="U1" s="72" t="s">
        <v>321</v>
      </c>
      <c r="V1" s="72" t="s">
        <v>322</v>
      </c>
      <c r="W1" s="72" t="s">
        <v>323</v>
      </c>
      <c r="X1" s="72" t="s">
        <v>324</v>
      </c>
      <c r="Y1" s="72" t="s">
        <v>325</v>
      </c>
    </row>
    <row r="2" spans="1:27" x14ac:dyDescent="0.25">
      <c r="A2" s="5">
        <v>45683</v>
      </c>
      <c r="B2" t="s">
        <v>692</v>
      </c>
      <c r="C2" t="s">
        <v>693</v>
      </c>
      <c r="D2" t="s">
        <v>332</v>
      </c>
      <c r="E2" s="5">
        <v>45683</v>
      </c>
      <c r="G2">
        <v>10.69</v>
      </c>
      <c r="H2">
        <v>0.72209999999999996</v>
      </c>
      <c r="I2">
        <v>0.5</v>
      </c>
      <c r="J2">
        <v>2.97</v>
      </c>
      <c r="K2">
        <v>7.72</v>
      </c>
      <c r="L2">
        <v>11.8</v>
      </c>
      <c r="M2">
        <v>3.2</v>
      </c>
      <c r="N2">
        <v>21</v>
      </c>
    </row>
    <row r="3" spans="1:27" x14ac:dyDescent="0.25">
      <c r="A3" s="5">
        <v>45685</v>
      </c>
      <c r="B3" t="s">
        <v>692</v>
      </c>
      <c r="C3" t="s">
        <v>694</v>
      </c>
      <c r="D3" t="s">
        <v>332</v>
      </c>
      <c r="E3" s="5">
        <v>45685</v>
      </c>
      <c r="G3">
        <v>32.86</v>
      </c>
      <c r="H3">
        <v>0.94310000000000005</v>
      </c>
      <c r="I3">
        <v>0</v>
      </c>
      <c r="J3">
        <v>1.87</v>
      </c>
      <c r="K3">
        <v>30.99</v>
      </c>
      <c r="L3">
        <v>11.5</v>
      </c>
      <c r="M3">
        <v>195</v>
      </c>
      <c r="N3">
        <v>100</v>
      </c>
    </row>
    <row r="4" spans="1:27" x14ac:dyDescent="0.25">
      <c r="A4" s="5">
        <v>45685</v>
      </c>
      <c r="B4" t="s">
        <v>692</v>
      </c>
      <c r="C4" t="s">
        <v>695</v>
      </c>
      <c r="D4" t="s">
        <v>332</v>
      </c>
      <c r="E4" s="5">
        <v>45685</v>
      </c>
      <c r="G4">
        <v>7.24</v>
      </c>
      <c r="H4">
        <v>0.36899999999999999</v>
      </c>
      <c r="I4">
        <v>0.75</v>
      </c>
      <c r="J4">
        <v>4.57</v>
      </c>
      <c r="K4">
        <v>2.67</v>
      </c>
      <c r="L4">
        <v>11.8</v>
      </c>
      <c r="M4">
        <v>95</v>
      </c>
      <c r="N4">
        <v>65.8</v>
      </c>
    </row>
    <row r="5" spans="1:27" x14ac:dyDescent="0.25">
      <c r="A5" s="5">
        <v>45683</v>
      </c>
      <c r="B5" t="s">
        <v>692</v>
      </c>
      <c r="C5" t="s">
        <v>696</v>
      </c>
      <c r="D5" t="s">
        <v>332</v>
      </c>
      <c r="E5" s="5">
        <v>45683</v>
      </c>
      <c r="G5">
        <v>95.45</v>
      </c>
      <c r="H5">
        <v>0.95820000000000005</v>
      </c>
      <c r="I5">
        <v>0.5</v>
      </c>
      <c r="J5">
        <v>3.99</v>
      </c>
      <c r="K5">
        <v>91.46</v>
      </c>
      <c r="L5">
        <v>11.8</v>
      </c>
      <c r="M5">
        <v>0</v>
      </c>
      <c r="N5">
        <v>87.5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Y5" t="s">
        <v>697</v>
      </c>
      <c r="AA5" t="s">
        <v>697</v>
      </c>
    </row>
    <row r="6" spans="1:27" x14ac:dyDescent="0.25">
      <c r="A6" s="5">
        <v>45682</v>
      </c>
      <c r="B6" t="s">
        <v>692</v>
      </c>
      <c r="C6" t="s">
        <v>698</v>
      </c>
      <c r="D6" t="s">
        <v>332</v>
      </c>
      <c r="E6" s="5">
        <v>45682</v>
      </c>
      <c r="G6">
        <v>62.7</v>
      </c>
      <c r="H6">
        <v>0.84640000000000004</v>
      </c>
      <c r="I6">
        <v>2.8</v>
      </c>
      <c r="J6">
        <v>9.6300000000000008</v>
      </c>
      <c r="K6">
        <v>53.07</v>
      </c>
      <c r="L6">
        <v>11.8</v>
      </c>
      <c r="M6">
        <v>2.5</v>
      </c>
      <c r="N6">
        <v>42.8</v>
      </c>
    </row>
    <row r="7" spans="1:27" x14ac:dyDescent="0.25">
      <c r="A7" s="5">
        <v>45685</v>
      </c>
      <c r="B7" t="s">
        <v>692</v>
      </c>
      <c r="C7" t="s">
        <v>699</v>
      </c>
      <c r="D7" t="s">
        <v>332</v>
      </c>
      <c r="E7" s="5">
        <v>45685</v>
      </c>
      <c r="G7">
        <v>82.25</v>
      </c>
      <c r="H7">
        <v>0.90590000000000004</v>
      </c>
      <c r="I7">
        <v>2</v>
      </c>
      <c r="J7">
        <v>7.74</v>
      </c>
      <c r="K7">
        <v>74.510000000000005</v>
      </c>
      <c r="L7">
        <v>11.8</v>
      </c>
      <c r="M7">
        <v>0</v>
      </c>
      <c r="N7">
        <v>64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Y7" t="s">
        <v>697</v>
      </c>
      <c r="AA7" t="s">
        <v>697</v>
      </c>
    </row>
    <row r="8" spans="1:27" x14ac:dyDescent="0.25">
      <c r="A8" s="5">
        <v>45685</v>
      </c>
      <c r="B8" t="s">
        <v>692</v>
      </c>
      <c r="C8" t="s">
        <v>700</v>
      </c>
      <c r="D8" t="s">
        <v>332</v>
      </c>
      <c r="E8" s="5">
        <v>45685</v>
      </c>
      <c r="G8">
        <v>12.14</v>
      </c>
      <c r="H8">
        <v>0.65480000000000005</v>
      </c>
      <c r="I8">
        <v>0</v>
      </c>
      <c r="J8">
        <v>4.1900000000000004</v>
      </c>
      <c r="K8">
        <v>7.95</v>
      </c>
      <c r="L8">
        <v>11.8</v>
      </c>
      <c r="M8">
        <v>3.5</v>
      </c>
      <c r="N8">
        <v>35.799999999999997</v>
      </c>
    </row>
    <row r="9" spans="1:27" x14ac:dyDescent="0.25">
      <c r="A9" s="5">
        <v>45688</v>
      </c>
      <c r="B9" t="s">
        <v>692</v>
      </c>
      <c r="C9" t="s">
        <v>701</v>
      </c>
      <c r="D9" t="s">
        <v>332</v>
      </c>
      <c r="E9" s="5">
        <v>45688</v>
      </c>
      <c r="G9">
        <v>14.44</v>
      </c>
      <c r="H9">
        <v>0.50419999999999998</v>
      </c>
      <c r="I9">
        <v>3</v>
      </c>
      <c r="J9">
        <v>7.16</v>
      </c>
      <c r="K9">
        <v>7.28</v>
      </c>
      <c r="L9">
        <v>11.8</v>
      </c>
      <c r="M9">
        <v>0</v>
      </c>
      <c r="N9">
        <v>68.3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7" x14ac:dyDescent="0.25">
      <c r="A10" s="5">
        <v>45688</v>
      </c>
      <c r="B10" t="s">
        <v>692</v>
      </c>
      <c r="C10" t="s">
        <v>702</v>
      </c>
      <c r="D10" t="s">
        <v>332</v>
      </c>
      <c r="E10" s="5">
        <v>45688</v>
      </c>
      <c r="G10">
        <v>12.34</v>
      </c>
      <c r="H10">
        <v>0.5091</v>
      </c>
      <c r="I10">
        <v>0.75</v>
      </c>
      <c r="J10">
        <v>6.06</v>
      </c>
      <c r="K10">
        <v>6.28</v>
      </c>
      <c r="L10">
        <v>11.8</v>
      </c>
      <c r="M10">
        <v>0</v>
      </c>
      <c r="N10">
        <v>24.8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Y10" t="s">
        <v>697</v>
      </c>
      <c r="AA10" t="s">
        <v>697</v>
      </c>
    </row>
    <row r="11" spans="1:27" x14ac:dyDescent="0.25">
      <c r="A11" s="5">
        <v>45683</v>
      </c>
      <c r="B11" t="s">
        <v>692</v>
      </c>
      <c r="C11" t="s">
        <v>703</v>
      </c>
      <c r="D11" t="s">
        <v>332</v>
      </c>
      <c r="E11" s="5">
        <v>45683</v>
      </c>
      <c r="G11">
        <v>35.61</v>
      </c>
      <c r="H11">
        <v>0.58799999999999997</v>
      </c>
      <c r="I11">
        <v>1</v>
      </c>
      <c r="J11">
        <v>14.67</v>
      </c>
      <c r="K11">
        <v>20.94</v>
      </c>
      <c r="L11">
        <v>11.8</v>
      </c>
      <c r="M11">
        <v>4.5999999999999996</v>
      </c>
      <c r="N11">
        <v>205</v>
      </c>
      <c r="Y11" t="s">
        <v>672</v>
      </c>
      <c r="AA11" t="s">
        <v>672</v>
      </c>
    </row>
    <row r="12" spans="1:27" x14ac:dyDescent="0.25">
      <c r="A12" s="5">
        <v>44505</v>
      </c>
      <c r="B12" t="s">
        <v>692</v>
      </c>
      <c r="C12" t="s">
        <v>704</v>
      </c>
      <c r="D12" t="s">
        <v>326</v>
      </c>
      <c r="E12" s="5">
        <v>44505</v>
      </c>
      <c r="H12">
        <v>8.5000000000000006E-3</v>
      </c>
      <c r="J12">
        <v>3.45</v>
      </c>
      <c r="K12">
        <v>19.55</v>
      </c>
      <c r="L12">
        <v>12.5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7" x14ac:dyDescent="0.25">
      <c r="A13" s="5">
        <v>45682</v>
      </c>
      <c r="B13" t="s">
        <v>692</v>
      </c>
      <c r="C13" t="s">
        <v>705</v>
      </c>
      <c r="D13" t="s">
        <v>332</v>
      </c>
      <c r="E13" s="5">
        <v>45682</v>
      </c>
      <c r="G13">
        <v>31.78</v>
      </c>
      <c r="H13">
        <v>0.78979999999999995</v>
      </c>
      <c r="I13">
        <v>0.75</v>
      </c>
      <c r="J13">
        <v>6.68</v>
      </c>
      <c r="K13">
        <v>25.1</v>
      </c>
      <c r="L13">
        <v>11.8</v>
      </c>
      <c r="M13">
        <v>3.6</v>
      </c>
      <c r="N13">
        <v>25.2</v>
      </c>
    </row>
    <row r="14" spans="1:27" x14ac:dyDescent="0.25">
      <c r="A14" s="5">
        <v>42242</v>
      </c>
      <c r="B14" t="s">
        <v>692</v>
      </c>
      <c r="C14" t="s">
        <v>706</v>
      </c>
      <c r="D14" t="s">
        <v>326</v>
      </c>
      <c r="E14" s="5">
        <v>42242</v>
      </c>
      <c r="G14">
        <v>0</v>
      </c>
      <c r="I14">
        <v>0</v>
      </c>
      <c r="J14">
        <v>0</v>
      </c>
      <c r="K14">
        <v>0</v>
      </c>
      <c r="L14">
        <v>0</v>
      </c>
    </row>
    <row r="15" spans="1:27" x14ac:dyDescent="0.25">
      <c r="A15" s="5">
        <v>45682</v>
      </c>
      <c r="B15" t="s">
        <v>692</v>
      </c>
      <c r="C15" t="s">
        <v>707</v>
      </c>
      <c r="D15" t="s">
        <v>332</v>
      </c>
      <c r="E15" s="5">
        <v>45682</v>
      </c>
      <c r="G15">
        <v>37.49</v>
      </c>
      <c r="H15">
        <v>0.9284</v>
      </c>
      <c r="I15">
        <v>0.9</v>
      </c>
      <c r="J15">
        <v>2.68</v>
      </c>
      <c r="K15">
        <v>34.81</v>
      </c>
      <c r="L15">
        <v>11.8</v>
      </c>
      <c r="M15">
        <v>70</v>
      </c>
      <c r="N15">
        <v>68</v>
      </c>
    </row>
    <row r="16" spans="1:27" x14ac:dyDescent="0.25">
      <c r="A16" s="5">
        <v>45678</v>
      </c>
      <c r="B16" t="s">
        <v>692</v>
      </c>
      <c r="C16" t="s">
        <v>708</v>
      </c>
      <c r="D16" t="s">
        <v>332</v>
      </c>
      <c r="E16" s="5">
        <v>45678</v>
      </c>
      <c r="G16">
        <v>61.36</v>
      </c>
      <c r="H16">
        <v>1</v>
      </c>
      <c r="I16">
        <v>0</v>
      </c>
      <c r="J16">
        <v>0</v>
      </c>
      <c r="K16">
        <v>61.36</v>
      </c>
      <c r="L16">
        <v>11.8</v>
      </c>
      <c r="N16">
        <v>13.4</v>
      </c>
    </row>
    <row r="17" spans="1:27" x14ac:dyDescent="0.25">
      <c r="A17" s="5">
        <v>45683</v>
      </c>
      <c r="B17" t="s">
        <v>692</v>
      </c>
      <c r="C17" t="s">
        <v>709</v>
      </c>
      <c r="D17" t="s">
        <v>332</v>
      </c>
      <c r="E17" s="5">
        <v>45683</v>
      </c>
      <c r="G17">
        <v>23.03</v>
      </c>
      <c r="H17">
        <v>0.80330000000000001</v>
      </c>
      <c r="I17">
        <v>2</v>
      </c>
      <c r="J17">
        <v>4.53</v>
      </c>
      <c r="K17">
        <v>18.5</v>
      </c>
      <c r="L17">
        <v>11.8</v>
      </c>
      <c r="M17">
        <v>2.6</v>
      </c>
      <c r="N17">
        <v>43.2</v>
      </c>
    </row>
    <row r="18" spans="1:27" x14ac:dyDescent="0.25">
      <c r="A18" s="5">
        <v>45682</v>
      </c>
      <c r="B18" t="s">
        <v>692</v>
      </c>
      <c r="C18" t="s">
        <v>710</v>
      </c>
      <c r="D18" t="s">
        <v>332</v>
      </c>
      <c r="E18" s="5">
        <v>45682</v>
      </c>
      <c r="G18">
        <v>16.45</v>
      </c>
      <c r="H18">
        <v>0.62860000000000005</v>
      </c>
      <c r="I18">
        <v>4.75</v>
      </c>
      <c r="J18">
        <v>6.11</v>
      </c>
      <c r="K18">
        <v>10.34</v>
      </c>
      <c r="L18">
        <v>11.8</v>
      </c>
      <c r="M18">
        <v>120</v>
      </c>
      <c r="N18">
        <v>110.2</v>
      </c>
    </row>
    <row r="19" spans="1:27" x14ac:dyDescent="0.25">
      <c r="A19" s="5">
        <v>45682</v>
      </c>
      <c r="B19" t="s">
        <v>692</v>
      </c>
      <c r="C19" t="s">
        <v>711</v>
      </c>
      <c r="D19" t="s">
        <v>332</v>
      </c>
      <c r="E19" s="5">
        <v>45682</v>
      </c>
      <c r="G19">
        <v>58.59</v>
      </c>
      <c r="H19">
        <v>0.4793</v>
      </c>
      <c r="I19">
        <v>2.5</v>
      </c>
      <c r="J19">
        <v>30.51</v>
      </c>
      <c r="K19">
        <v>28.08</v>
      </c>
      <c r="L19">
        <v>11.8</v>
      </c>
      <c r="M19">
        <v>2.2000000000000002</v>
      </c>
      <c r="N19">
        <v>7.6</v>
      </c>
    </row>
    <row r="20" spans="1:27" x14ac:dyDescent="0.25">
      <c r="A20" s="5">
        <v>45682</v>
      </c>
      <c r="B20" t="s">
        <v>692</v>
      </c>
      <c r="C20" t="s">
        <v>712</v>
      </c>
      <c r="D20" t="s">
        <v>332</v>
      </c>
      <c r="E20" s="5">
        <v>45682</v>
      </c>
      <c r="G20">
        <v>19.100000000000001</v>
      </c>
      <c r="H20">
        <v>0.51929999999999998</v>
      </c>
      <c r="I20">
        <v>0.5</v>
      </c>
      <c r="J20">
        <v>9.18</v>
      </c>
      <c r="K20">
        <v>9.92</v>
      </c>
      <c r="L20">
        <v>11.8</v>
      </c>
      <c r="M20">
        <v>2.5</v>
      </c>
      <c r="N20">
        <v>76.3</v>
      </c>
    </row>
    <row r="21" spans="1:27" x14ac:dyDescent="0.25">
      <c r="A21" s="5">
        <v>45685</v>
      </c>
      <c r="B21" t="s">
        <v>692</v>
      </c>
      <c r="C21" t="s">
        <v>713</v>
      </c>
      <c r="D21" t="s">
        <v>332</v>
      </c>
      <c r="E21" s="5">
        <v>45685</v>
      </c>
      <c r="G21">
        <v>25</v>
      </c>
      <c r="H21">
        <v>0.78600000000000003</v>
      </c>
      <c r="I21">
        <v>1</v>
      </c>
      <c r="J21">
        <v>5.35</v>
      </c>
      <c r="K21">
        <v>19.649999999999999</v>
      </c>
      <c r="L21">
        <v>11.8</v>
      </c>
      <c r="M21">
        <v>45</v>
      </c>
      <c r="N21">
        <v>109.2</v>
      </c>
    </row>
    <row r="22" spans="1:27" x14ac:dyDescent="0.25">
      <c r="A22" s="5">
        <v>45682</v>
      </c>
      <c r="B22" t="s">
        <v>692</v>
      </c>
      <c r="C22" t="s">
        <v>714</v>
      </c>
      <c r="D22" t="s">
        <v>332</v>
      </c>
      <c r="E22" s="5">
        <v>45682</v>
      </c>
      <c r="G22">
        <v>69.290000000000006</v>
      </c>
      <c r="H22">
        <v>0.77370000000000005</v>
      </c>
      <c r="I22">
        <v>4.5</v>
      </c>
      <c r="J22">
        <v>15.68</v>
      </c>
      <c r="K22">
        <v>53.61</v>
      </c>
      <c r="L22">
        <v>11.8</v>
      </c>
      <c r="M22">
        <v>3.5</v>
      </c>
      <c r="N22">
        <v>49.3</v>
      </c>
    </row>
    <row r="23" spans="1:27" x14ac:dyDescent="0.25">
      <c r="A23" s="5">
        <v>45682</v>
      </c>
      <c r="B23" t="s">
        <v>692</v>
      </c>
      <c r="C23" t="s">
        <v>715</v>
      </c>
      <c r="D23" t="s">
        <v>332</v>
      </c>
      <c r="E23" s="5">
        <v>45682</v>
      </c>
      <c r="G23">
        <v>81.27</v>
      </c>
      <c r="H23">
        <v>0.88470000000000004</v>
      </c>
      <c r="I23">
        <v>0.6</v>
      </c>
      <c r="J23">
        <v>9.3699999999999992</v>
      </c>
      <c r="K23">
        <v>71.900000000000006</v>
      </c>
      <c r="L23">
        <v>11.8</v>
      </c>
      <c r="N23">
        <v>90.9</v>
      </c>
    </row>
    <row r="24" spans="1:27" x14ac:dyDescent="0.25">
      <c r="A24" s="5">
        <v>45682</v>
      </c>
      <c r="B24" t="s">
        <v>692</v>
      </c>
      <c r="C24" t="s">
        <v>716</v>
      </c>
      <c r="D24" t="s">
        <v>332</v>
      </c>
      <c r="E24" s="5">
        <v>45682</v>
      </c>
      <c r="G24">
        <v>17.559999999999999</v>
      </c>
      <c r="H24">
        <v>0.25</v>
      </c>
      <c r="I24">
        <v>0.5</v>
      </c>
      <c r="J24">
        <v>13.17</v>
      </c>
      <c r="K24">
        <v>4.3899999999999997</v>
      </c>
      <c r="L24">
        <v>11.8</v>
      </c>
      <c r="N24">
        <v>27.3</v>
      </c>
      <c r="Y24" t="s">
        <v>717</v>
      </c>
      <c r="AA24" t="s">
        <v>717</v>
      </c>
    </row>
    <row r="25" spans="1:27" x14ac:dyDescent="0.25">
      <c r="A25" s="5">
        <v>45685</v>
      </c>
      <c r="B25" t="s">
        <v>692</v>
      </c>
      <c r="C25" t="s">
        <v>718</v>
      </c>
      <c r="D25" t="s">
        <v>332</v>
      </c>
      <c r="E25" s="5">
        <v>45685</v>
      </c>
      <c r="G25">
        <v>11.62</v>
      </c>
      <c r="H25">
        <v>0.29199999999999998</v>
      </c>
      <c r="I25">
        <v>2.5</v>
      </c>
      <c r="J25">
        <v>8.23</v>
      </c>
      <c r="K25">
        <v>3.39</v>
      </c>
      <c r="L25">
        <v>11.8</v>
      </c>
      <c r="M25">
        <v>90</v>
      </c>
      <c r="N25">
        <v>1</v>
      </c>
    </row>
    <row r="26" spans="1:27" x14ac:dyDescent="0.25">
      <c r="A26" s="5">
        <v>45685</v>
      </c>
      <c r="B26" t="s">
        <v>692</v>
      </c>
      <c r="C26" t="s">
        <v>719</v>
      </c>
      <c r="D26" t="s">
        <v>332</v>
      </c>
      <c r="E26" s="5">
        <v>45685</v>
      </c>
      <c r="G26">
        <v>5.36</v>
      </c>
      <c r="H26">
        <v>0.2</v>
      </c>
      <c r="I26">
        <v>0</v>
      </c>
      <c r="J26">
        <v>4.29</v>
      </c>
      <c r="K26">
        <v>1.07</v>
      </c>
      <c r="L26">
        <v>11.8</v>
      </c>
      <c r="M26">
        <v>90</v>
      </c>
      <c r="N26">
        <v>0.7</v>
      </c>
    </row>
    <row r="27" spans="1:27" x14ac:dyDescent="0.25">
      <c r="A27" s="5">
        <v>45685</v>
      </c>
      <c r="B27" t="s">
        <v>692</v>
      </c>
      <c r="C27" t="s">
        <v>720</v>
      </c>
      <c r="D27" t="s">
        <v>332</v>
      </c>
      <c r="E27" s="5">
        <v>45685</v>
      </c>
      <c r="G27">
        <v>36.07</v>
      </c>
      <c r="H27">
        <v>0.45519999999999999</v>
      </c>
      <c r="I27">
        <v>1.5</v>
      </c>
      <c r="J27">
        <v>19.649999999999999</v>
      </c>
      <c r="K27">
        <v>16.420000000000002</v>
      </c>
      <c r="L27">
        <v>11.8</v>
      </c>
      <c r="N27">
        <v>27.6</v>
      </c>
    </row>
    <row r="28" spans="1:27" x14ac:dyDescent="0.25">
      <c r="A28" s="5">
        <v>45682</v>
      </c>
      <c r="B28" t="s">
        <v>692</v>
      </c>
      <c r="C28" t="s">
        <v>721</v>
      </c>
      <c r="D28" t="s">
        <v>332</v>
      </c>
      <c r="E28" s="5">
        <v>45682</v>
      </c>
      <c r="G28">
        <v>123.53</v>
      </c>
      <c r="H28">
        <v>0.63149999999999995</v>
      </c>
      <c r="I28">
        <v>4</v>
      </c>
      <c r="J28">
        <v>45.52</v>
      </c>
      <c r="K28">
        <v>78.010000000000005</v>
      </c>
      <c r="L28">
        <v>11.8</v>
      </c>
      <c r="M28">
        <v>4</v>
      </c>
      <c r="N28">
        <v>115.4</v>
      </c>
    </row>
    <row r="29" spans="1:27" x14ac:dyDescent="0.25">
      <c r="A29" s="5">
        <v>45682</v>
      </c>
      <c r="B29" t="s">
        <v>692</v>
      </c>
      <c r="C29" t="s">
        <v>722</v>
      </c>
      <c r="D29" t="s">
        <v>332</v>
      </c>
      <c r="E29" s="5">
        <v>45682</v>
      </c>
      <c r="G29">
        <v>8.2799999999999994</v>
      </c>
      <c r="H29">
        <v>0.77669999999999995</v>
      </c>
      <c r="I29">
        <v>0.25</v>
      </c>
      <c r="J29">
        <v>1.85</v>
      </c>
      <c r="K29">
        <v>6.43</v>
      </c>
      <c r="L29">
        <v>11.8</v>
      </c>
      <c r="M29">
        <v>1.7</v>
      </c>
      <c r="N29">
        <v>71.3</v>
      </c>
    </row>
    <row r="30" spans="1:27" x14ac:dyDescent="0.25">
      <c r="A30" s="5">
        <v>45682</v>
      </c>
      <c r="B30" t="s">
        <v>692</v>
      </c>
      <c r="C30" t="s">
        <v>723</v>
      </c>
      <c r="D30" t="s">
        <v>332</v>
      </c>
      <c r="E30" s="5">
        <v>45682</v>
      </c>
      <c r="G30">
        <v>104.44</v>
      </c>
      <c r="H30">
        <v>0.74790000000000001</v>
      </c>
      <c r="I30">
        <v>3.7</v>
      </c>
      <c r="J30">
        <v>26.33</v>
      </c>
      <c r="K30">
        <v>78.11</v>
      </c>
      <c r="L30">
        <v>11.8</v>
      </c>
      <c r="M30">
        <v>0</v>
      </c>
      <c r="N30">
        <v>95.4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7" x14ac:dyDescent="0.25">
      <c r="A31" s="5">
        <v>45683</v>
      </c>
      <c r="B31" t="s">
        <v>692</v>
      </c>
      <c r="C31" t="s">
        <v>724</v>
      </c>
      <c r="D31" t="s">
        <v>332</v>
      </c>
      <c r="E31" s="5">
        <v>45683</v>
      </c>
      <c r="G31">
        <v>34.46</v>
      </c>
      <c r="H31">
        <v>0.40949999999999998</v>
      </c>
      <c r="I31">
        <v>3</v>
      </c>
      <c r="J31">
        <v>20.350000000000001</v>
      </c>
      <c r="K31">
        <v>14.11</v>
      </c>
      <c r="L31">
        <v>11.8</v>
      </c>
      <c r="M31">
        <v>17</v>
      </c>
      <c r="N31">
        <v>21.2</v>
      </c>
      <c r="Y31" t="s">
        <v>725</v>
      </c>
      <c r="AA31" t="s">
        <v>725</v>
      </c>
    </row>
    <row r="32" spans="1:27" x14ac:dyDescent="0.25">
      <c r="A32" s="5">
        <v>45685</v>
      </c>
      <c r="B32" t="s">
        <v>692</v>
      </c>
      <c r="C32" t="s">
        <v>726</v>
      </c>
      <c r="D32" t="s">
        <v>332</v>
      </c>
      <c r="E32" s="5">
        <v>45685</v>
      </c>
      <c r="G32">
        <v>24.35</v>
      </c>
      <c r="H32">
        <v>0.33829999999999999</v>
      </c>
      <c r="I32">
        <v>1.25</v>
      </c>
      <c r="J32">
        <v>16.11</v>
      </c>
      <c r="K32">
        <v>8.24</v>
      </c>
      <c r="L32">
        <v>11.5</v>
      </c>
      <c r="M32">
        <v>3.7</v>
      </c>
      <c r="N32">
        <v>43.9</v>
      </c>
      <c r="Y32" t="s">
        <v>669</v>
      </c>
      <c r="AA32" t="s">
        <v>669</v>
      </c>
    </row>
    <row r="33" spans="1:27" ht="45" x14ac:dyDescent="0.25">
      <c r="A33" s="5">
        <v>45688</v>
      </c>
      <c r="B33" t="s">
        <v>481</v>
      </c>
      <c r="C33" t="s">
        <v>480</v>
      </c>
      <c r="D33" t="s">
        <v>332</v>
      </c>
      <c r="E33" s="5">
        <v>45688</v>
      </c>
      <c r="G33">
        <v>6.93</v>
      </c>
      <c r="H33">
        <v>0.20399999999999999</v>
      </c>
      <c r="I33">
        <v>0.1</v>
      </c>
      <c r="J33">
        <v>5.52</v>
      </c>
      <c r="K33">
        <v>1.41</v>
      </c>
      <c r="L33">
        <v>11.5</v>
      </c>
      <c r="M33">
        <v>66</v>
      </c>
      <c r="N33">
        <v>5.4</v>
      </c>
      <c r="Y33" s="71" t="s">
        <v>727</v>
      </c>
      <c r="AA33" s="71" t="s">
        <v>727</v>
      </c>
    </row>
    <row r="34" spans="1:27" x14ac:dyDescent="0.25">
      <c r="A34" s="5">
        <v>45683</v>
      </c>
      <c r="B34" t="s">
        <v>481</v>
      </c>
      <c r="C34" t="s">
        <v>484</v>
      </c>
      <c r="D34" t="s">
        <v>332</v>
      </c>
      <c r="E34" s="5">
        <v>45683</v>
      </c>
      <c r="G34">
        <v>120</v>
      </c>
      <c r="H34">
        <v>0.77</v>
      </c>
      <c r="I34">
        <v>11.5</v>
      </c>
      <c r="J34">
        <v>27.6</v>
      </c>
      <c r="K34">
        <v>92.4</v>
      </c>
      <c r="L34">
        <v>11.5</v>
      </c>
      <c r="M34">
        <v>3</v>
      </c>
    </row>
    <row r="35" spans="1:27" x14ac:dyDescent="0.25">
      <c r="A35" s="5">
        <v>45687</v>
      </c>
      <c r="B35" t="s">
        <v>481</v>
      </c>
      <c r="C35" t="s">
        <v>486</v>
      </c>
      <c r="D35" t="s">
        <v>332</v>
      </c>
      <c r="E35" s="5">
        <v>45687</v>
      </c>
      <c r="G35">
        <v>39.08</v>
      </c>
      <c r="H35">
        <v>0.77159999999999995</v>
      </c>
      <c r="I35">
        <v>3.32</v>
      </c>
      <c r="J35">
        <v>8.93</v>
      </c>
      <c r="K35">
        <v>30.16</v>
      </c>
      <c r="L35">
        <v>11.3</v>
      </c>
      <c r="M35">
        <v>1</v>
      </c>
    </row>
    <row r="36" spans="1:27" x14ac:dyDescent="0.25">
      <c r="A36" s="5">
        <v>45687</v>
      </c>
      <c r="B36" t="s">
        <v>481</v>
      </c>
      <c r="C36" t="s">
        <v>488</v>
      </c>
      <c r="D36" t="s">
        <v>332</v>
      </c>
      <c r="E36" s="5">
        <v>45687</v>
      </c>
      <c r="G36">
        <v>32.07</v>
      </c>
      <c r="H36">
        <v>0.67759999999999998</v>
      </c>
      <c r="I36">
        <v>0.05</v>
      </c>
      <c r="J36">
        <v>10.34</v>
      </c>
      <c r="K36">
        <v>21.73</v>
      </c>
      <c r="L36">
        <v>11.3</v>
      </c>
      <c r="M36">
        <v>2.5</v>
      </c>
    </row>
    <row r="37" spans="1:27" x14ac:dyDescent="0.25">
      <c r="A37" s="5">
        <v>45687</v>
      </c>
      <c r="B37" t="s">
        <v>481</v>
      </c>
      <c r="C37" t="s">
        <v>494</v>
      </c>
      <c r="D37" t="s">
        <v>332</v>
      </c>
      <c r="E37" s="5">
        <v>45687</v>
      </c>
      <c r="G37">
        <v>46.4</v>
      </c>
      <c r="H37">
        <v>0.995</v>
      </c>
      <c r="I37">
        <v>0</v>
      </c>
      <c r="J37">
        <v>0.23</v>
      </c>
      <c r="K37">
        <v>46.17</v>
      </c>
      <c r="L37">
        <v>11.3</v>
      </c>
      <c r="M37">
        <v>2.2999999999999998</v>
      </c>
    </row>
    <row r="38" spans="1:27" x14ac:dyDescent="0.25">
      <c r="A38" s="5">
        <v>45687</v>
      </c>
      <c r="B38" t="s">
        <v>481</v>
      </c>
      <c r="C38" t="s">
        <v>496</v>
      </c>
      <c r="D38" t="s">
        <v>332</v>
      </c>
      <c r="E38" s="5">
        <v>45687</v>
      </c>
      <c r="G38">
        <v>56.9</v>
      </c>
      <c r="H38">
        <v>0.94769999999999999</v>
      </c>
      <c r="I38">
        <v>0</v>
      </c>
      <c r="J38">
        <v>2.98</v>
      </c>
      <c r="K38">
        <v>53.92</v>
      </c>
      <c r="L38">
        <v>11.3</v>
      </c>
      <c r="M38">
        <v>2.2000000000000002</v>
      </c>
    </row>
    <row r="39" spans="1:27" x14ac:dyDescent="0.25">
      <c r="A39" s="5">
        <v>45684</v>
      </c>
      <c r="B39" t="s">
        <v>481</v>
      </c>
      <c r="C39" t="s">
        <v>498</v>
      </c>
      <c r="D39" t="s">
        <v>332</v>
      </c>
      <c r="E39" s="5">
        <v>45684</v>
      </c>
      <c r="G39">
        <v>71.5</v>
      </c>
      <c r="H39">
        <v>0.42</v>
      </c>
      <c r="I39">
        <v>0.64</v>
      </c>
      <c r="J39">
        <v>41.47</v>
      </c>
      <c r="K39">
        <v>30.03</v>
      </c>
      <c r="L39">
        <v>11.3</v>
      </c>
      <c r="M39">
        <v>2.6</v>
      </c>
    </row>
    <row r="40" spans="1:27" x14ac:dyDescent="0.25">
      <c r="A40" s="5">
        <v>45682</v>
      </c>
      <c r="B40" t="s">
        <v>481</v>
      </c>
      <c r="C40" t="s">
        <v>500</v>
      </c>
      <c r="D40" t="s">
        <v>332</v>
      </c>
      <c r="E40" s="5">
        <v>45682</v>
      </c>
      <c r="G40">
        <v>118.04</v>
      </c>
      <c r="H40">
        <v>0.99295999999999995</v>
      </c>
      <c r="I40">
        <v>0</v>
      </c>
      <c r="J40">
        <v>0.83</v>
      </c>
      <c r="K40">
        <v>117.21</v>
      </c>
      <c r="L40">
        <v>11.3</v>
      </c>
      <c r="M40">
        <v>2.5</v>
      </c>
    </row>
    <row r="41" spans="1:27" x14ac:dyDescent="0.25">
      <c r="A41" s="5">
        <v>45682</v>
      </c>
      <c r="B41" t="s">
        <v>481</v>
      </c>
      <c r="C41" t="s">
        <v>502</v>
      </c>
      <c r="D41" t="s">
        <v>332</v>
      </c>
      <c r="E41" s="5">
        <v>45682</v>
      </c>
      <c r="G41">
        <v>118.51</v>
      </c>
      <c r="H41">
        <v>0.93420000000000003</v>
      </c>
      <c r="I41">
        <v>0.35</v>
      </c>
      <c r="J41">
        <v>7.8</v>
      </c>
      <c r="K41">
        <v>110.72</v>
      </c>
      <c r="L41">
        <v>11.3</v>
      </c>
      <c r="M41">
        <v>3</v>
      </c>
    </row>
    <row r="42" spans="1:27" x14ac:dyDescent="0.25">
      <c r="A42" s="5">
        <v>45568</v>
      </c>
      <c r="B42" t="s">
        <v>481</v>
      </c>
      <c r="C42" t="s">
        <v>504</v>
      </c>
      <c r="D42" t="s">
        <v>326</v>
      </c>
      <c r="E42" s="5">
        <v>45568</v>
      </c>
      <c r="G42">
        <v>13.59</v>
      </c>
      <c r="H42">
        <v>0.3</v>
      </c>
      <c r="I42">
        <v>0.47</v>
      </c>
      <c r="J42">
        <v>9.51</v>
      </c>
      <c r="K42">
        <v>4.08</v>
      </c>
      <c r="L42">
        <v>11.3</v>
      </c>
      <c r="M42">
        <v>1.3</v>
      </c>
    </row>
    <row r="43" spans="1:27" x14ac:dyDescent="0.25">
      <c r="A43" s="5">
        <v>45687</v>
      </c>
      <c r="B43" t="s">
        <v>481</v>
      </c>
      <c r="C43" t="s">
        <v>506</v>
      </c>
      <c r="D43" t="s">
        <v>332</v>
      </c>
      <c r="E43" s="5">
        <v>45687</v>
      </c>
      <c r="G43">
        <v>80.87</v>
      </c>
      <c r="H43">
        <v>0.90410000000000001</v>
      </c>
      <c r="I43">
        <v>0.1</v>
      </c>
      <c r="J43">
        <v>7.76</v>
      </c>
      <c r="K43">
        <v>73.11</v>
      </c>
      <c r="L43">
        <v>11.3</v>
      </c>
      <c r="M43">
        <v>3.1</v>
      </c>
    </row>
    <row r="44" spans="1:27" x14ac:dyDescent="0.25">
      <c r="A44" s="5">
        <v>45687</v>
      </c>
      <c r="B44" t="s">
        <v>481</v>
      </c>
      <c r="C44" t="s">
        <v>510</v>
      </c>
      <c r="D44" t="s">
        <v>332</v>
      </c>
      <c r="E44" s="5">
        <v>45687</v>
      </c>
      <c r="G44">
        <v>31.8</v>
      </c>
      <c r="H44">
        <v>0.36</v>
      </c>
      <c r="I44">
        <v>0</v>
      </c>
      <c r="J44">
        <v>20.350000000000001</v>
      </c>
      <c r="K44">
        <v>11.45</v>
      </c>
      <c r="L44">
        <v>11.3</v>
      </c>
      <c r="M44">
        <v>2.2000000000000002</v>
      </c>
    </row>
    <row r="45" spans="1:27" x14ac:dyDescent="0.25">
      <c r="A45" s="5">
        <v>45685</v>
      </c>
      <c r="B45" t="s">
        <v>481</v>
      </c>
      <c r="C45" t="s">
        <v>512</v>
      </c>
      <c r="D45" t="s">
        <v>332</v>
      </c>
      <c r="E45" s="5">
        <v>45685</v>
      </c>
      <c r="G45">
        <v>39.15</v>
      </c>
      <c r="H45">
        <v>0.36</v>
      </c>
      <c r="I45">
        <v>0.11</v>
      </c>
      <c r="J45">
        <v>25.06</v>
      </c>
      <c r="K45">
        <v>14.1</v>
      </c>
      <c r="L45">
        <v>11.3</v>
      </c>
      <c r="M45">
        <v>4.5</v>
      </c>
    </row>
    <row r="46" spans="1:27" x14ac:dyDescent="0.25">
      <c r="A46" s="5">
        <v>45687</v>
      </c>
      <c r="B46" t="s">
        <v>481</v>
      </c>
      <c r="C46" t="s">
        <v>514</v>
      </c>
      <c r="D46" t="s">
        <v>332</v>
      </c>
      <c r="E46" s="5">
        <v>45687</v>
      </c>
      <c r="G46">
        <v>56.19</v>
      </c>
      <c r="H46">
        <v>0.39</v>
      </c>
      <c r="I46">
        <v>0.66</v>
      </c>
      <c r="J46">
        <v>34.28</v>
      </c>
      <c r="K46">
        <v>21.91</v>
      </c>
      <c r="L46">
        <v>11.3</v>
      </c>
      <c r="M46">
        <v>5.2</v>
      </c>
    </row>
    <row r="47" spans="1:27" x14ac:dyDescent="0.25">
      <c r="A47" s="5">
        <v>45687</v>
      </c>
      <c r="B47" t="s">
        <v>481</v>
      </c>
      <c r="C47" t="s">
        <v>516</v>
      </c>
      <c r="D47" t="s">
        <v>332</v>
      </c>
      <c r="E47" s="5">
        <v>45687</v>
      </c>
      <c r="G47">
        <v>38.4</v>
      </c>
      <c r="H47">
        <v>0.57821</v>
      </c>
      <c r="I47">
        <v>2.23</v>
      </c>
      <c r="J47">
        <v>16.2</v>
      </c>
      <c r="K47">
        <v>22.2</v>
      </c>
      <c r="L47">
        <v>11.3</v>
      </c>
      <c r="M47">
        <v>3.2</v>
      </c>
    </row>
    <row r="48" spans="1:27" x14ac:dyDescent="0.25">
      <c r="A48" s="5">
        <v>45687</v>
      </c>
      <c r="B48" t="s">
        <v>481</v>
      </c>
      <c r="C48" t="s">
        <v>518</v>
      </c>
      <c r="D48" t="s">
        <v>332</v>
      </c>
      <c r="E48" s="5">
        <v>45687</v>
      </c>
      <c r="G48">
        <v>131.29</v>
      </c>
      <c r="H48">
        <v>0.88790000000000002</v>
      </c>
      <c r="I48">
        <v>0</v>
      </c>
      <c r="J48">
        <v>14.72</v>
      </c>
      <c r="K48">
        <v>116.57</v>
      </c>
      <c r="L48">
        <v>11.3</v>
      </c>
      <c r="M48">
        <v>3.7</v>
      </c>
    </row>
    <row r="49" spans="1:13" x14ac:dyDescent="0.25">
      <c r="A49" s="5">
        <v>45687</v>
      </c>
      <c r="B49" t="s">
        <v>481</v>
      </c>
      <c r="C49" t="s">
        <v>520</v>
      </c>
      <c r="D49" t="s">
        <v>332</v>
      </c>
      <c r="E49" s="5">
        <v>45687</v>
      </c>
      <c r="G49">
        <v>36.380000000000003</v>
      </c>
      <c r="H49">
        <v>0.437</v>
      </c>
      <c r="I49">
        <v>2.79</v>
      </c>
      <c r="J49">
        <v>20.48</v>
      </c>
      <c r="K49">
        <v>15.9</v>
      </c>
      <c r="L49">
        <v>11.3</v>
      </c>
      <c r="M49">
        <v>2</v>
      </c>
    </row>
    <row r="50" spans="1:13" x14ac:dyDescent="0.25">
      <c r="A50" s="5">
        <v>45687</v>
      </c>
      <c r="B50" t="s">
        <v>481</v>
      </c>
      <c r="C50" t="s">
        <v>522</v>
      </c>
      <c r="D50" t="s">
        <v>332</v>
      </c>
      <c r="E50" s="5">
        <v>45687</v>
      </c>
      <c r="G50">
        <v>17.5</v>
      </c>
      <c r="H50">
        <v>0.89349999999999996</v>
      </c>
      <c r="I50">
        <v>1.55</v>
      </c>
      <c r="J50">
        <v>1.86</v>
      </c>
      <c r="K50">
        <v>15.64</v>
      </c>
      <c r="L50">
        <v>11.3</v>
      </c>
      <c r="M50">
        <v>1.6</v>
      </c>
    </row>
    <row r="51" spans="1:13" x14ac:dyDescent="0.25">
      <c r="A51" s="5">
        <v>45687</v>
      </c>
      <c r="B51" t="s">
        <v>481</v>
      </c>
      <c r="C51" t="s">
        <v>524</v>
      </c>
      <c r="D51" t="s">
        <v>332</v>
      </c>
      <c r="E51" s="5">
        <v>45687</v>
      </c>
      <c r="G51">
        <v>57.9</v>
      </c>
      <c r="H51">
        <v>0.82499999999999996</v>
      </c>
      <c r="I51">
        <v>0.03</v>
      </c>
      <c r="J51">
        <v>10.130000000000001</v>
      </c>
      <c r="K51">
        <v>47.77</v>
      </c>
      <c r="L51">
        <v>11.3</v>
      </c>
      <c r="M51">
        <v>2.8</v>
      </c>
    </row>
    <row r="52" spans="1:13" x14ac:dyDescent="0.25">
      <c r="A52" s="5">
        <v>45683</v>
      </c>
      <c r="B52" t="s">
        <v>481</v>
      </c>
      <c r="C52" t="s">
        <v>526</v>
      </c>
      <c r="D52" t="s">
        <v>332</v>
      </c>
      <c r="E52" s="5">
        <v>45683</v>
      </c>
      <c r="G52">
        <v>10.1</v>
      </c>
      <c r="H52">
        <v>0.42098999999999998</v>
      </c>
      <c r="I52">
        <v>0.67</v>
      </c>
      <c r="J52">
        <v>5.85</v>
      </c>
      <c r="K52">
        <v>4.25</v>
      </c>
      <c r="L52">
        <v>11.3</v>
      </c>
      <c r="M52">
        <v>2.4</v>
      </c>
    </row>
    <row r="53" spans="1:13" x14ac:dyDescent="0.25">
      <c r="A53" s="5">
        <v>45687</v>
      </c>
      <c r="B53" t="s">
        <v>481</v>
      </c>
      <c r="C53" t="s">
        <v>528</v>
      </c>
      <c r="D53" t="s">
        <v>332</v>
      </c>
      <c r="E53" s="5">
        <v>45687</v>
      </c>
      <c r="G53">
        <v>30.4</v>
      </c>
      <c r="H53">
        <v>0.65790000000000004</v>
      </c>
      <c r="I53">
        <v>0</v>
      </c>
      <c r="J53">
        <v>10.4</v>
      </c>
      <c r="K53">
        <v>20</v>
      </c>
      <c r="L53">
        <v>11.3</v>
      </c>
      <c r="M53">
        <v>2.9</v>
      </c>
    </row>
    <row r="54" spans="1:13" x14ac:dyDescent="0.25">
      <c r="A54" s="5">
        <v>45684</v>
      </c>
      <c r="B54" t="s">
        <v>481</v>
      </c>
      <c r="C54" t="s">
        <v>530</v>
      </c>
      <c r="D54" t="s">
        <v>332</v>
      </c>
      <c r="E54" s="5">
        <v>45684</v>
      </c>
      <c r="G54">
        <v>122.7</v>
      </c>
      <c r="H54">
        <v>0.97743999999999998</v>
      </c>
      <c r="I54">
        <v>0</v>
      </c>
      <c r="J54">
        <v>2.77</v>
      </c>
      <c r="K54">
        <v>119.93</v>
      </c>
      <c r="L54">
        <v>11.3</v>
      </c>
      <c r="M54">
        <v>3.2</v>
      </c>
    </row>
    <row r="55" spans="1:13" x14ac:dyDescent="0.25">
      <c r="A55" s="5">
        <v>45687</v>
      </c>
      <c r="B55" t="s">
        <v>481</v>
      </c>
      <c r="C55" t="s">
        <v>532</v>
      </c>
      <c r="D55" t="s">
        <v>332</v>
      </c>
      <c r="E55" s="5">
        <v>45687</v>
      </c>
      <c r="G55">
        <v>21.51</v>
      </c>
      <c r="H55">
        <v>0.38</v>
      </c>
      <c r="I55">
        <v>0</v>
      </c>
      <c r="J55">
        <v>13.34</v>
      </c>
      <c r="K55">
        <v>8.17</v>
      </c>
      <c r="L55">
        <v>11.3</v>
      </c>
      <c r="M55">
        <v>1.5</v>
      </c>
    </row>
    <row r="56" spans="1:13" x14ac:dyDescent="0.25">
      <c r="A56" s="5">
        <v>45682</v>
      </c>
      <c r="B56" t="s">
        <v>481</v>
      </c>
      <c r="C56" t="s">
        <v>536</v>
      </c>
      <c r="D56" t="s">
        <v>332</v>
      </c>
      <c r="E56" s="5">
        <v>45682</v>
      </c>
      <c r="G56">
        <v>108.75</v>
      </c>
      <c r="H56">
        <v>0.79339999999999999</v>
      </c>
      <c r="I56">
        <v>0</v>
      </c>
      <c r="J56">
        <v>22.47</v>
      </c>
      <c r="K56">
        <v>86.28</v>
      </c>
      <c r="L56">
        <v>11.3</v>
      </c>
      <c r="M56">
        <v>3</v>
      </c>
    </row>
    <row r="57" spans="1:13" x14ac:dyDescent="0.25">
      <c r="A57" s="5">
        <v>45676</v>
      </c>
      <c r="B57" t="s">
        <v>481</v>
      </c>
      <c r="C57" t="s">
        <v>538</v>
      </c>
      <c r="D57" t="s">
        <v>332</v>
      </c>
      <c r="E57" s="5">
        <v>45676</v>
      </c>
      <c r="G57">
        <v>56.5</v>
      </c>
      <c r="H57">
        <v>0.84636999999999996</v>
      </c>
      <c r="I57">
        <v>1.86</v>
      </c>
      <c r="J57">
        <v>8.68</v>
      </c>
      <c r="K57">
        <v>47.82</v>
      </c>
      <c r="L57">
        <v>11.3</v>
      </c>
      <c r="M57">
        <v>3.2</v>
      </c>
    </row>
    <row r="58" spans="1:13" x14ac:dyDescent="0.25">
      <c r="A58" s="5">
        <v>45676</v>
      </c>
      <c r="B58" t="s">
        <v>481</v>
      </c>
      <c r="C58" t="s">
        <v>540</v>
      </c>
      <c r="D58" t="s">
        <v>332</v>
      </c>
      <c r="E58" s="5">
        <v>45676</v>
      </c>
      <c r="G58">
        <v>49.7</v>
      </c>
      <c r="H58">
        <v>0.73560000000000003</v>
      </c>
      <c r="I58">
        <v>1.44</v>
      </c>
      <c r="J58">
        <v>13.14</v>
      </c>
      <c r="K58">
        <v>36.56</v>
      </c>
      <c r="L58">
        <v>11.3</v>
      </c>
      <c r="M58">
        <v>3.5</v>
      </c>
    </row>
    <row r="59" spans="1:13" x14ac:dyDescent="0.25">
      <c r="A59" s="5">
        <v>45682</v>
      </c>
      <c r="B59" t="s">
        <v>481</v>
      </c>
      <c r="C59" t="s">
        <v>542</v>
      </c>
      <c r="D59" t="s">
        <v>332</v>
      </c>
      <c r="E59" s="5">
        <v>45682</v>
      </c>
      <c r="G59">
        <v>108.73</v>
      </c>
      <c r="H59">
        <v>0.92352999999999996</v>
      </c>
      <c r="I59">
        <v>0</v>
      </c>
      <c r="J59">
        <v>8.31</v>
      </c>
      <c r="K59">
        <v>100.41</v>
      </c>
      <c r="L59">
        <v>11.3</v>
      </c>
      <c r="M59">
        <v>3.9</v>
      </c>
    </row>
    <row r="60" spans="1:13" x14ac:dyDescent="0.25">
      <c r="A60" s="5">
        <v>45676</v>
      </c>
      <c r="B60" t="s">
        <v>481</v>
      </c>
      <c r="C60" t="s">
        <v>544</v>
      </c>
      <c r="D60" t="s">
        <v>332</v>
      </c>
      <c r="E60" s="5">
        <v>45676</v>
      </c>
      <c r="G60">
        <v>138.93</v>
      </c>
      <c r="H60">
        <v>0.82421999999999995</v>
      </c>
      <c r="I60">
        <v>0.31</v>
      </c>
      <c r="J60">
        <v>24.42</v>
      </c>
      <c r="K60">
        <v>114.51</v>
      </c>
      <c r="L60">
        <v>11.3</v>
      </c>
      <c r="M60">
        <v>2.9</v>
      </c>
    </row>
    <row r="61" spans="1:13" x14ac:dyDescent="0.25">
      <c r="A61" s="5">
        <v>45673</v>
      </c>
      <c r="B61" t="s">
        <v>481</v>
      </c>
      <c r="C61" t="s">
        <v>546</v>
      </c>
      <c r="D61" t="s">
        <v>332</v>
      </c>
      <c r="E61" s="5">
        <v>45673</v>
      </c>
      <c r="G61">
        <v>4.2</v>
      </c>
      <c r="H61">
        <v>0.32</v>
      </c>
      <c r="I61">
        <v>0.51</v>
      </c>
      <c r="J61">
        <v>2.86</v>
      </c>
      <c r="K61">
        <v>1.34</v>
      </c>
      <c r="L61">
        <v>11.3</v>
      </c>
    </row>
    <row r="62" spans="1:13" x14ac:dyDescent="0.25">
      <c r="A62" s="5">
        <v>45687</v>
      </c>
      <c r="B62" t="s">
        <v>481</v>
      </c>
      <c r="C62" t="s">
        <v>548</v>
      </c>
      <c r="D62" t="s">
        <v>332</v>
      </c>
      <c r="E62" s="5">
        <v>45687</v>
      </c>
      <c r="G62">
        <v>434.26</v>
      </c>
      <c r="H62">
        <v>0.92593000000000003</v>
      </c>
      <c r="I62">
        <v>0</v>
      </c>
      <c r="J62">
        <v>32.17</v>
      </c>
      <c r="K62">
        <v>402.09</v>
      </c>
      <c r="L62">
        <v>11.3</v>
      </c>
      <c r="M62">
        <v>4.3</v>
      </c>
    </row>
    <row r="63" spans="1:13" x14ac:dyDescent="0.25">
      <c r="A63" s="5">
        <v>45685</v>
      </c>
      <c r="B63" t="s">
        <v>481</v>
      </c>
      <c r="C63" t="s">
        <v>550</v>
      </c>
      <c r="D63" t="s">
        <v>332</v>
      </c>
      <c r="E63" s="5">
        <v>45685</v>
      </c>
      <c r="G63">
        <v>156.19999999999999</v>
      </c>
      <c r="H63">
        <v>0.88370000000000004</v>
      </c>
      <c r="I63">
        <v>4.55</v>
      </c>
      <c r="J63">
        <v>18.170000000000002</v>
      </c>
      <c r="K63">
        <v>138.03</v>
      </c>
      <c r="L63">
        <v>11.3</v>
      </c>
      <c r="M63">
        <v>2.2999999999999998</v>
      </c>
    </row>
    <row r="64" spans="1:13" x14ac:dyDescent="0.25">
      <c r="A64" s="5">
        <v>45686</v>
      </c>
      <c r="B64" t="s">
        <v>481</v>
      </c>
      <c r="C64" t="s">
        <v>552</v>
      </c>
      <c r="D64" t="s">
        <v>332</v>
      </c>
      <c r="E64" s="5">
        <v>45686</v>
      </c>
      <c r="G64">
        <v>46.99</v>
      </c>
      <c r="H64">
        <v>0.45</v>
      </c>
      <c r="I64">
        <v>0.2</v>
      </c>
      <c r="J64">
        <v>25.85</v>
      </c>
      <c r="K64">
        <v>21.15</v>
      </c>
      <c r="L64">
        <v>11.3</v>
      </c>
      <c r="M64">
        <v>1.8</v>
      </c>
    </row>
    <row r="65" spans="1:13" x14ac:dyDescent="0.25">
      <c r="A65" s="5">
        <v>45684</v>
      </c>
      <c r="B65" t="s">
        <v>481</v>
      </c>
      <c r="C65" t="s">
        <v>554</v>
      </c>
      <c r="D65" t="s">
        <v>332</v>
      </c>
      <c r="E65" s="5">
        <v>45684</v>
      </c>
      <c r="G65">
        <v>230.35</v>
      </c>
      <c r="H65">
        <v>0.98960000000000004</v>
      </c>
      <c r="I65">
        <v>1.73</v>
      </c>
      <c r="J65">
        <v>2.4</v>
      </c>
      <c r="K65">
        <v>227.95</v>
      </c>
      <c r="L65">
        <v>11.3</v>
      </c>
      <c r="M65">
        <v>3.5</v>
      </c>
    </row>
    <row r="66" spans="1:13" x14ac:dyDescent="0.25">
      <c r="A66" s="5">
        <v>45685</v>
      </c>
      <c r="B66" t="s">
        <v>481</v>
      </c>
      <c r="C66" t="s">
        <v>556</v>
      </c>
      <c r="D66" t="s">
        <v>332</v>
      </c>
      <c r="E66" s="5">
        <v>45685</v>
      </c>
      <c r="G66">
        <v>21.15</v>
      </c>
      <c r="H66">
        <v>0.81950000000000001</v>
      </c>
      <c r="I66">
        <v>0.73</v>
      </c>
      <c r="J66">
        <v>3.82</v>
      </c>
      <c r="K66">
        <v>17.329999999999998</v>
      </c>
      <c r="L66">
        <v>11.3</v>
      </c>
      <c r="M66">
        <v>1</v>
      </c>
    </row>
    <row r="67" spans="1:13" x14ac:dyDescent="0.25">
      <c r="A67" s="5">
        <v>45676</v>
      </c>
      <c r="B67" t="s">
        <v>481</v>
      </c>
      <c r="C67" t="s">
        <v>558</v>
      </c>
      <c r="D67" t="s">
        <v>332</v>
      </c>
      <c r="E67" s="5">
        <v>45676</v>
      </c>
      <c r="G67">
        <v>178.89</v>
      </c>
      <c r="H67">
        <v>0.85141</v>
      </c>
      <c r="I67">
        <v>3.16</v>
      </c>
      <c r="J67">
        <v>26.58</v>
      </c>
      <c r="K67">
        <v>152.31</v>
      </c>
      <c r="L67">
        <v>11.3</v>
      </c>
      <c r="M67">
        <v>3</v>
      </c>
    </row>
    <row r="68" spans="1:13" x14ac:dyDescent="0.25">
      <c r="A68" s="5">
        <v>45685</v>
      </c>
      <c r="B68" t="s">
        <v>481</v>
      </c>
      <c r="C68" t="s">
        <v>562</v>
      </c>
      <c r="D68" t="s">
        <v>332</v>
      </c>
      <c r="E68" s="5">
        <v>45685</v>
      </c>
      <c r="G68">
        <v>228.6</v>
      </c>
      <c r="H68">
        <v>0.7893</v>
      </c>
      <c r="I68">
        <v>1.75</v>
      </c>
      <c r="J68">
        <v>48.17</v>
      </c>
      <c r="K68">
        <v>180.43</v>
      </c>
      <c r="L68">
        <v>11.3</v>
      </c>
      <c r="M68">
        <v>4</v>
      </c>
    </row>
    <row r="69" spans="1:13" x14ac:dyDescent="0.25">
      <c r="A69" s="5">
        <v>45687</v>
      </c>
      <c r="B69" t="s">
        <v>481</v>
      </c>
      <c r="C69" t="s">
        <v>566</v>
      </c>
      <c r="D69" t="s">
        <v>332</v>
      </c>
      <c r="E69" s="5">
        <v>45687</v>
      </c>
      <c r="G69">
        <v>232.74</v>
      </c>
      <c r="H69">
        <v>0.99790000000000001</v>
      </c>
      <c r="I69">
        <v>0.63</v>
      </c>
      <c r="J69">
        <v>0.49</v>
      </c>
      <c r="K69">
        <v>232.25</v>
      </c>
      <c r="L69">
        <v>11.3</v>
      </c>
      <c r="M69">
        <v>3</v>
      </c>
    </row>
    <row r="70" spans="1:13" x14ac:dyDescent="0.25">
      <c r="A70" s="5">
        <v>45687</v>
      </c>
      <c r="B70" t="s">
        <v>481</v>
      </c>
      <c r="C70" t="s">
        <v>568</v>
      </c>
      <c r="D70" t="s">
        <v>332</v>
      </c>
      <c r="E70" s="5">
        <v>45687</v>
      </c>
      <c r="G70">
        <v>336.15</v>
      </c>
      <c r="H70">
        <v>0.99790000000000001</v>
      </c>
      <c r="I70">
        <v>0</v>
      </c>
      <c r="J70">
        <v>0.71</v>
      </c>
      <c r="K70">
        <v>335.44</v>
      </c>
      <c r="L70">
        <v>11.3</v>
      </c>
      <c r="M70">
        <v>3</v>
      </c>
    </row>
    <row r="71" spans="1:13" x14ac:dyDescent="0.25">
      <c r="A71" s="5">
        <v>45684</v>
      </c>
      <c r="B71" t="s">
        <v>481</v>
      </c>
      <c r="C71" t="s">
        <v>570</v>
      </c>
      <c r="D71" t="s">
        <v>332</v>
      </c>
      <c r="E71" s="5">
        <v>45684</v>
      </c>
      <c r="G71">
        <v>340.2</v>
      </c>
      <c r="H71">
        <v>0.99582000000000004</v>
      </c>
      <c r="I71">
        <v>0.12</v>
      </c>
      <c r="J71">
        <v>1.42</v>
      </c>
      <c r="K71">
        <v>338.78</v>
      </c>
      <c r="L71">
        <v>11.3</v>
      </c>
      <c r="M71">
        <v>3</v>
      </c>
    </row>
    <row r="72" spans="1:13" x14ac:dyDescent="0.25">
      <c r="A72" s="5">
        <v>45642</v>
      </c>
      <c r="B72" t="s">
        <v>481</v>
      </c>
      <c r="C72" t="s">
        <v>574</v>
      </c>
      <c r="D72" t="s">
        <v>326</v>
      </c>
      <c r="E72" s="5">
        <v>45642</v>
      </c>
      <c r="G72">
        <v>32.630000000000003</v>
      </c>
      <c r="H72">
        <v>0.81096000000000001</v>
      </c>
      <c r="I72">
        <v>0.05</v>
      </c>
      <c r="J72">
        <v>6.17</v>
      </c>
      <c r="K72">
        <v>26.46</v>
      </c>
      <c r="L72">
        <v>11.3</v>
      </c>
      <c r="M72">
        <v>1</v>
      </c>
    </row>
    <row r="73" spans="1:13" x14ac:dyDescent="0.25">
      <c r="A73" s="5">
        <v>45687</v>
      </c>
      <c r="B73" t="s">
        <v>481</v>
      </c>
      <c r="C73" t="s">
        <v>576</v>
      </c>
      <c r="D73" t="s">
        <v>332</v>
      </c>
      <c r="E73" s="5">
        <v>45687</v>
      </c>
      <c r="G73">
        <v>26.4</v>
      </c>
      <c r="H73">
        <v>0.77439999999999998</v>
      </c>
      <c r="I73">
        <v>0.63</v>
      </c>
      <c r="J73">
        <v>5.96</v>
      </c>
      <c r="K73">
        <v>20.440000000000001</v>
      </c>
      <c r="L73">
        <v>11.3</v>
      </c>
      <c r="M73">
        <v>1.4</v>
      </c>
    </row>
    <row r="74" spans="1:13" x14ac:dyDescent="0.25">
      <c r="A74" s="5">
        <v>45687</v>
      </c>
      <c r="B74" t="s">
        <v>481</v>
      </c>
      <c r="C74" t="s">
        <v>578</v>
      </c>
      <c r="D74" t="s">
        <v>332</v>
      </c>
      <c r="E74" s="5">
        <v>45687</v>
      </c>
      <c r="G74">
        <v>70.900000000000006</v>
      </c>
      <c r="H74">
        <v>0.73529999999999995</v>
      </c>
      <c r="I74">
        <v>0.21</v>
      </c>
      <c r="J74">
        <v>18.77</v>
      </c>
      <c r="K74">
        <v>52.13</v>
      </c>
      <c r="L74">
        <v>11.3</v>
      </c>
      <c r="M74">
        <v>2</v>
      </c>
    </row>
    <row r="75" spans="1:13" x14ac:dyDescent="0.25">
      <c r="A75" s="5">
        <v>45686</v>
      </c>
      <c r="B75" t="s">
        <v>481</v>
      </c>
      <c r="C75" t="s">
        <v>580</v>
      </c>
      <c r="D75" t="s">
        <v>332</v>
      </c>
      <c r="E75" s="5">
        <v>45686</v>
      </c>
      <c r="G75">
        <v>197.61</v>
      </c>
      <c r="H75">
        <v>0.995</v>
      </c>
      <c r="I75">
        <v>0</v>
      </c>
      <c r="J75">
        <v>0.99</v>
      </c>
      <c r="K75">
        <v>196.62</v>
      </c>
      <c r="L75">
        <v>11.3</v>
      </c>
      <c r="M75">
        <v>1.3</v>
      </c>
    </row>
    <row r="76" spans="1:13" x14ac:dyDescent="0.25">
      <c r="A76" s="5">
        <v>45687</v>
      </c>
      <c r="B76" t="s">
        <v>481</v>
      </c>
      <c r="C76" t="s">
        <v>582</v>
      </c>
      <c r="D76" t="s">
        <v>332</v>
      </c>
      <c r="E76" s="5">
        <v>45687</v>
      </c>
      <c r="G76">
        <v>21.1</v>
      </c>
      <c r="H76">
        <v>0.73150999999999999</v>
      </c>
      <c r="I76">
        <v>0.1</v>
      </c>
      <c r="J76">
        <v>5.67</v>
      </c>
      <c r="K76">
        <v>15.43</v>
      </c>
      <c r="L76">
        <v>11.3</v>
      </c>
      <c r="M76">
        <v>1.6</v>
      </c>
    </row>
    <row r="77" spans="1:13" x14ac:dyDescent="0.25">
      <c r="A77" s="5">
        <v>45687</v>
      </c>
      <c r="B77" t="s">
        <v>481</v>
      </c>
      <c r="C77" t="s">
        <v>584</v>
      </c>
      <c r="D77" t="s">
        <v>332</v>
      </c>
      <c r="E77" s="5">
        <v>45687</v>
      </c>
      <c r="G77">
        <v>42.7</v>
      </c>
      <c r="H77">
        <v>0.74239999999999995</v>
      </c>
      <c r="I77">
        <v>0.05</v>
      </c>
      <c r="J77">
        <v>11</v>
      </c>
      <c r="K77">
        <v>31.7</v>
      </c>
      <c r="L77">
        <v>11.3</v>
      </c>
      <c r="M77">
        <v>2.2000000000000002</v>
      </c>
    </row>
    <row r="78" spans="1:13" x14ac:dyDescent="0.25">
      <c r="A78" s="5">
        <v>45687</v>
      </c>
      <c r="B78" t="s">
        <v>481</v>
      </c>
      <c r="C78" t="s">
        <v>586</v>
      </c>
      <c r="D78" t="s">
        <v>332</v>
      </c>
      <c r="E78" s="5">
        <v>45687</v>
      </c>
      <c r="G78">
        <v>35.1</v>
      </c>
      <c r="H78">
        <v>0.68579999999999997</v>
      </c>
      <c r="I78">
        <v>0</v>
      </c>
      <c r="J78">
        <v>11.03</v>
      </c>
      <c r="K78">
        <v>24.07</v>
      </c>
      <c r="L78">
        <v>11.3</v>
      </c>
      <c r="M78">
        <v>1.5</v>
      </c>
    </row>
    <row r="79" spans="1:13" x14ac:dyDescent="0.25">
      <c r="A79" s="5">
        <v>45687</v>
      </c>
      <c r="B79" t="s">
        <v>481</v>
      </c>
      <c r="C79" t="s">
        <v>588</v>
      </c>
      <c r="D79" t="s">
        <v>332</v>
      </c>
      <c r="E79" s="5">
        <v>45687</v>
      </c>
      <c r="G79">
        <v>128.1</v>
      </c>
      <c r="H79">
        <v>0.73985000000000001</v>
      </c>
      <c r="I79">
        <v>2.08</v>
      </c>
      <c r="J79">
        <v>33.33</v>
      </c>
      <c r="K79">
        <v>94.77</v>
      </c>
      <c r="L79">
        <v>11.3</v>
      </c>
      <c r="M79">
        <v>3.5</v>
      </c>
    </row>
    <row r="80" spans="1:13" x14ac:dyDescent="0.25">
      <c r="A80" s="5">
        <v>45682</v>
      </c>
      <c r="B80" t="s">
        <v>481</v>
      </c>
      <c r="C80" t="s">
        <v>590</v>
      </c>
      <c r="D80" t="s">
        <v>332</v>
      </c>
      <c r="E80" s="5">
        <v>45682</v>
      </c>
      <c r="G80">
        <v>46.3</v>
      </c>
      <c r="H80">
        <v>0.57289999999999996</v>
      </c>
      <c r="I80">
        <v>0.9</v>
      </c>
      <c r="J80">
        <v>19.77</v>
      </c>
      <c r="K80">
        <v>26.53</v>
      </c>
      <c r="L80">
        <v>11.3</v>
      </c>
      <c r="M80">
        <v>1</v>
      </c>
    </row>
    <row r="81" spans="1:27" x14ac:dyDescent="0.25">
      <c r="A81" s="5">
        <v>45676</v>
      </c>
      <c r="B81" t="s">
        <v>481</v>
      </c>
      <c r="C81" t="s">
        <v>592</v>
      </c>
      <c r="D81" t="s">
        <v>332</v>
      </c>
      <c r="E81" s="5">
        <v>45676</v>
      </c>
      <c r="G81">
        <v>41.23</v>
      </c>
      <c r="H81">
        <v>0.88817000000000002</v>
      </c>
      <c r="I81">
        <v>0.44</v>
      </c>
      <c r="J81">
        <v>4.6100000000000003</v>
      </c>
      <c r="K81">
        <v>36.619999999999997</v>
      </c>
      <c r="L81">
        <v>11.3</v>
      </c>
      <c r="M81">
        <v>2</v>
      </c>
    </row>
    <row r="82" spans="1:27" x14ac:dyDescent="0.25">
      <c r="A82" s="5">
        <v>45687</v>
      </c>
      <c r="B82" t="s">
        <v>481</v>
      </c>
      <c r="C82" t="s">
        <v>594</v>
      </c>
      <c r="D82" t="s">
        <v>332</v>
      </c>
      <c r="E82" s="5">
        <v>45687</v>
      </c>
      <c r="G82">
        <v>46.2</v>
      </c>
      <c r="H82">
        <v>0.54549999999999998</v>
      </c>
      <c r="I82">
        <v>0.03</v>
      </c>
      <c r="J82">
        <v>21</v>
      </c>
      <c r="K82">
        <v>25.2</v>
      </c>
      <c r="L82">
        <v>11.3</v>
      </c>
      <c r="M82">
        <v>2</v>
      </c>
    </row>
    <row r="83" spans="1:27" x14ac:dyDescent="0.25">
      <c r="A83" s="5">
        <v>45666</v>
      </c>
      <c r="B83" t="s">
        <v>481</v>
      </c>
      <c r="C83" t="s">
        <v>596</v>
      </c>
      <c r="D83" t="s">
        <v>332</v>
      </c>
      <c r="E83" s="5">
        <v>45666</v>
      </c>
      <c r="G83">
        <v>18.3</v>
      </c>
      <c r="H83">
        <v>0.67800000000000005</v>
      </c>
      <c r="I83">
        <v>2.5</v>
      </c>
      <c r="J83">
        <v>5.89</v>
      </c>
      <c r="K83">
        <v>12.41</v>
      </c>
      <c r="L83">
        <v>11.3</v>
      </c>
      <c r="M83">
        <v>1.7</v>
      </c>
    </row>
    <row r="84" spans="1:27" x14ac:dyDescent="0.25">
      <c r="A84" s="5">
        <v>45687</v>
      </c>
      <c r="B84" t="s">
        <v>481</v>
      </c>
      <c r="C84" t="s">
        <v>598</v>
      </c>
      <c r="D84" t="s">
        <v>332</v>
      </c>
      <c r="E84" s="5">
        <v>45687</v>
      </c>
      <c r="G84">
        <v>205.43</v>
      </c>
      <c r="H84">
        <v>0.92369999999999997</v>
      </c>
      <c r="I84">
        <v>1.95</v>
      </c>
      <c r="J84">
        <v>15.67</v>
      </c>
      <c r="K84">
        <v>189.76</v>
      </c>
      <c r="L84">
        <v>11.3</v>
      </c>
      <c r="M84">
        <v>2.9</v>
      </c>
    </row>
    <row r="85" spans="1:27" x14ac:dyDescent="0.25">
      <c r="A85" s="5">
        <v>45684</v>
      </c>
      <c r="B85" t="s">
        <v>481</v>
      </c>
      <c r="C85" t="s">
        <v>600</v>
      </c>
      <c r="D85" t="s">
        <v>332</v>
      </c>
      <c r="E85" s="5">
        <v>45684</v>
      </c>
      <c r="G85">
        <v>80.099999999999994</v>
      </c>
      <c r="H85">
        <v>0.65954999999999997</v>
      </c>
      <c r="I85">
        <v>1.6</v>
      </c>
      <c r="J85">
        <v>27.27</v>
      </c>
      <c r="K85">
        <v>52.83</v>
      </c>
      <c r="L85">
        <v>11.3</v>
      </c>
      <c r="M85">
        <v>1.1000000000000001</v>
      </c>
    </row>
    <row r="86" spans="1:27" x14ac:dyDescent="0.25">
      <c r="A86" s="5">
        <v>45684</v>
      </c>
      <c r="B86" t="s">
        <v>481</v>
      </c>
      <c r="C86" t="s">
        <v>602</v>
      </c>
      <c r="D86" t="s">
        <v>332</v>
      </c>
      <c r="E86" s="5">
        <v>45684</v>
      </c>
      <c r="G86">
        <v>300.32</v>
      </c>
      <c r="H86">
        <v>0.98695999999999995</v>
      </c>
      <c r="I86">
        <v>2.21</v>
      </c>
      <c r="J86">
        <v>3.91</v>
      </c>
      <c r="K86">
        <v>296.41000000000003</v>
      </c>
      <c r="L86">
        <v>11.3</v>
      </c>
      <c r="M86">
        <v>3.5</v>
      </c>
    </row>
    <row r="87" spans="1:27" x14ac:dyDescent="0.25">
      <c r="A87" s="5">
        <v>45684</v>
      </c>
      <c r="B87" t="s">
        <v>481</v>
      </c>
      <c r="C87" t="s">
        <v>604</v>
      </c>
      <c r="D87" t="s">
        <v>332</v>
      </c>
      <c r="E87" s="5">
        <v>45684</v>
      </c>
      <c r="G87">
        <v>90.3</v>
      </c>
      <c r="H87">
        <v>0.78361000000000003</v>
      </c>
      <c r="I87">
        <v>0</v>
      </c>
      <c r="J87">
        <v>19.54</v>
      </c>
      <c r="K87">
        <v>70.760000000000005</v>
      </c>
      <c r="L87">
        <v>11.3</v>
      </c>
      <c r="M87">
        <v>2.5</v>
      </c>
    </row>
    <row r="88" spans="1:27" x14ac:dyDescent="0.25">
      <c r="A88" s="5">
        <v>45687</v>
      </c>
      <c r="B88" t="s">
        <v>481</v>
      </c>
      <c r="C88" t="s">
        <v>606</v>
      </c>
      <c r="D88" t="s">
        <v>332</v>
      </c>
      <c r="E88" s="5">
        <v>45687</v>
      </c>
      <c r="G88">
        <v>59.08</v>
      </c>
      <c r="H88">
        <v>0.48613000000000001</v>
      </c>
      <c r="I88">
        <v>0.75</v>
      </c>
      <c r="J88">
        <v>30.36</v>
      </c>
      <c r="K88">
        <v>28.72</v>
      </c>
      <c r="L88">
        <v>11.3</v>
      </c>
      <c r="M88">
        <v>2.1</v>
      </c>
    </row>
    <row r="89" spans="1:27" x14ac:dyDescent="0.25">
      <c r="A89" s="5">
        <v>45682</v>
      </c>
      <c r="B89" t="s">
        <v>481</v>
      </c>
      <c r="C89" t="s">
        <v>608</v>
      </c>
      <c r="D89" t="s">
        <v>332</v>
      </c>
      <c r="E89" s="5">
        <v>45682</v>
      </c>
      <c r="G89">
        <v>50.89</v>
      </c>
      <c r="H89">
        <v>0.64</v>
      </c>
      <c r="I89">
        <v>19</v>
      </c>
      <c r="J89">
        <v>18.32</v>
      </c>
      <c r="K89">
        <v>32.57</v>
      </c>
      <c r="L89">
        <v>11.5</v>
      </c>
      <c r="M89">
        <v>4</v>
      </c>
      <c r="N89">
        <v>55</v>
      </c>
    </row>
    <row r="90" spans="1:27" x14ac:dyDescent="0.25">
      <c r="A90" s="5">
        <v>45683</v>
      </c>
      <c r="B90" t="s">
        <v>481</v>
      </c>
      <c r="C90" t="s">
        <v>610</v>
      </c>
      <c r="D90" t="s">
        <v>332</v>
      </c>
      <c r="E90" s="5">
        <v>45683</v>
      </c>
      <c r="G90">
        <v>13.17</v>
      </c>
      <c r="H90">
        <v>0.13</v>
      </c>
      <c r="I90">
        <v>8</v>
      </c>
      <c r="J90">
        <v>11.46</v>
      </c>
      <c r="K90">
        <v>1.71</v>
      </c>
      <c r="L90">
        <v>11.5</v>
      </c>
      <c r="M90">
        <v>150</v>
      </c>
      <c r="N90">
        <v>52</v>
      </c>
    </row>
    <row r="91" spans="1:27" x14ac:dyDescent="0.25">
      <c r="A91" s="5">
        <v>45603</v>
      </c>
      <c r="B91" t="s">
        <v>481</v>
      </c>
      <c r="C91" t="s">
        <v>612</v>
      </c>
      <c r="D91" t="s">
        <v>326</v>
      </c>
      <c r="E91" s="5">
        <v>45603</v>
      </c>
      <c r="G91">
        <v>31.8</v>
      </c>
      <c r="H91">
        <v>0.88929999999999998</v>
      </c>
      <c r="I91">
        <v>2</v>
      </c>
      <c r="J91">
        <v>3.52</v>
      </c>
      <c r="K91">
        <v>28.28</v>
      </c>
      <c r="L91">
        <v>11.5</v>
      </c>
      <c r="N91">
        <v>204.1</v>
      </c>
    </row>
    <row r="92" spans="1:27" x14ac:dyDescent="0.25">
      <c r="A92" s="5">
        <v>45683</v>
      </c>
      <c r="B92" t="s">
        <v>481</v>
      </c>
      <c r="C92" t="s">
        <v>614</v>
      </c>
      <c r="D92" t="s">
        <v>332</v>
      </c>
      <c r="E92" s="5">
        <v>45683</v>
      </c>
      <c r="G92">
        <v>84.76</v>
      </c>
      <c r="H92">
        <v>0.53869999999999996</v>
      </c>
      <c r="I92">
        <v>1.5</v>
      </c>
      <c r="J92">
        <v>39.1</v>
      </c>
      <c r="K92">
        <v>45.66</v>
      </c>
      <c r="L92">
        <v>11.5</v>
      </c>
      <c r="M92">
        <v>2.5</v>
      </c>
      <c r="N92">
        <v>56</v>
      </c>
    </row>
    <row r="93" spans="1:27" x14ac:dyDescent="0.25">
      <c r="A93" s="5">
        <v>45683</v>
      </c>
      <c r="B93" t="s">
        <v>481</v>
      </c>
      <c r="C93" t="s">
        <v>616</v>
      </c>
      <c r="D93" t="s">
        <v>332</v>
      </c>
      <c r="E93" s="5">
        <v>45683</v>
      </c>
      <c r="G93">
        <v>57.53</v>
      </c>
      <c r="H93">
        <v>0.22</v>
      </c>
      <c r="I93">
        <v>2</v>
      </c>
      <c r="J93">
        <v>44.87</v>
      </c>
      <c r="K93">
        <v>12.66</v>
      </c>
      <c r="L93">
        <v>11.5</v>
      </c>
      <c r="M93">
        <v>180</v>
      </c>
      <c r="N93">
        <v>76</v>
      </c>
      <c r="Y93" t="s">
        <v>669</v>
      </c>
      <c r="AA93" t="s">
        <v>669</v>
      </c>
    </row>
    <row r="94" spans="1:27" x14ac:dyDescent="0.25">
      <c r="A94" s="5">
        <v>45685</v>
      </c>
      <c r="B94" t="s">
        <v>481</v>
      </c>
      <c r="C94" t="s">
        <v>618</v>
      </c>
      <c r="D94" t="s">
        <v>332</v>
      </c>
      <c r="E94" s="5">
        <v>45685</v>
      </c>
      <c r="G94">
        <v>47.13</v>
      </c>
      <c r="H94">
        <v>0.29709999999999998</v>
      </c>
      <c r="I94">
        <v>4.25</v>
      </c>
      <c r="J94">
        <v>33.130000000000003</v>
      </c>
      <c r="K94">
        <v>14</v>
      </c>
      <c r="L94">
        <v>11.5</v>
      </c>
      <c r="N94">
        <v>88</v>
      </c>
    </row>
    <row r="95" spans="1:27" x14ac:dyDescent="0.25">
      <c r="A95" s="5">
        <v>45682</v>
      </c>
      <c r="B95" t="s">
        <v>481</v>
      </c>
      <c r="C95" t="s">
        <v>620</v>
      </c>
      <c r="D95" t="s">
        <v>332</v>
      </c>
      <c r="E95" s="5">
        <v>45682</v>
      </c>
      <c r="G95">
        <v>25.23</v>
      </c>
      <c r="H95">
        <v>0.185</v>
      </c>
      <c r="I95">
        <v>10</v>
      </c>
      <c r="J95">
        <v>20.56</v>
      </c>
      <c r="K95">
        <v>4.67</v>
      </c>
      <c r="L95">
        <v>11.5</v>
      </c>
      <c r="M95">
        <v>90</v>
      </c>
      <c r="N95">
        <v>68</v>
      </c>
    </row>
    <row r="96" spans="1:27" x14ac:dyDescent="0.25">
      <c r="A96" s="5">
        <v>45682</v>
      </c>
      <c r="B96" t="s">
        <v>481</v>
      </c>
      <c r="C96" t="s">
        <v>622</v>
      </c>
      <c r="D96" t="s">
        <v>332</v>
      </c>
      <c r="E96" s="5">
        <v>45682</v>
      </c>
      <c r="G96">
        <v>54.12</v>
      </c>
      <c r="H96">
        <v>0.59699999999999998</v>
      </c>
      <c r="I96">
        <v>11</v>
      </c>
      <c r="J96">
        <v>21.81</v>
      </c>
      <c r="K96">
        <v>32.31</v>
      </c>
      <c r="L96">
        <v>11.5</v>
      </c>
      <c r="N96">
        <v>86</v>
      </c>
      <c r="Y96" t="s">
        <v>670</v>
      </c>
      <c r="AA96" t="s">
        <v>670</v>
      </c>
    </row>
    <row r="97" spans="1:27" x14ac:dyDescent="0.25">
      <c r="A97" s="5">
        <v>45682</v>
      </c>
      <c r="B97" t="s">
        <v>481</v>
      </c>
      <c r="C97" t="s">
        <v>624</v>
      </c>
      <c r="D97" t="s">
        <v>332</v>
      </c>
      <c r="E97" s="5">
        <v>45682</v>
      </c>
      <c r="G97">
        <v>42.71</v>
      </c>
      <c r="H97">
        <v>0.92179999999999995</v>
      </c>
      <c r="I97">
        <v>6</v>
      </c>
      <c r="J97">
        <v>3.34</v>
      </c>
      <c r="K97">
        <v>39.369999999999997</v>
      </c>
      <c r="L97">
        <v>11.5</v>
      </c>
      <c r="N97">
        <v>55</v>
      </c>
    </row>
    <row r="98" spans="1:27" x14ac:dyDescent="0.25">
      <c r="A98" s="5">
        <v>45688</v>
      </c>
      <c r="B98" t="s">
        <v>481</v>
      </c>
      <c r="C98" t="s">
        <v>626</v>
      </c>
      <c r="D98" t="s">
        <v>332</v>
      </c>
      <c r="E98" s="5">
        <v>45688</v>
      </c>
      <c r="G98">
        <v>14.69</v>
      </c>
      <c r="H98">
        <v>0.97140000000000004</v>
      </c>
      <c r="I98">
        <v>2</v>
      </c>
      <c r="J98">
        <v>0.42</v>
      </c>
      <c r="K98">
        <v>14.27</v>
      </c>
      <c r="L98">
        <v>11.5</v>
      </c>
      <c r="M98">
        <v>72</v>
      </c>
      <c r="N98">
        <v>278</v>
      </c>
    </row>
    <row r="99" spans="1:27" x14ac:dyDescent="0.25">
      <c r="A99" s="5">
        <v>45682</v>
      </c>
      <c r="B99" t="s">
        <v>481</v>
      </c>
      <c r="C99" t="s">
        <v>628</v>
      </c>
      <c r="D99" t="s">
        <v>332</v>
      </c>
      <c r="E99" s="5">
        <v>45682</v>
      </c>
      <c r="G99">
        <v>46.79</v>
      </c>
      <c r="H99">
        <v>0.495</v>
      </c>
      <c r="I99">
        <v>8.5</v>
      </c>
      <c r="J99">
        <v>23.63</v>
      </c>
      <c r="K99">
        <v>23.16</v>
      </c>
      <c r="L99">
        <v>11.5</v>
      </c>
      <c r="M99">
        <v>3.5</v>
      </c>
      <c r="N99">
        <v>170</v>
      </c>
    </row>
    <row r="100" spans="1:27" x14ac:dyDescent="0.25">
      <c r="A100" s="5">
        <v>45683</v>
      </c>
      <c r="B100" t="s">
        <v>481</v>
      </c>
      <c r="C100" t="s">
        <v>630</v>
      </c>
      <c r="D100" t="s">
        <v>332</v>
      </c>
      <c r="E100" s="5">
        <v>45683</v>
      </c>
      <c r="G100">
        <v>35.56</v>
      </c>
      <c r="H100">
        <v>0.28000000000000003</v>
      </c>
      <c r="I100">
        <v>4</v>
      </c>
      <c r="J100">
        <v>25.6</v>
      </c>
      <c r="K100">
        <v>9.9600000000000009</v>
      </c>
      <c r="L100">
        <v>11.5</v>
      </c>
      <c r="M100">
        <v>100</v>
      </c>
      <c r="N100">
        <v>107</v>
      </c>
    </row>
    <row r="101" spans="1:27" x14ac:dyDescent="0.25">
      <c r="A101" s="5">
        <v>45683</v>
      </c>
      <c r="B101" t="s">
        <v>481</v>
      </c>
      <c r="C101" t="s">
        <v>632</v>
      </c>
      <c r="D101" t="s">
        <v>332</v>
      </c>
      <c r="E101" s="5">
        <v>45683</v>
      </c>
      <c r="G101">
        <v>42.75</v>
      </c>
      <c r="H101">
        <v>0.1867</v>
      </c>
      <c r="I101">
        <v>0</v>
      </c>
      <c r="J101">
        <v>34.770000000000003</v>
      </c>
      <c r="K101">
        <v>7.98</v>
      </c>
      <c r="L101">
        <v>11.5</v>
      </c>
      <c r="M101">
        <v>150</v>
      </c>
      <c r="N101">
        <v>193</v>
      </c>
      <c r="Y101" t="s">
        <v>671</v>
      </c>
      <c r="AA101" t="s">
        <v>671</v>
      </c>
    </row>
    <row r="102" spans="1:27" x14ac:dyDescent="0.25">
      <c r="A102" s="5">
        <v>45683</v>
      </c>
      <c r="B102" t="s">
        <v>481</v>
      </c>
      <c r="C102" t="s">
        <v>634</v>
      </c>
      <c r="D102" t="s">
        <v>332</v>
      </c>
      <c r="E102" s="5">
        <v>45683</v>
      </c>
      <c r="G102">
        <v>21.41</v>
      </c>
      <c r="H102">
        <v>0.77300000000000002</v>
      </c>
      <c r="I102">
        <v>11</v>
      </c>
      <c r="J102">
        <v>4.8600000000000003</v>
      </c>
      <c r="K102">
        <v>16.55</v>
      </c>
      <c r="L102">
        <v>11.5</v>
      </c>
      <c r="M102">
        <v>85</v>
      </c>
      <c r="N102">
        <v>46</v>
      </c>
      <c r="Y102" t="s">
        <v>670</v>
      </c>
      <c r="AA102" t="s">
        <v>670</v>
      </c>
    </row>
    <row r="103" spans="1:27" x14ac:dyDescent="0.25">
      <c r="A103" s="5">
        <v>45683</v>
      </c>
      <c r="B103" t="s">
        <v>481</v>
      </c>
      <c r="C103" t="s">
        <v>636</v>
      </c>
      <c r="D103" t="s">
        <v>332</v>
      </c>
      <c r="E103" s="5">
        <v>45683</v>
      </c>
      <c r="G103">
        <v>19.22</v>
      </c>
      <c r="H103">
        <v>0.4</v>
      </c>
      <c r="I103">
        <v>2</v>
      </c>
      <c r="J103">
        <v>11.53</v>
      </c>
      <c r="K103">
        <v>7.69</v>
      </c>
      <c r="L103">
        <v>11.5</v>
      </c>
      <c r="M103">
        <v>3.5</v>
      </c>
      <c r="N103">
        <v>9.4</v>
      </c>
    </row>
    <row r="104" spans="1:27" x14ac:dyDescent="0.25">
      <c r="A104" s="5">
        <v>45682</v>
      </c>
      <c r="B104" t="s">
        <v>481</v>
      </c>
      <c r="C104" t="s">
        <v>638</v>
      </c>
      <c r="D104" t="s">
        <v>332</v>
      </c>
      <c r="E104" s="5">
        <v>45682</v>
      </c>
      <c r="G104">
        <v>61.28</v>
      </c>
      <c r="H104">
        <v>0.5857</v>
      </c>
      <c r="I104">
        <v>13</v>
      </c>
      <c r="J104">
        <v>25.39</v>
      </c>
      <c r="K104">
        <v>35.89</v>
      </c>
      <c r="L104">
        <v>11.5</v>
      </c>
      <c r="N104">
        <v>5.2</v>
      </c>
    </row>
    <row r="105" spans="1:27" x14ac:dyDescent="0.25">
      <c r="A105" s="5">
        <v>45682</v>
      </c>
      <c r="B105" t="s">
        <v>481</v>
      </c>
      <c r="C105" t="s">
        <v>640</v>
      </c>
      <c r="D105" t="s">
        <v>332</v>
      </c>
      <c r="E105" s="5">
        <v>45682</v>
      </c>
      <c r="G105">
        <v>231.7</v>
      </c>
      <c r="H105">
        <v>0.95540000000000003</v>
      </c>
      <c r="I105">
        <v>0</v>
      </c>
      <c r="J105">
        <v>10.33</v>
      </c>
      <c r="K105">
        <v>221.37</v>
      </c>
      <c r="L105">
        <v>11.5</v>
      </c>
      <c r="M105">
        <v>4</v>
      </c>
      <c r="Y105" t="s">
        <v>672</v>
      </c>
      <c r="AA105" t="s">
        <v>672</v>
      </c>
    </row>
    <row r="106" spans="1:27" x14ac:dyDescent="0.25">
      <c r="A106" s="5">
        <v>45685</v>
      </c>
      <c r="B106" t="s">
        <v>481</v>
      </c>
      <c r="C106" t="s">
        <v>642</v>
      </c>
      <c r="D106" t="s">
        <v>332</v>
      </c>
      <c r="E106" s="5">
        <v>45685</v>
      </c>
      <c r="G106">
        <v>52</v>
      </c>
      <c r="H106">
        <v>0.74019999999999997</v>
      </c>
      <c r="I106">
        <v>7</v>
      </c>
      <c r="J106">
        <v>13.51</v>
      </c>
      <c r="K106">
        <v>38.49</v>
      </c>
      <c r="L106">
        <v>11.5</v>
      </c>
      <c r="M106">
        <v>4</v>
      </c>
      <c r="N106">
        <v>2.2999999999999998</v>
      </c>
      <c r="Y106" t="s">
        <v>673</v>
      </c>
      <c r="AA106" t="s">
        <v>673</v>
      </c>
    </row>
    <row r="107" spans="1:27" x14ac:dyDescent="0.25">
      <c r="A107" s="5">
        <v>45682</v>
      </c>
      <c r="B107" t="s">
        <v>481</v>
      </c>
      <c r="C107" t="s">
        <v>644</v>
      </c>
      <c r="D107" t="s">
        <v>332</v>
      </c>
      <c r="E107" s="5">
        <v>45682</v>
      </c>
      <c r="G107">
        <v>133.1</v>
      </c>
      <c r="H107">
        <v>0.95799999999999996</v>
      </c>
      <c r="I107">
        <v>10.5</v>
      </c>
      <c r="J107">
        <v>5.59</v>
      </c>
      <c r="K107">
        <v>127.51</v>
      </c>
      <c r="L107">
        <v>11.8</v>
      </c>
      <c r="M107">
        <v>3.2</v>
      </c>
      <c r="N107">
        <v>23</v>
      </c>
    </row>
    <row r="108" spans="1:27" x14ac:dyDescent="0.25">
      <c r="A108" s="5">
        <v>45682</v>
      </c>
      <c r="B108" t="s">
        <v>481</v>
      </c>
      <c r="C108" t="s">
        <v>646</v>
      </c>
      <c r="D108" t="s">
        <v>332</v>
      </c>
      <c r="E108" s="5">
        <v>45682</v>
      </c>
      <c r="G108">
        <v>290.63</v>
      </c>
      <c r="H108">
        <v>0.97760000000000002</v>
      </c>
      <c r="I108">
        <v>0</v>
      </c>
      <c r="J108">
        <v>6.51</v>
      </c>
      <c r="K108">
        <v>284.12</v>
      </c>
      <c r="L108">
        <v>11.5</v>
      </c>
      <c r="M108">
        <v>2.2000000000000002</v>
      </c>
    </row>
    <row r="109" spans="1:27" x14ac:dyDescent="0.25">
      <c r="A109" s="5">
        <v>45682</v>
      </c>
      <c r="B109" t="s">
        <v>481</v>
      </c>
      <c r="C109" t="s">
        <v>648</v>
      </c>
      <c r="D109" t="s">
        <v>332</v>
      </c>
      <c r="E109" s="5">
        <v>45682</v>
      </c>
      <c r="G109">
        <v>106.91</v>
      </c>
      <c r="H109">
        <v>0.96960000000000002</v>
      </c>
      <c r="I109">
        <v>0</v>
      </c>
      <c r="J109">
        <v>3.25</v>
      </c>
      <c r="K109">
        <v>103.66</v>
      </c>
      <c r="L109">
        <v>11.5</v>
      </c>
      <c r="M109">
        <v>2</v>
      </c>
      <c r="N109">
        <v>57</v>
      </c>
    </row>
    <row r="110" spans="1:27" x14ac:dyDescent="0.25">
      <c r="A110" s="5">
        <v>45685</v>
      </c>
      <c r="B110" t="s">
        <v>481</v>
      </c>
      <c r="C110" t="s">
        <v>650</v>
      </c>
      <c r="D110" t="s">
        <v>332</v>
      </c>
      <c r="E110" s="5">
        <v>45685</v>
      </c>
      <c r="G110">
        <v>117.74</v>
      </c>
      <c r="H110">
        <v>0.88160000000000005</v>
      </c>
      <c r="I110">
        <v>0</v>
      </c>
      <c r="J110">
        <v>13.94</v>
      </c>
      <c r="K110">
        <v>103.8</v>
      </c>
      <c r="L110">
        <v>11.5</v>
      </c>
      <c r="M110">
        <v>3</v>
      </c>
    </row>
    <row r="111" spans="1:27" x14ac:dyDescent="0.25">
      <c r="A111" s="5">
        <v>45682</v>
      </c>
      <c r="B111" t="s">
        <v>481</v>
      </c>
      <c r="C111" t="s">
        <v>652</v>
      </c>
      <c r="D111" t="s">
        <v>332</v>
      </c>
      <c r="E111" s="5">
        <v>45682</v>
      </c>
      <c r="G111">
        <v>174.67</v>
      </c>
      <c r="H111">
        <v>0.96209999999999996</v>
      </c>
      <c r="I111">
        <v>5.5</v>
      </c>
      <c r="J111">
        <v>6.62</v>
      </c>
      <c r="K111">
        <v>168.05</v>
      </c>
      <c r="L111">
        <v>11.5</v>
      </c>
      <c r="M111">
        <v>5</v>
      </c>
      <c r="N111">
        <v>43</v>
      </c>
      <c r="Y111" t="s">
        <v>674</v>
      </c>
      <c r="AA111" t="s">
        <v>674</v>
      </c>
    </row>
    <row r="112" spans="1:27" x14ac:dyDescent="0.25">
      <c r="A112" s="5">
        <v>45685</v>
      </c>
      <c r="B112" t="s">
        <v>481</v>
      </c>
      <c r="C112" t="s">
        <v>654</v>
      </c>
      <c r="D112" t="s">
        <v>332</v>
      </c>
      <c r="E112" s="5">
        <v>45685</v>
      </c>
      <c r="G112">
        <v>48.93</v>
      </c>
      <c r="H112">
        <v>0.46</v>
      </c>
      <c r="I112">
        <v>12.5</v>
      </c>
      <c r="J112">
        <v>26.42</v>
      </c>
      <c r="K112">
        <v>22.51</v>
      </c>
      <c r="L112">
        <v>11.5</v>
      </c>
      <c r="M112">
        <v>2.4</v>
      </c>
      <c r="N112">
        <v>22</v>
      </c>
    </row>
    <row r="113" spans="1:27" x14ac:dyDescent="0.25">
      <c r="A113" s="5">
        <v>45682</v>
      </c>
      <c r="B113" t="s">
        <v>481</v>
      </c>
      <c r="C113" t="s">
        <v>656</v>
      </c>
      <c r="D113" t="s">
        <v>332</v>
      </c>
      <c r="E113" s="5">
        <v>45682</v>
      </c>
      <c r="G113">
        <v>78.239999999999995</v>
      </c>
      <c r="H113">
        <v>0.90210000000000001</v>
      </c>
      <c r="I113">
        <v>11</v>
      </c>
      <c r="J113">
        <v>7.66</v>
      </c>
      <c r="K113">
        <v>70.58</v>
      </c>
      <c r="L113">
        <v>11.5</v>
      </c>
      <c r="N113">
        <v>8.1</v>
      </c>
    </row>
    <row r="114" spans="1:27" x14ac:dyDescent="0.25">
      <c r="A114" s="5">
        <v>45685</v>
      </c>
      <c r="B114" t="s">
        <v>481</v>
      </c>
      <c r="C114" t="s">
        <v>658</v>
      </c>
      <c r="D114" t="s">
        <v>332</v>
      </c>
      <c r="E114" s="5">
        <v>45685</v>
      </c>
      <c r="G114">
        <v>42</v>
      </c>
      <c r="H114">
        <v>0.51859999999999995</v>
      </c>
      <c r="I114">
        <v>13.5</v>
      </c>
      <c r="J114">
        <v>20.22</v>
      </c>
      <c r="K114">
        <v>21.78</v>
      </c>
      <c r="L114">
        <v>11.5</v>
      </c>
      <c r="N114">
        <v>7.4</v>
      </c>
    </row>
    <row r="115" spans="1:27" x14ac:dyDescent="0.25">
      <c r="A115" s="5">
        <v>45685</v>
      </c>
      <c r="B115" t="s">
        <v>481</v>
      </c>
      <c r="C115" t="s">
        <v>660</v>
      </c>
      <c r="D115" t="s">
        <v>332</v>
      </c>
      <c r="E115" s="5">
        <v>45685</v>
      </c>
      <c r="G115">
        <v>61.05</v>
      </c>
      <c r="H115">
        <v>0.47260000000000002</v>
      </c>
      <c r="I115">
        <v>14</v>
      </c>
      <c r="J115">
        <v>32.200000000000003</v>
      </c>
      <c r="K115">
        <v>28.85</v>
      </c>
      <c r="L115">
        <v>11.5</v>
      </c>
      <c r="M115">
        <v>3.2</v>
      </c>
      <c r="N115">
        <v>20</v>
      </c>
      <c r="Y115" t="s">
        <v>672</v>
      </c>
      <c r="AA115" t="s">
        <v>672</v>
      </c>
    </row>
    <row r="116" spans="1:27" x14ac:dyDescent="0.25">
      <c r="A116" s="5">
        <v>45682</v>
      </c>
      <c r="B116" t="s">
        <v>481</v>
      </c>
      <c r="C116" t="s">
        <v>662</v>
      </c>
      <c r="D116" t="s">
        <v>332</v>
      </c>
      <c r="E116" s="5">
        <v>45682</v>
      </c>
      <c r="G116">
        <v>158.31</v>
      </c>
      <c r="H116">
        <v>0.79659999999999997</v>
      </c>
      <c r="I116">
        <v>6</v>
      </c>
      <c r="J116">
        <v>32.200000000000003</v>
      </c>
      <c r="K116">
        <v>126.11</v>
      </c>
      <c r="L116">
        <v>11.5</v>
      </c>
      <c r="M116">
        <v>2.5</v>
      </c>
      <c r="N116">
        <v>30</v>
      </c>
    </row>
    <row r="117" spans="1:27" x14ac:dyDescent="0.25">
      <c r="A117" s="5">
        <v>45682</v>
      </c>
      <c r="B117" t="s">
        <v>481</v>
      </c>
      <c r="C117" t="s">
        <v>664</v>
      </c>
      <c r="D117" t="s">
        <v>332</v>
      </c>
      <c r="E117" s="5">
        <v>45682</v>
      </c>
      <c r="G117">
        <v>130.05000000000001</v>
      </c>
      <c r="H117">
        <v>0.98070000000000002</v>
      </c>
      <c r="I117">
        <v>0</v>
      </c>
      <c r="J117">
        <v>2.5099999999999998</v>
      </c>
      <c r="K117">
        <v>127.54</v>
      </c>
      <c r="L117">
        <v>11.5</v>
      </c>
      <c r="M117">
        <v>0</v>
      </c>
      <c r="N117">
        <v>16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7" x14ac:dyDescent="0.25">
      <c r="A118" s="5">
        <v>45682</v>
      </c>
      <c r="B118" t="s">
        <v>481</v>
      </c>
      <c r="C118" t="s">
        <v>666</v>
      </c>
      <c r="D118" t="s">
        <v>332</v>
      </c>
      <c r="E118" s="5">
        <v>45682</v>
      </c>
      <c r="G118">
        <v>59.2</v>
      </c>
      <c r="H118">
        <v>0.85170000000000001</v>
      </c>
      <c r="I118">
        <v>10</v>
      </c>
      <c r="J118">
        <v>8.7799999999999994</v>
      </c>
      <c r="K118">
        <v>50.42</v>
      </c>
      <c r="L118">
        <v>11.5</v>
      </c>
      <c r="M118">
        <v>3</v>
      </c>
      <c r="N118">
        <v>23</v>
      </c>
      <c r="Y118" t="s">
        <v>675</v>
      </c>
      <c r="AA118" t="s">
        <v>675</v>
      </c>
    </row>
    <row r="119" spans="1:27" x14ac:dyDescent="0.25">
      <c r="A119" s="5">
        <v>45682</v>
      </c>
      <c r="B119" t="s">
        <v>481</v>
      </c>
      <c r="C119" t="s">
        <v>668</v>
      </c>
      <c r="D119" t="s">
        <v>332</v>
      </c>
      <c r="E119" s="5">
        <v>45682</v>
      </c>
      <c r="G119">
        <v>144.77000000000001</v>
      </c>
      <c r="H119">
        <v>0.78669999999999995</v>
      </c>
      <c r="I119">
        <v>11</v>
      </c>
      <c r="J119">
        <v>30.88</v>
      </c>
      <c r="K119">
        <v>113.89</v>
      </c>
      <c r="L119">
        <v>11.5</v>
      </c>
      <c r="N119">
        <v>22</v>
      </c>
    </row>
  </sheetData>
  <autoFilter ref="A1" xr:uid="{00000000-0001-0000-0400-000000000000}"/>
  <conditionalFormatting sqref="C2:C95">
    <cfRule type="duplicateValues" dxfId="3" priority="2"/>
  </conditionalFormatting>
  <conditionalFormatting sqref="C96:C98">
    <cfRule type="duplicateValues" dxfId="2" priority="3"/>
  </conditionalFormatting>
  <conditionalFormatting sqref="C99">
    <cfRule type="duplicateValues" dxfId="1" priority="1"/>
  </conditionalFormatting>
  <conditionalFormatting sqref="C100:C1048576 C1">
    <cfRule type="duplicateValues" dxfId="0" priority="1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 filterMode="1"/>
  <dimension ref="A1:N411"/>
  <sheetViews>
    <sheetView zoomScaleNormal="100" workbookViewId="0">
      <selection activeCell="A44" sqref="A44:A64"/>
    </sheetView>
  </sheetViews>
  <sheetFormatPr baseColWidth="10" defaultColWidth="10.7109375" defaultRowHeight="15" x14ac:dyDescent="0.25"/>
  <cols>
    <col min="1" max="1" width="26.42578125" customWidth="1"/>
    <col min="2" max="2" width="31.28515625" bestFit="1" customWidth="1"/>
    <col min="3" max="3" width="22.28515625" bestFit="1" customWidth="1"/>
    <col min="4" max="4" width="31.28515625" bestFit="1" customWidth="1"/>
    <col min="5" max="5" width="21.28515625" bestFit="1" customWidth="1"/>
    <col min="6" max="6" width="22.28515625" bestFit="1" customWidth="1"/>
    <col min="7" max="7" width="21" customWidth="1"/>
    <col min="8" max="14" width="22.28515625" bestFit="1" customWidth="1"/>
  </cols>
  <sheetData>
    <row r="1" spans="1:14" x14ac:dyDescent="0.25">
      <c r="A1" s="46" t="s">
        <v>284</v>
      </c>
      <c r="B1" s="46" t="s">
        <v>285</v>
      </c>
      <c r="C1" s="46" t="s">
        <v>286</v>
      </c>
      <c r="D1" s="46" t="s">
        <v>287</v>
      </c>
      <c r="E1" s="46" t="s">
        <v>288</v>
      </c>
      <c r="F1" s="46" t="s">
        <v>289</v>
      </c>
      <c r="G1" s="46" t="s">
        <v>290</v>
      </c>
      <c r="H1" s="46" t="s">
        <v>291</v>
      </c>
      <c r="I1" s="46" t="s">
        <v>292</v>
      </c>
      <c r="J1" s="46" t="s">
        <v>293</v>
      </c>
      <c r="K1" s="46" t="s">
        <v>294</v>
      </c>
      <c r="L1" s="46" t="s">
        <v>295</v>
      </c>
      <c r="M1" s="46" t="s">
        <v>296</v>
      </c>
      <c r="N1" s="12"/>
    </row>
    <row r="2" spans="1:14" hidden="1" x14ac:dyDescent="0.25">
      <c r="A2" s="46" t="s">
        <v>479</v>
      </c>
      <c r="B2" s="46" t="s">
        <v>480</v>
      </c>
      <c r="C2" s="46" t="s">
        <v>297</v>
      </c>
      <c r="D2" s="46" t="s">
        <v>302</v>
      </c>
      <c r="E2" s="46" t="s">
        <v>299</v>
      </c>
      <c r="F2" s="46" t="s">
        <v>290</v>
      </c>
      <c r="G2" s="46" t="b">
        <v>1</v>
      </c>
      <c r="H2" s="46" t="s">
        <v>481</v>
      </c>
      <c r="I2" s="46" t="s">
        <v>481</v>
      </c>
      <c r="J2" s="46" t="s">
        <v>300</v>
      </c>
      <c r="K2" s="46" t="s">
        <v>301</v>
      </c>
      <c r="L2" s="47">
        <v>45599</v>
      </c>
      <c r="M2" s="46" t="s">
        <v>482</v>
      </c>
      <c r="N2" s="13"/>
    </row>
    <row r="3" spans="1:14" hidden="1" x14ac:dyDescent="0.25">
      <c r="A3" s="46" t="s">
        <v>483</v>
      </c>
      <c r="B3" s="46" t="s">
        <v>484</v>
      </c>
      <c r="C3" s="46" t="s">
        <v>297</v>
      </c>
      <c r="D3" s="46" t="s">
        <v>298</v>
      </c>
      <c r="E3" s="46" t="s">
        <v>299</v>
      </c>
      <c r="F3" s="46" t="s">
        <v>290</v>
      </c>
      <c r="G3" s="46" t="b">
        <v>1</v>
      </c>
      <c r="H3" s="46" t="s">
        <v>481</v>
      </c>
      <c r="I3" s="46" t="s">
        <v>481</v>
      </c>
      <c r="J3" s="46" t="s">
        <v>300</v>
      </c>
      <c r="K3" s="46" t="s">
        <v>301</v>
      </c>
      <c r="L3" s="47">
        <v>45599</v>
      </c>
      <c r="M3" s="46" t="s">
        <v>482</v>
      </c>
      <c r="N3" s="13"/>
    </row>
    <row r="4" spans="1:14" hidden="1" x14ac:dyDescent="0.25">
      <c r="A4" s="46" t="s">
        <v>485</v>
      </c>
      <c r="B4" s="46" t="s">
        <v>486</v>
      </c>
      <c r="C4" s="46" t="s">
        <v>297</v>
      </c>
      <c r="D4" s="46" t="s">
        <v>298</v>
      </c>
      <c r="E4" s="46" t="s">
        <v>299</v>
      </c>
      <c r="F4" s="46" t="s">
        <v>290</v>
      </c>
      <c r="G4" s="46" t="b">
        <v>1</v>
      </c>
      <c r="H4" s="46" t="s">
        <v>481</v>
      </c>
      <c r="I4" s="46" t="s">
        <v>481</v>
      </c>
      <c r="J4" s="46" t="s">
        <v>300</v>
      </c>
      <c r="K4" s="46" t="s">
        <v>301</v>
      </c>
      <c r="L4" s="47">
        <v>45594</v>
      </c>
      <c r="M4" s="46" t="s">
        <v>334</v>
      </c>
      <c r="N4" s="13"/>
    </row>
    <row r="5" spans="1:14" hidden="1" x14ac:dyDescent="0.25">
      <c r="A5" s="46" t="s">
        <v>487</v>
      </c>
      <c r="B5" s="46" t="s">
        <v>488</v>
      </c>
      <c r="C5" s="46" t="s">
        <v>297</v>
      </c>
      <c r="D5" s="46" t="s">
        <v>298</v>
      </c>
      <c r="E5" s="46" t="s">
        <v>299</v>
      </c>
      <c r="F5" s="46" t="s">
        <v>290</v>
      </c>
      <c r="G5" s="46" t="b">
        <v>1</v>
      </c>
      <c r="H5" s="46" t="s">
        <v>481</v>
      </c>
      <c r="I5" s="46" t="s">
        <v>481</v>
      </c>
      <c r="J5" s="46" t="s">
        <v>300</v>
      </c>
      <c r="K5" s="46" t="s">
        <v>301</v>
      </c>
      <c r="L5" s="47">
        <v>45596</v>
      </c>
      <c r="M5" s="46" t="s">
        <v>334</v>
      </c>
      <c r="N5" s="13"/>
    </row>
    <row r="6" spans="1:14" hidden="1" x14ac:dyDescent="0.25">
      <c r="A6" s="46" t="s">
        <v>489</v>
      </c>
      <c r="B6" s="46" t="s">
        <v>490</v>
      </c>
      <c r="C6" s="46" t="s">
        <v>297</v>
      </c>
      <c r="D6" s="46" t="s">
        <v>298</v>
      </c>
      <c r="E6" s="46" t="s">
        <v>299</v>
      </c>
      <c r="F6" s="46" t="s">
        <v>330</v>
      </c>
      <c r="G6" s="46" t="b">
        <v>1</v>
      </c>
      <c r="H6" s="46" t="s">
        <v>481</v>
      </c>
      <c r="I6" s="46" t="s">
        <v>481</v>
      </c>
      <c r="J6" s="46" t="s">
        <v>300</v>
      </c>
      <c r="K6" s="46" t="s">
        <v>301</v>
      </c>
      <c r="L6" s="47"/>
      <c r="M6" s="46"/>
      <c r="N6" s="13"/>
    </row>
    <row r="7" spans="1:14" hidden="1" x14ac:dyDescent="0.25">
      <c r="A7" s="46" t="s">
        <v>491</v>
      </c>
      <c r="B7" s="46" t="s">
        <v>492</v>
      </c>
      <c r="C7" s="46" t="s">
        <v>329</v>
      </c>
      <c r="D7" s="46" t="s">
        <v>298</v>
      </c>
      <c r="E7" s="46" t="s">
        <v>299</v>
      </c>
      <c r="F7" s="46" t="s">
        <v>330</v>
      </c>
      <c r="G7" s="46" t="b">
        <v>1</v>
      </c>
      <c r="H7" s="46" t="s">
        <v>481</v>
      </c>
      <c r="I7" s="46" t="s">
        <v>481</v>
      </c>
      <c r="J7" s="46" t="s">
        <v>300</v>
      </c>
      <c r="K7" s="46" t="s">
        <v>301</v>
      </c>
      <c r="L7" s="47"/>
      <c r="M7" s="46"/>
      <c r="N7" s="13"/>
    </row>
    <row r="8" spans="1:14" hidden="1" x14ac:dyDescent="0.25">
      <c r="A8" s="46" t="s">
        <v>493</v>
      </c>
      <c r="B8" s="46" t="s">
        <v>494</v>
      </c>
      <c r="C8" s="46" t="s">
        <v>297</v>
      </c>
      <c r="D8" s="46" t="s">
        <v>298</v>
      </c>
      <c r="E8" s="46" t="s">
        <v>299</v>
      </c>
      <c r="F8" s="46" t="s">
        <v>290</v>
      </c>
      <c r="G8" s="46" t="b">
        <v>1</v>
      </c>
      <c r="H8" s="46" t="s">
        <v>481</v>
      </c>
      <c r="I8" s="46" t="s">
        <v>481</v>
      </c>
      <c r="J8" s="46" t="s">
        <v>300</v>
      </c>
      <c r="K8" s="46" t="s">
        <v>301</v>
      </c>
      <c r="L8" s="47">
        <v>45596</v>
      </c>
      <c r="M8" s="46" t="s">
        <v>334</v>
      </c>
      <c r="N8" s="13"/>
    </row>
    <row r="9" spans="1:14" hidden="1" x14ac:dyDescent="0.25">
      <c r="A9" s="46" t="s">
        <v>495</v>
      </c>
      <c r="B9" s="46" t="s">
        <v>496</v>
      </c>
      <c r="C9" s="46" t="s">
        <v>297</v>
      </c>
      <c r="D9" s="46" t="s">
        <v>298</v>
      </c>
      <c r="E9" s="46" t="s">
        <v>299</v>
      </c>
      <c r="F9" s="46" t="s">
        <v>290</v>
      </c>
      <c r="G9" s="46" t="b">
        <v>1</v>
      </c>
      <c r="H9" s="46" t="s">
        <v>481</v>
      </c>
      <c r="I9" s="46" t="s">
        <v>481</v>
      </c>
      <c r="J9" s="46" t="s">
        <v>300</v>
      </c>
      <c r="K9" s="46" t="s">
        <v>301</v>
      </c>
      <c r="L9" s="47">
        <v>45592</v>
      </c>
      <c r="M9" s="46" t="s">
        <v>334</v>
      </c>
      <c r="N9" s="13"/>
    </row>
    <row r="10" spans="1:14" hidden="1" x14ac:dyDescent="0.25">
      <c r="A10" s="46" t="s">
        <v>497</v>
      </c>
      <c r="B10" s="46" t="s">
        <v>498</v>
      </c>
      <c r="C10" s="46" t="s">
        <v>297</v>
      </c>
      <c r="D10" s="46" t="s">
        <v>298</v>
      </c>
      <c r="E10" s="46" t="s">
        <v>299</v>
      </c>
      <c r="F10" s="46" t="s">
        <v>290</v>
      </c>
      <c r="G10" s="46" t="b">
        <v>1</v>
      </c>
      <c r="H10" s="46" t="s">
        <v>481</v>
      </c>
      <c r="I10" s="46" t="s">
        <v>481</v>
      </c>
      <c r="J10" s="46" t="s">
        <v>300</v>
      </c>
      <c r="K10" s="46" t="s">
        <v>301</v>
      </c>
      <c r="L10" s="47">
        <v>45597</v>
      </c>
      <c r="M10" s="46" t="s">
        <v>334</v>
      </c>
      <c r="N10" s="13"/>
    </row>
    <row r="11" spans="1:14" hidden="1" x14ac:dyDescent="0.25">
      <c r="A11" s="46" t="s">
        <v>499</v>
      </c>
      <c r="B11" s="46" t="s">
        <v>500</v>
      </c>
      <c r="C11" s="46" t="s">
        <v>297</v>
      </c>
      <c r="D11" s="46" t="s">
        <v>298</v>
      </c>
      <c r="E11" s="46" t="s">
        <v>299</v>
      </c>
      <c r="F11" s="46" t="s">
        <v>290</v>
      </c>
      <c r="G11" s="46" t="b">
        <v>1</v>
      </c>
      <c r="H11" s="46" t="s">
        <v>481</v>
      </c>
      <c r="I11" s="46" t="s">
        <v>481</v>
      </c>
      <c r="J11" s="46" t="s">
        <v>300</v>
      </c>
      <c r="K11" s="46" t="s">
        <v>301</v>
      </c>
      <c r="L11" s="47">
        <v>45596</v>
      </c>
      <c r="M11" s="46" t="s">
        <v>334</v>
      </c>
      <c r="N11" s="13"/>
    </row>
    <row r="12" spans="1:14" hidden="1" x14ac:dyDescent="0.25">
      <c r="A12" s="46" t="s">
        <v>501</v>
      </c>
      <c r="B12" s="46" t="s">
        <v>502</v>
      </c>
      <c r="C12" s="46" t="s">
        <v>297</v>
      </c>
      <c r="D12" s="46" t="s">
        <v>298</v>
      </c>
      <c r="E12" s="46" t="s">
        <v>299</v>
      </c>
      <c r="F12" s="46" t="s">
        <v>290</v>
      </c>
      <c r="G12" s="46" t="b">
        <v>1</v>
      </c>
      <c r="H12" s="46" t="s">
        <v>481</v>
      </c>
      <c r="I12" s="46" t="s">
        <v>481</v>
      </c>
      <c r="J12" s="46" t="s">
        <v>300</v>
      </c>
      <c r="K12" s="46" t="s">
        <v>301</v>
      </c>
      <c r="L12" s="47">
        <v>45575</v>
      </c>
      <c r="M12" s="46" t="s">
        <v>334</v>
      </c>
      <c r="N12" s="13"/>
    </row>
    <row r="13" spans="1:14" hidden="1" x14ac:dyDescent="0.25">
      <c r="A13" s="46" t="s">
        <v>503</v>
      </c>
      <c r="B13" s="46" t="s">
        <v>504</v>
      </c>
      <c r="C13" s="46" t="s">
        <v>297</v>
      </c>
      <c r="D13" s="46" t="s">
        <v>298</v>
      </c>
      <c r="E13" s="46" t="s">
        <v>299</v>
      </c>
      <c r="F13" s="51" t="s">
        <v>290</v>
      </c>
      <c r="G13" s="46" t="b">
        <v>1</v>
      </c>
      <c r="H13" s="46" t="s">
        <v>481</v>
      </c>
      <c r="I13" s="46" t="s">
        <v>481</v>
      </c>
      <c r="J13" s="46" t="s">
        <v>300</v>
      </c>
      <c r="K13" s="46" t="s">
        <v>301</v>
      </c>
      <c r="L13" s="47">
        <v>45568</v>
      </c>
      <c r="M13" s="46" t="s">
        <v>334</v>
      </c>
      <c r="N13" s="13"/>
    </row>
    <row r="14" spans="1:14" hidden="1" x14ac:dyDescent="0.25">
      <c r="A14" s="46" t="s">
        <v>505</v>
      </c>
      <c r="B14" s="46" t="s">
        <v>506</v>
      </c>
      <c r="C14" s="46" t="s">
        <v>297</v>
      </c>
      <c r="D14" s="46" t="s">
        <v>298</v>
      </c>
      <c r="E14" s="46" t="s">
        <v>299</v>
      </c>
      <c r="F14" s="46" t="s">
        <v>290</v>
      </c>
      <c r="G14" s="46" t="b">
        <v>1</v>
      </c>
      <c r="H14" s="46" t="s">
        <v>481</v>
      </c>
      <c r="I14" s="46" t="s">
        <v>481</v>
      </c>
      <c r="J14" s="46" t="s">
        <v>300</v>
      </c>
      <c r="K14" s="46" t="s">
        <v>301</v>
      </c>
      <c r="L14" s="47">
        <v>45596</v>
      </c>
      <c r="M14" s="46" t="s">
        <v>334</v>
      </c>
      <c r="N14" s="13"/>
    </row>
    <row r="15" spans="1:14" hidden="1" x14ac:dyDescent="0.25">
      <c r="A15" s="46" t="s">
        <v>507</v>
      </c>
      <c r="B15" s="46" t="s">
        <v>508</v>
      </c>
      <c r="C15" s="46" t="s">
        <v>297</v>
      </c>
      <c r="D15" s="46" t="s">
        <v>298</v>
      </c>
      <c r="E15" s="46" t="s">
        <v>299</v>
      </c>
      <c r="F15" s="46" t="s">
        <v>333</v>
      </c>
      <c r="G15" s="46" t="b">
        <v>1</v>
      </c>
      <c r="H15" s="46" t="s">
        <v>481</v>
      </c>
      <c r="I15" s="46" t="s">
        <v>481</v>
      </c>
      <c r="J15" s="46" t="s">
        <v>300</v>
      </c>
      <c r="K15" s="46" t="s">
        <v>301</v>
      </c>
      <c r="L15" s="47">
        <v>45536</v>
      </c>
      <c r="M15" s="46" t="s">
        <v>334</v>
      </c>
      <c r="N15" s="13"/>
    </row>
    <row r="16" spans="1:14" hidden="1" x14ac:dyDescent="0.25">
      <c r="A16" s="46" t="s">
        <v>509</v>
      </c>
      <c r="B16" s="46" t="s">
        <v>510</v>
      </c>
      <c r="C16" s="46" t="s">
        <v>297</v>
      </c>
      <c r="D16" s="46" t="s">
        <v>298</v>
      </c>
      <c r="E16" s="46" t="s">
        <v>299</v>
      </c>
      <c r="F16" s="46" t="s">
        <v>290</v>
      </c>
      <c r="G16" s="46" t="b">
        <v>1</v>
      </c>
      <c r="H16" s="46" t="s">
        <v>481</v>
      </c>
      <c r="I16" s="46" t="s">
        <v>481</v>
      </c>
      <c r="J16" s="46" t="s">
        <v>300</v>
      </c>
      <c r="K16" s="46" t="s">
        <v>301</v>
      </c>
      <c r="L16" s="47">
        <v>45592</v>
      </c>
      <c r="M16" s="46" t="s">
        <v>334</v>
      </c>
      <c r="N16" s="13"/>
    </row>
    <row r="17" spans="1:14" hidden="1" x14ac:dyDescent="0.25">
      <c r="A17" s="46" t="s">
        <v>511</v>
      </c>
      <c r="B17" s="46" t="s">
        <v>512</v>
      </c>
      <c r="C17" s="46" t="s">
        <v>297</v>
      </c>
      <c r="D17" s="46" t="s">
        <v>298</v>
      </c>
      <c r="E17" s="46" t="s">
        <v>299</v>
      </c>
      <c r="F17" s="46" t="s">
        <v>290</v>
      </c>
      <c r="G17" s="46" t="b">
        <v>1</v>
      </c>
      <c r="H17" s="46" t="s">
        <v>481</v>
      </c>
      <c r="I17" s="46" t="s">
        <v>481</v>
      </c>
      <c r="J17" s="46" t="s">
        <v>300</v>
      </c>
      <c r="K17" s="46" t="s">
        <v>301</v>
      </c>
      <c r="L17" s="47">
        <v>45592</v>
      </c>
      <c r="M17" s="46" t="s">
        <v>334</v>
      </c>
      <c r="N17" s="13"/>
    </row>
    <row r="18" spans="1:14" ht="13.5" hidden="1" customHeight="1" x14ac:dyDescent="0.25">
      <c r="A18" s="46" t="s">
        <v>513</v>
      </c>
      <c r="B18" s="46" t="s">
        <v>514</v>
      </c>
      <c r="C18" s="46" t="s">
        <v>297</v>
      </c>
      <c r="D18" s="46" t="s">
        <v>298</v>
      </c>
      <c r="E18" s="46" t="s">
        <v>299</v>
      </c>
      <c r="F18" s="46" t="s">
        <v>290</v>
      </c>
      <c r="G18" s="46" t="b">
        <v>1</v>
      </c>
      <c r="H18" s="46" t="s">
        <v>481</v>
      </c>
      <c r="I18" s="46" t="s">
        <v>481</v>
      </c>
      <c r="J18" s="46" t="s">
        <v>300</v>
      </c>
      <c r="K18" s="46" t="s">
        <v>301</v>
      </c>
      <c r="L18" s="47">
        <v>45592</v>
      </c>
      <c r="M18" s="46" t="s">
        <v>334</v>
      </c>
      <c r="N18" s="13"/>
    </row>
    <row r="19" spans="1:14" hidden="1" x14ac:dyDescent="0.25">
      <c r="A19" s="46" t="s">
        <v>515</v>
      </c>
      <c r="B19" s="46" t="s">
        <v>516</v>
      </c>
      <c r="C19" s="46" t="s">
        <v>297</v>
      </c>
      <c r="D19" s="46" t="s">
        <v>298</v>
      </c>
      <c r="E19" s="46" t="s">
        <v>299</v>
      </c>
      <c r="F19" s="46" t="s">
        <v>290</v>
      </c>
      <c r="G19" s="46" t="b">
        <v>1</v>
      </c>
      <c r="H19" s="46" t="s">
        <v>481</v>
      </c>
      <c r="I19" s="46" t="s">
        <v>481</v>
      </c>
      <c r="J19" s="46" t="s">
        <v>300</v>
      </c>
      <c r="K19" s="46" t="s">
        <v>301</v>
      </c>
      <c r="L19" s="47">
        <v>45596</v>
      </c>
      <c r="M19" s="46" t="s">
        <v>334</v>
      </c>
      <c r="N19" s="13"/>
    </row>
    <row r="20" spans="1:14" hidden="1" x14ac:dyDescent="0.25">
      <c r="A20" s="46" t="s">
        <v>517</v>
      </c>
      <c r="B20" s="46" t="s">
        <v>518</v>
      </c>
      <c r="C20" s="46" t="s">
        <v>297</v>
      </c>
      <c r="D20" s="46" t="s">
        <v>298</v>
      </c>
      <c r="E20" s="46" t="s">
        <v>299</v>
      </c>
      <c r="F20" s="46" t="s">
        <v>290</v>
      </c>
      <c r="G20" s="46" t="b">
        <v>1</v>
      </c>
      <c r="H20" s="46" t="s">
        <v>481</v>
      </c>
      <c r="I20" s="46" t="s">
        <v>481</v>
      </c>
      <c r="J20" s="46" t="s">
        <v>300</v>
      </c>
      <c r="K20" s="46" t="s">
        <v>301</v>
      </c>
      <c r="L20" s="47">
        <v>45592</v>
      </c>
      <c r="M20" s="46" t="s">
        <v>334</v>
      </c>
      <c r="N20" s="13"/>
    </row>
    <row r="21" spans="1:14" hidden="1" x14ac:dyDescent="0.25">
      <c r="A21" s="46" t="s">
        <v>519</v>
      </c>
      <c r="B21" s="46" t="s">
        <v>520</v>
      </c>
      <c r="C21" s="46" t="s">
        <v>297</v>
      </c>
      <c r="D21" s="46" t="s">
        <v>298</v>
      </c>
      <c r="E21" s="46" t="s">
        <v>299</v>
      </c>
      <c r="F21" s="46" t="s">
        <v>290</v>
      </c>
      <c r="G21" s="46" t="b">
        <v>1</v>
      </c>
      <c r="H21" s="46" t="s">
        <v>481</v>
      </c>
      <c r="I21" s="46" t="s">
        <v>481</v>
      </c>
      <c r="J21" s="46" t="s">
        <v>300</v>
      </c>
      <c r="K21" s="46" t="s">
        <v>301</v>
      </c>
      <c r="L21" s="47">
        <v>45590</v>
      </c>
      <c r="M21" s="46" t="s">
        <v>334</v>
      </c>
      <c r="N21" s="13"/>
    </row>
    <row r="22" spans="1:14" hidden="1" x14ac:dyDescent="0.25">
      <c r="A22" s="46" t="s">
        <v>521</v>
      </c>
      <c r="B22" s="46" t="s">
        <v>522</v>
      </c>
      <c r="C22" s="46" t="s">
        <v>297</v>
      </c>
      <c r="D22" s="46" t="s">
        <v>298</v>
      </c>
      <c r="E22" s="46" t="s">
        <v>299</v>
      </c>
      <c r="F22" s="46" t="s">
        <v>290</v>
      </c>
      <c r="G22" s="46" t="b">
        <v>1</v>
      </c>
      <c r="H22" s="46" t="s">
        <v>481</v>
      </c>
      <c r="I22" s="46" t="s">
        <v>481</v>
      </c>
      <c r="J22" s="46" t="s">
        <v>300</v>
      </c>
      <c r="K22" s="46" t="s">
        <v>301</v>
      </c>
      <c r="L22" s="47">
        <v>45596</v>
      </c>
      <c r="M22" s="46" t="s">
        <v>334</v>
      </c>
      <c r="N22" s="13"/>
    </row>
    <row r="23" spans="1:14" hidden="1" x14ac:dyDescent="0.25">
      <c r="A23" s="46" t="s">
        <v>523</v>
      </c>
      <c r="B23" s="46" t="s">
        <v>524</v>
      </c>
      <c r="C23" s="46" t="s">
        <v>297</v>
      </c>
      <c r="D23" s="46" t="s">
        <v>298</v>
      </c>
      <c r="E23" s="46" t="s">
        <v>299</v>
      </c>
      <c r="F23" s="46" t="s">
        <v>290</v>
      </c>
      <c r="G23" s="46" t="b">
        <v>1</v>
      </c>
      <c r="H23" s="46" t="s">
        <v>481</v>
      </c>
      <c r="I23" s="46" t="s">
        <v>481</v>
      </c>
      <c r="J23" s="46" t="s">
        <v>300</v>
      </c>
      <c r="K23" s="46" t="s">
        <v>301</v>
      </c>
      <c r="L23" s="47">
        <v>45596</v>
      </c>
      <c r="M23" s="46" t="s">
        <v>334</v>
      </c>
      <c r="N23" s="13"/>
    </row>
    <row r="24" spans="1:14" hidden="1" x14ac:dyDescent="0.25">
      <c r="A24" s="46" t="s">
        <v>525</v>
      </c>
      <c r="B24" s="46" t="s">
        <v>526</v>
      </c>
      <c r="C24" s="46" t="s">
        <v>297</v>
      </c>
      <c r="D24" s="46" t="s">
        <v>298</v>
      </c>
      <c r="E24" s="46" t="s">
        <v>299</v>
      </c>
      <c r="F24" s="46" t="s">
        <v>290</v>
      </c>
      <c r="G24" s="46" t="b">
        <v>1</v>
      </c>
      <c r="H24" s="46" t="s">
        <v>481</v>
      </c>
      <c r="I24" s="46" t="s">
        <v>481</v>
      </c>
      <c r="J24" s="46" t="s">
        <v>300</v>
      </c>
      <c r="K24" s="46" t="s">
        <v>301</v>
      </c>
      <c r="L24" s="47">
        <v>45590</v>
      </c>
      <c r="M24" s="46" t="s">
        <v>334</v>
      </c>
      <c r="N24" s="13"/>
    </row>
    <row r="25" spans="1:14" hidden="1" x14ac:dyDescent="0.25">
      <c r="A25" s="46" t="s">
        <v>527</v>
      </c>
      <c r="B25" s="46" t="s">
        <v>528</v>
      </c>
      <c r="C25" s="46" t="s">
        <v>297</v>
      </c>
      <c r="D25" s="46" t="s">
        <v>298</v>
      </c>
      <c r="E25" s="46" t="s">
        <v>299</v>
      </c>
      <c r="F25" s="46" t="s">
        <v>290</v>
      </c>
      <c r="G25" s="46" t="b">
        <v>1</v>
      </c>
      <c r="H25" s="46" t="s">
        <v>481</v>
      </c>
      <c r="I25" s="46" t="s">
        <v>481</v>
      </c>
      <c r="J25" s="46" t="s">
        <v>300</v>
      </c>
      <c r="K25" s="46" t="s">
        <v>301</v>
      </c>
      <c r="L25" s="47">
        <v>45590</v>
      </c>
      <c r="M25" s="46" t="s">
        <v>334</v>
      </c>
      <c r="N25" s="13"/>
    </row>
    <row r="26" spans="1:14" hidden="1" x14ac:dyDescent="0.25">
      <c r="A26" s="46" t="s">
        <v>529</v>
      </c>
      <c r="B26" s="46" t="s">
        <v>530</v>
      </c>
      <c r="C26" s="46" t="s">
        <v>297</v>
      </c>
      <c r="D26" s="46" t="s">
        <v>298</v>
      </c>
      <c r="E26" s="46" t="s">
        <v>299</v>
      </c>
      <c r="F26" s="46" t="s">
        <v>290</v>
      </c>
      <c r="G26" s="46" t="b">
        <v>1</v>
      </c>
      <c r="H26" s="46" t="s">
        <v>481</v>
      </c>
      <c r="I26" s="46" t="s">
        <v>481</v>
      </c>
      <c r="J26" s="46" t="s">
        <v>300</v>
      </c>
      <c r="K26" s="46" t="s">
        <v>301</v>
      </c>
      <c r="L26" s="47">
        <v>45586</v>
      </c>
      <c r="M26" s="46" t="s">
        <v>334</v>
      </c>
      <c r="N26" s="13"/>
    </row>
    <row r="27" spans="1:14" hidden="1" x14ac:dyDescent="0.25">
      <c r="A27" s="46" t="s">
        <v>531</v>
      </c>
      <c r="B27" s="46" t="s">
        <v>532</v>
      </c>
      <c r="C27" s="46" t="s">
        <v>297</v>
      </c>
      <c r="D27" s="46" t="s">
        <v>298</v>
      </c>
      <c r="E27" s="46" t="s">
        <v>299</v>
      </c>
      <c r="F27" s="46" t="s">
        <v>290</v>
      </c>
      <c r="G27" s="46" t="b">
        <v>1</v>
      </c>
      <c r="H27" s="46" t="s">
        <v>481</v>
      </c>
      <c r="I27" s="46" t="s">
        <v>481</v>
      </c>
      <c r="J27" s="46" t="s">
        <v>300</v>
      </c>
      <c r="K27" s="46" t="s">
        <v>301</v>
      </c>
      <c r="L27" s="47">
        <v>45592</v>
      </c>
      <c r="M27" s="46" t="s">
        <v>334</v>
      </c>
      <c r="N27" s="13"/>
    </row>
    <row r="28" spans="1:14" hidden="1" x14ac:dyDescent="0.25">
      <c r="A28" s="46" t="s">
        <v>533</v>
      </c>
      <c r="B28" s="46" t="s">
        <v>534</v>
      </c>
      <c r="C28" s="46" t="s">
        <v>297</v>
      </c>
      <c r="D28" s="46" t="s">
        <v>298</v>
      </c>
      <c r="E28" s="46" t="s">
        <v>299</v>
      </c>
      <c r="F28" s="51" t="s">
        <v>333</v>
      </c>
      <c r="G28" s="46" t="b">
        <v>1</v>
      </c>
      <c r="H28" s="46" t="s">
        <v>481</v>
      </c>
      <c r="I28" s="46" t="s">
        <v>481</v>
      </c>
      <c r="J28" s="46" t="s">
        <v>300</v>
      </c>
      <c r="K28" s="46" t="s">
        <v>301</v>
      </c>
      <c r="L28" s="47">
        <v>45592</v>
      </c>
      <c r="M28" s="46" t="s">
        <v>334</v>
      </c>
      <c r="N28" s="13"/>
    </row>
    <row r="29" spans="1:14" hidden="1" x14ac:dyDescent="0.25">
      <c r="A29" s="46" t="s">
        <v>535</v>
      </c>
      <c r="B29" s="46" t="s">
        <v>536</v>
      </c>
      <c r="C29" s="46" t="s">
        <v>297</v>
      </c>
      <c r="D29" s="46" t="s">
        <v>298</v>
      </c>
      <c r="E29" s="46" t="s">
        <v>299</v>
      </c>
      <c r="F29" s="46" t="s">
        <v>290</v>
      </c>
      <c r="G29" s="46" t="b">
        <v>1</v>
      </c>
      <c r="H29" s="46" t="s">
        <v>481</v>
      </c>
      <c r="I29" s="46" t="s">
        <v>481</v>
      </c>
      <c r="J29" s="46" t="s">
        <v>300</v>
      </c>
      <c r="K29" s="46" t="s">
        <v>301</v>
      </c>
      <c r="L29" s="47">
        <v>45588</v>
      </c>
      <c r="M29" s="46" t="s">
        <v>334</v>
      </c>
      <c r="N29" s="13"/>
    </row>
    <row r="30" spans="1:14" hidden="1" x14ac:dyDescent="0.25">
      <c r="A30" s="46" t="s">
        <v>537</v>
      </c>
      <c r="B30" s="46" t="s">
        <v>538</v>
      </c>
      <c r="C30" s="46" t="s">
        <v>297</v>
      </c>
      <c r="D30" s="46" t="s">
        <v>298</v>
      </c>
      <c r="E30" s="46" t="s">
        <v>299</v>
      </c>
      <c r="F30" s="46" t="s">
        <v>290</v>
      </c>
      <c r="G30" s="46" t="b">
        <v>1</v>
      </c>
      <c r="H30" s="46" t="s">
        <v>481</v>
      </c>
      <c r="I30" s="46" t="s">
        <v>481</v>
      </c>
      <c r="J30" s="46" t="s">
        <v>300</v>
      </c>
      <c r="K30" s="46" t="s">
        <v>301</v>
      </c>
      <c r="L30" s="47">
        <v>45596</v>
      </c>
      <c r="M30" s="46" t="s">
        <v>334</v>
      </c>
      <c r="N30" s="13"/>
    </row>
    <row r="31" spans="1:14" hidden="1" x14ac:dyDescent="0.25">
      <c r="A31" s="46" t="s">
        <v>539</v>
      </c>
      <c r="B31" s="46" t="s">
        <v>540</v>
      </c>
      <c r="C31" s="46" t="s">
        <v>297</v>
      </c>
      <c r="D31" s="46" t="s">
        <v>298</v>
      </c>
      <c r="E31" s="46" t="s">
        <v>299</v>
      </c>
      <c r="F31" s="46" t="s">
        <v>290</v>
      </c>
      <c r="G31" s="46" t="b">
        <v>1</v>
      </c>
      <c r="H31" s="46" t="s">
        <v>481</v>
      </c>
      <c r="I31" s="46" t="s">
        <v>481</v>
      </c>
      <c r="J31" s="46" t="s">
        <v>300</v>
      </c>
      <c r="K31" s="46" t="s">
        <v>301</v>
      </c>
      <c r="L31" s="47">
        <v>45596</v>
      </c>
      <c r="M31" s="46" t="s">
        <v>334</v>
      </c>
      <c r="N31" s="13"/>
    </row>
    <row r="32" spans="1:14" hidden="1" x14ac:dyDescent="0.25">
      <c r="A32" s="46" t="s">
        <v>541</v>
      </c>
      <c r="B32" s="46" t="s">
        <v>542</v>
      </c>
      <c r="C32" s="46" t="s">
        <v>297</v>
      </c>
      <c r="D32" s="46" t="s">
        <v>298</v>
      </c>
      <c r="E32" s="46" t="s">
        <v>299</v>
      </c>
      <c r="F32" s="46" t="s">
        <v>290</v>
      </c>
      <c r="G32" s="46" t="b">
        <v>1</v>
      </c>
      <c r="H32" s="46" t="s">
        <v>481</v>
      </c>
      <c r="I32" s="46" t="s">
        <v>481</v>
      </c>
      <c r="J32" s="46" t="s">
        <v>300</v>
      </c>
      <c r="K32" s="46" t="s">
        <v>301</v>
      </c>
      <c r="L32" s="47">
        <v>45596</v>
      </c>
      <c r="M32" s="46" t="s">
        <v>334</v>
      </c>
      <c r="N32" s="13"/>
    </row>
    <row r="33" spans="1:14" hidden="1" x14ac:dyDescent="0.25">
      <c r="A33" s="46" t="s">
        <v>543</v>
      </c>
      <c r="B33" s="46" t="s">
        <v>544</v>
      </c>
      <c r="C33" s="46" t="s">
        <v>297</v>
      </c>
      <c r="D33" s="46" t="s">
        <v>298</v>
      </c>
      <c r="E33" s="46" t="s">
        <v>299</v>
      </c>
      <c r="F33" s="46" t="s">
        <v>290</v>
      </c>
      <c r="G33" s="46" t="b">
        <v>1</v>
      </c>
      <c r="H33" s="46" t="s">
        <v>481</v>
      </c>
      <c r="I33" s="46" t="s">
        <v>481</v>
      </c>
      <c r="J33" s="46" t="s">
        <v>300</v>
      </c>
      <c r="K33" s="46" t="s">
        <v>301</v>
      </c>
      <c r="L33" s="47">
        <v>45559</v>
      </c>
      <c r="M33" s="46" t="s">
        <v>334</v>
      </c>
      <c r="N33" s="13"/>
    </row>
    <row r="34" spans="1:14" hidden="1" x14ac:dyDescent="0.25">
      <c r="A34" s="46" t="s">
        <v>545</v>
      </c>
      <c r="B34" s="46" t="s">
        <v>546</v>
      </c>
      <c r="C34" s="46" t="s">
        <v>297</v>
      </c>
      <c r="D34" s="46" t="s">
        <v>302</v>
      </c>
      <c r="E34" s="46" t="s">
        <v>299</v>
      </c>
      <c r="F34" s="46" t="s">
        <v>290</v>
      </c>
      <c r="G34" s="46" t="b">
        <v>1</v>
      </c>
      <c r="H34" s="46" t="s">
        <v>481</v>
      </c>
      <c r="I34" s="46" t="s">
        <v>481</v>
      </c>
      <c r="J34" s="46" t="s">
        <v>300</v>
      </c>
      <c r="K34" s="46" t="s">
        <v>301</v>
      </c>
      <c r="L34" s="47">
        <v>45581</v>
      </c>
      <c r="M34" s="46" t="s">
        <v>334</v>
      </c>
      <c r="N34" s="13"/>
    </row>
    <row r="35" spans="1:14" hidden="1" x14ac:dyDescent="0.25">
      <c r="A35" s="46" t="s">
        <v>547</v>
      </c>
      <c r="B35" s="46" t="s">
        <v>548</v>
      </c>
      <c r="C35" s="46" t="s">
        <v>297</v>
      </c>
      <c r="D35" s="46" t="s">
        <v>298</v>
      </c>
      <c r="E35" s="46" t="s">
        <v>299</v>
      </c>
      <c r="F35" s="46" t="s">
        <v>290</v>
      </c>
      <c r="G35" s="46" t="b">
        <v>1</v>
      </c>
      <c r="H35" s="46" t="s">
        <v>481</v>
      </c>
      <c r="I35" s="46" t="s">
        <v>481</v>
      </c>
      <c r="J35" s="46" t="s">
        <v>300</v>
      </c>
      <c r="K35" s="46" t="s">
        <v>301</v>
      </c>
      <c r="L35" s="47">
        <v>45588</v>
      </c>
      <c r="M35" s="46" t="s">
        <v>334</v>
      </c>
      <c r="N35" s="13"/>
    </row>
    <row r="36" spans="1:14" hidden="1" x14ac:dyDescent="0.25">
      <c r="A36" s="46" t="s">
        <v>549</v>
      </c>
      <c r="B36" s="46" t="s">
        <v>550</v>
      </c>
      <c r="C36" s="46" t="s">
        <v>297</v>
      </c>
      <c r="D36" s="46" t="s">
        <v>298</v>
      </c>
      <c r="E36" s="46" t="s">
        <v>299</v>
      </c>
      <c r="F36" s="46" t="s">
        <v>290</v>
      </c>
      <c r="G36" s="46" t="b">
        <v>1</v>
      </c>
      <c r="H36" s="46" t="s">
        <v>481</v>
      </c>
      <c r="I36" s="46" t="s">
        <v>481</v>
      </c>
      <c r="J36" s="46" t="s">
        <v>300</v>
      </c>
      <c r="K36" s="46" t="s">
        <v>301</v>
      </c>
      <c r="L36" s="47">
        <v>45591</v>
      </c>
      <c r="M36" s="46" t="s">
        <v>334</v>
      </c>
      <c r="N36" s="13"/>
    </row>
    <row r="37" spans="1:14" hidden="1" x14ac:dyDescent="0.25">
      <c r="A37" s="46" t="s">
        <v>551</v>
      </c>
      <c r="B37" s="46" t="s">
        <v>552</v>
      </c>
      <c r="C37" s="46" t="s">
        <v>297</v>
      </c>
      <c r="D37" s="46" t="s">
        <v>298</v>
      </c>
      <c r="E37" s="46" t="s">
        <v>299</v>
      </c>
      <c r="F37" s="46" t="s">
        <v>290</v>
      </c>
      <c r="G37" s="46" t="b">
        <v>1</v>
      </c>
      <c r="H37" s="46" t="s">
        <v>481</v>
      </c>
      <c r="I37" s="46" t="s">
        <v>481</v>
      </c>
      <c r="J37" s="46" t="s">
        <v>300</v>
      </c>
      <c r="K37" s="46" t="s">
        <v>301</v>
      </c>
      <c r="L37" s="47">
        <v>45596</v>
      </c>
      <c r="M37" s="46" t="s">
        <v>334</v>
      </c>
      <c r="N37" s="13"/>
    </row>
    <row r="38" spans="1:14" hidden="1" x14ac:dyDescent="0.25">
      <c r="A38" s="46" t="s">
        <v>553</v>
      </c>
      <c r="B38" s="46" t="s">
        <v>554</v>
      </c>
      <c r="C38" s="46" t="s">
        <v>297</v>
      </c>
      <c r="D38" s="46" t="s">
        <v>298</v>
      </c>
      <c r="E38" s="46" t="s">
        <v>299</v>
      </c>
      <c r="F38" s="46" t="s">
        <v>290</v>
      </c>
      <c r="G38" s="46" t="b">
        <v>1</v>
      </c>
      <c r="H38" s="46" t="s">
        <v>481</v>
      </c>
      <c r="I38" s="46" t="s">
        <v>481</v>
      </c>
      <c r="J38" s="46" t="s">
        <v>300</v>
      </c>
      <c r="K38" s="46" t="s">
        <v>301</v>
      </c>
      <c r="L38" s="47">
        <v>45532</v>
      </c>
      <c r="M38" s="46" t="s">
        <v>334</v>
      </c>
      <c r="N38" s="13"/>
    </row>
    <row r="39" spans="1:14" hidden="1" x14ac:dyDescent="0.25">
      <c r="A39" s="46" t="s">
        <v>555</v>
      </c>
      <c r="B39" s="46" t="s">
        <v>556</v>
      </c>
      <c r="C39" s="46" t="s">
        <v>297</v>
      </c>
      <c r="D39" s="46" t="s">
        <v>298</v>
      </c>
      <c r="E39" s="46" t="s">
        <v>299</v>
      </c>
      <c r="F39" s="46" t="s">
        <v>290</v>
      </c>
      <c r="G39" s="46" t="b">
        <v>1</v>
      </c>
      <c r="H39" s="46" t="s">
        <v>481</v>
      </c>
      <c r="I39" s="46" t="s">
        <v>481</v>
      </c>
      <c r="J39" s="46" t="s">
        <v>300</v>
      </c>
      <c r="K39" s="46" t="s">
        <v>301</v>
      </c>
      <c r="L39" s="47">
        <v>45596</v>
      </c>
      <c r="M39" s="46" t="s">
        <v>334</v>
      </c>
      <c r="N39" s="13"/>
    </row>
    <row r="40" spans="1:14" hidden="1" x14ac:dyDescent="0.25">
      <c r="A40" s="46" t="s">
        <v>557</v>
      </c>
      <c r="B40" s="46" t="s">
        <v>558</v>
      </c>
      <c r="C40" s="46" t="s">
        <v>297</v>
      </c>
      <c r="D40" s="46" t="s">
        <v>298</v>
      </c>
      <c r="E40" s="46" t="s">
        <v>299</v>
      </c>
      <c r="F40" s="46" t="s">
        <v>290</v>
      </c>
      <c r="G40" s="46" t="b">
        <v>1</v>
      </c>
      <c r="H40" s="46" t="s">
        <v>481</v>
      </c>
      <c r="I40" s="46" t="s">
        <v>481</v>
      </c>
      <c r="J40" s="46" t="s">
        <v>300</v>
      </c>
      <c r="K40" s="46" t="s">
        <v>301</v>
      </c>
      <c r="L40" s="47">
        <v>45596</v>
      </c>
      <c r="M40" s="46" t="s">
        <v>334</v>
      </c>
      <c r="N40" s="13"/>
    </row>
    <row r="41" spans="1:14" hidden="1" x14ac:dyDescent="0.25">
      <c r="A41" s="46" t="s">
        <v>559</v>
      </c>
      <c r="B41" s="46" t="s">
        <v>560</v>
      </c>
      <c r="C41" s="46" t="s">
        <v>297</v>
      </c>
      <c r="D41" s="46" t="s">
        <v>298</v>
      </c>
      <c r="E41" s="46" t="s">
        <v>299</v>
      </c>
      <c r="F41" s="46" t="s">
        <v>330</v>
      </c>
      <c r="G41" s="46" t="b">
        <v>1</v>
      </c>
      <c r="H41" s="46" t="s">
        <v>481</v>
      </c>
      <c r="I41" s="46" t="s">
        <v>481</v>
      </c>
      <c r="J41" s="46" t="s">
        <v>300</v>
      </c>
      <c r="K41" s="46" t="s">
        <v>301</v>
      </c>
      <c r="L41" s="47">
        <v>44505</v>
      </c>
      <c r="M41" s="46" t="s">
        <v>331</v>
      </c>
      <c r="N41" s="13"/>
    </row>
    <row r="42" spans="1:14" hidden="1" x14ac:dyDescent="0.25">
      <c r="A42" s="46" t="s">
        <v>561</v>
      </c>
      <c r="B42" s="46" t="s">
        <v>562</v>
      </c>
      <c r="C42" s="46" t="s">
        <v>297</v>
      </c>
      <c r="D42" s="46" t="s">
        <v>298</v>
      </c>
      <c r="E42" s="46" t="s">
        <v>299</v>
      </c>
      <c r="F42" s="46" t="s">
        <v>290</v>
      </c>
      <c r="G42" s="46" t="b">
        <v>1</v>
      </c>
      <c r="H42" s="46" t="s">
        <v>481</v>
      </c>
      <c r="I42" s="46" t="s">
        <v>481</v>
      </c>
      <c r="J42" s="46" t="s">
        <v>300</v>
      </c>
      <c r="K42" s="46" t="s">
        <v>301</v>
      </c>
      <c r="L42" s="47">
        <v>45590</v>
      </c>
      <c r="M42" s="46" t="s">
        <v>334</v>
      </c>
      <c r="N42" s="13"/>
    </row>
    <row r="43" spans="1:14" hidden="1" x14ac:dyDescent="0.25">
      <c r="A43" s="46" t="s">
        <v>563</v>
      </c>
      <c r="B43" s="46" t="s">
        <v>564</v>
      </c>
      <c r="C43" s="46" t="s">
        <v>297</v>
      </c>
      <c r="D43" s="46"/>
      <c r="E43" s="46" t="s">
        <v>299</v>
      </c>
      <c r="F43" s="46" t="s">
        <v>330</v>
      </c>
      <c r="G43" s="46" t="b">
        <v>1</v>
      </c>
      <c r="H43" s="46" t="s">
        <v>481</v>
      </c>
      <c r="I43" s="46" t="s">
        <v>481</v>
      </c>
      <c r="J43" s="46" t="s">
        <v>300</v>
      </c>
      <c r="K43" s="46" t="s">
        <v>301</v>
      </c>
      <c r="L43" s="47">
        <v>44636</v>
      </c>
      <c r="M43" s="46" t="s">
        <v>482</v>
      </c>
      <c r="N43" s="13"/>
    </row>
    <row r="44" spans="1:14" x14ac:dyDescent="0.25">
      <c r="A44" s="46" t="s">
        <v>565</v>
      </c>
      <c r="B44" s="46" t="s">
        <v>566</v>
      </c>
      <c r="C44" s="46" t="s">
        <v>297</v>
      </c>
      <c r="D44" s="46" t="s">
        <v>298</v>
      </c>
      <c r="E44" s="46" t="s">
        <v>299</v>
      </c>
      <c r="F44" s="46" t="s">
        <v>290</v>
      </c>
      <c r="G44" s="46" t="b">
        <v>1</v>
      </c>
      <c r="H44" s="46" t="s">
        <v>481</v>
      </c>
      <c r="I44" s="46" t="s">
        <v>481</v>
      </c>
      <c r="J44" s="46" t="s">
        <v>300</v>
      </c>
      <c r="K44" s="46" t="s">
        <v>301</v>
      </c>
      <c r="L44" s="47">
        <v>45588</v>
      </c>
      <c r="M44" s="46" t="s">
        <v>334</v>
      </c>
      <c r="N44" s="13"/>
    </row>
    <row r="45" spans="1:14" x14ac:dyDescent="0.25">
      <c r="A45" s="46" t="s">
        <v>567</v>
      </c>
      <c r="B45" s="46" t="s">
        <v>568</v>
      </c>
      <c r="C45" s="46" t="s">
        <v>297</v>
      </c>
      <c r="D45" s="46" t="s">
        <v>298</v>
      </c>
      <c r="E45" s="46" t="s">
        <v>299</v>
      </c>
      <c r="F45" s="46" t="s">
        <v>290</v>
      </c>
      <c r="G45" s="46" t="b">
        <v>1</v>
      </c>
      <c r="H45" s="46" t="s">
        <v>481</v>
      </c>
      <c r="I45" s="46" t="s">
        <v>481</v>
      </c>
      <c r="J45" s="46" t="s">
        <v>300</v>
      </c>
      <c r="K45" s="46" t="s">
        <v>301</v>
      </c>
      <c r="L45" s="47">
        <v>45588</v>
      </c>
      <c r="M45" s="46" t="s">
        <v>334</v>
      </c>
      <c r="N45" s="13"/>
    </row>
    <row r="46" spans="1:14" x14ac:dyDescent="0.25">
      <c r="A46" s="46" t="s">
        <v>569</v>
      </c>
      <c r="B46" s="46" t="s">
        <v>570</v>
      </c>
      <c r="C46" s="46" t="s">
        <v>297</v>
      </c>
      <c r="D46" s="46" t="s">
        <v>298</v>
      </c>
      <c r="E46" s="46" t="s">
        <v>299</v>
      </c>
      <c r="F46" s="46" t="s">
        <v>290</v>
      </c>
      <c r="G46" s="46" t="b">
        <v>1</v>
      </c>
      <c r="H46" s="46" t="s">
        <v>481</v>
      </c>
      <c r="I46" s="46" t="s">
        <v>481</v>
      </c>
      <c r="J46" s="46" t="s">
        <v>300</v>
      </c>
      <c r="K46" s="46" t="s">
        <v>301</v>
      </c>
      <c r="L46" s="47">
        <v>45588</v>
      </c>
      <c r="M46" s="46" t="s">
        <v>334</v>
      </c>
      <c r="N46" s="13"/>
    </row>
    <row r="47" spans="1:14" hidden="1" x14ac:dyDescent="0.25">
      <c r="A47" s="46" t="s">
        <v>571</v>
      </c>
      <c r="B47" s="46" t="s">
        <v>572</v>
      </c>
      <c r="C47" s="46" t="s">
        <v>297</v>
      </c>
      <c r="D47" s="46" t="s">
        <v>298</v>
      </c>
      <c r="E47" s="46" t="s">
        <v>299</v>
      </c>
      <c r="F47" s="46" t="s">
        <v>330</v>
      </c>
      <c r="G47" s="46" t="b">
        <v>1</v>
      </c>
      <c r="H47" s="46" t="s">
        <v>481</v>
      </c>
      <c r="I47" s="46" t="s">
        <v>481</v>
      </c>
      <c r="J47" s="46" t="s">
        <v>300</v>
      </c>
      <c r="K47" s="46" t="s">
        <v>301</v>
      </c>
      <c r="L47" s="47">
        <v>41092</v>
      </c>
      <c r="M47" s="46" t="s">
        <v>331</v>
      </c>
      <c r="N47" s="13"/>
    </row>
    <row r="48" spans="1:14" hidden="1" x14ac:dyDescent="0.25">
      <c r="A48" s="46" t="s">
        <v>573</v>
      </c>
      <c r="B48" s="46" t="s">
        <v>574</v>
      </c>
      <c r="C48" s="46" t="s">
        <v>297</v>
      </c>
      <c r="D48" s="46" t="s">
        <v>298</v>
      </c>
      <c r="E48" s="46" t="s">
        <v>299</v>
      </c>
      <c r="F48" s="46" t="s">
        <v>290</v>
      </c>
      <c r="G48" s="46" t="b">
        <v>1</v>
      </c>
      <c r="H48" s="46" t="s">
        <v>481</v>
      </c>
      <c r="I48" s="46" t="s">
        <v>481</v>
      </c>
      <c r="J48" s="46" t="s">
        <v>300</v>
      </c>
      <c r="K48" s="46" t="s">
        <v>301</v>
      </c>
      <c r="L48" s="47">
        <v>45592</v>
      </c>
      <c r="M48" s="46" t="s">
        <v>334</v>
      </c>
      <c r="N48" s="13"/>
    </row>
    <row r="49" spans="1:14" hidden="1" x14ac:dyDescent="0.25">
      <c r="A49" s="46" t="s">
        <v>575</v>
      </c>
      <c r="B49" s="46" t="s">
        <v>576</v>
      </c>
      <c r="C49" s="46" t="s">
        <v>297</v>
      </c>
      <c r="D49" s="46" t="s">
        <v>298</v>
      </c>
      <c r="E49" s="46" t="s">
        <v>299</v>
      </c>
      <c r="F49" s="46" t="s">
        <v>290</v>
      </c>
      <c r="G49" s="46" t="b">
        <v>1</v>
      </c>
      <c r="H49" s="46" t="s">
        <v>481</v>
      </c>
      <c r="I49" s="46" t="s">
        <v>481</v>
      </c>
      <c r="J49" s="46" t="s">
        <v>300</v>
      </c>
      <c r="K49" s="46" t="s">
        <v>301</v>
      </c>
      <c r="L49" s="47">
        <v>45592</v>
      </c>
      <c r="M49" s="46" t="s">
        <v>334</v>
      </c>
      <c r="N49" s="13"/>
    </row>
    <row r="50" spans="1:14" hidden="1" x14ac:dyDescent="0.25">
      <c r="A50" s="46" t="s">
        <v>577</v>
      </c>
      <c r="B50" s="46" t="s">
        <v>578</v>
      </c>
      <c r="C50" s="46" t="s">
        <v>297</v>
      </c>
      <c r="D50" s="46" t="s">
        <v>298</v>
      </c>
      <c r="E50" s="46" t="s">
        <v>299</v>
      </c>
      <c r="F50" s="46" t="s">
        <v>290</v>
      </c>
      <c r="G50" s="46" t="b">
        <v>1</v>
      </c>
      <c r="H50" s="46" t="s">
        <v>481</v>
      </c>
      <c r="I50" s="46" t="s">
        <v>481</v>
      </c>
      <c r="J50" s="46" t="s">
        <v>300</v>
      </c>
      <c r="K50" s="46" t="s">
        <v>301</v>
      </c>
      <c r="L50" s="47">
        <v>45592</v>
      </c>
      <c r="M50" s="46" t="s">
        <v>334</v>
      </c>
      <c r="N50" s="13"/>
    </row>
    <row r="51" spans="1:14" hidden="1" x14ac:dyDescent="0.25">
      <c r="A51" s="46" t="s">
        <v>579</v>
      </c>
      <c r="B51" s="46" t="s">
        <v>580</v>
      </c>
      <c r="C51" s="46" t="s">
        <v>297</v>
      </c>
      <c r="D51" s="46" t="s">
        <v>298</v>
      </c>
      <c r="E51" s="46" t="s">
        <v>299</v>
      </c>
      <c r="F51" s="46" t="s">
        <v>290</v>
      </c>
      <c r="G51" s="46" t="b">
        <v>1</v>
      </c>
      <c r="H51" s="46" t="s">
        <v>481</v>
      </c>
      <c r="I51" s="46" t="s">
        <v>481</v>
      </c>
      <c r="J51" s="46" t="s">
        <v>300</v>
      </c>
      <c r="K51" s="46" t="s">
        <v>301</v>
      </c>
      <c r="L51" s="47">
        <v>45592</v>
      </c>
      <c r="M51" s="46" t="s">
        <v>334</v>
      </c>
      <c r="N51" s="13"/>
    </row>
    <row r="52" spans="1:14" hidden="1" x14ac:dyDescent="0.25">
      <c r="A52" s="46" t="s">
        <v>581</v>
      </c>
      <c r="B52" s="46" t="s">
        <v>582</v>
      </c>
      <c r="C52" s="46" t="s">
        <v>297</v>
      </c>
      <c r="D52" s="46" t="s">
        <v>298</v>
      </c>
      <c r="E52" s="46" t="s">
        <v>299</v>
      </c>
      <c r="F52" s="46" t="s">
        <v>290</v>
      </c>
      <c r="G52" s="46" t="b">
        <v>1</v>
      </c>
      <c r="H52" s="46" t="s">
        <v>481</v>
      </c>
      <c r="I52" s="46" t="s">
        <v>481</v>
      </c>
      <c r="J52" s="46" t="s">
        <v>300</v>
      </c>
      <c r="K52" s="46" t="s">
        <v>301</v>
      </c>
      <c r="L52" s="47">
        <v>45592</v>
      </c>
      <c r="M52" s="46" t="s">
        <v>334</v>
      </c>
      <c r="N52" s="13"/>
    </row>
    <row r="53" spans="1:14" hidden="1" x14ac:dyDescent="0.25">
      <c r="A53" s="46" t="s">
        <v>583</v>
      </c>
      <c r="B53" s="46" t="s">
        <v>584</v>
      </c>
      <c r="C53" s="46" t="s">
        <v>297</v>
      </c>
      <c r="D53" s="46" t="s">
        <v>298</v>
      </c>
      <c r="E53" s="46" t="s">
        <v>299</v>
      </c>
      <c r="F53" s="46" t="s">
        <v>290</v>
      </c>
      <c r="G53" s="46" t="b">
        <v>1</v>
      </c>
      <c r="H53" s="46" t="s">
        <v>481</v>
      </c>
      <c r="I53" s="46" t="s">
        <v>481</v>
      </c>
      <c r="J53" s="46" t="s">
        <v>300</v>
      </c>
      <c r="K53" s="46" t="s">
        <v>301</v>
      </c>
      <c r="L53" s="47">
        <v>45592</v>
      </c>
      <c r="M53" s="46" t="s">
        <v>334</v>
      </c>
      <c r="N53" s="13"/>
    </row>
    <row r="54" spans="1:14" hidden="1" x14ac:dyDescent="0.25">
      <c r="A54" s="46" t="s">
        <v>585</v>
      </c>
      <c r="B54" s="46" t="s">
        <v>586</v>
      </c>
      <c r="C54" s="46" t="s">
        <v>297</v>
      </c>
      <c r="D54" s="46" t="s">
        <v>298</v>
      </c>
      <c r="E54" s="46" t="s">
        <v>299</v>
      </c>
      <c r="F54" s="46" t="s">
        <v>290</v>
      </c>
      <c r="G54" s="46" t="b">
        <v>1</v>
      </c>
      <c r="H54" s="46" t="s">
        <v>481</v>
      </c>
      <c r="I54" s="46" t="s">
        <v>481</v>
      </c>
      <c r="J54" s="46" t="s">
        <v>300</v>
      </c>
      <c r="K54" s="46" t="s">
        <v>301</v>
      </c>
      <c r="L54" s="47">
        <v>45592</v>
      </c>
      <c r="M54" s="46" t="s">
        <v>334</v>
      </c>
      <c r="N54" s="13"/>
    </row>
    <row r="55" spans="1:14" hidden="1" x14ac:dyDescent="0.25">
      <c r="A55" s="46" t="s">
        <v>587</v>
      </c>
      <c r="B55" s="46" t="s">
        <v>588</v>
      </c>
      <c r="C55" s="46" t="s">
        <v>297</v>
      </c>
      <c r="D55" s="46" t="s">
        <v>298</v>
      </c>
      <c r="E55" s="46" t="s">
        <v>299</v>
      </c>
      <c r="F55" s="46" t="s">
        <v>290</v>
      </c>
      <c r="G55" s="46" t="b">
        <v>1</v>
      </c>
      <c r="H55" s="46" t="s">
        <v>481</v>
      </c>
      <c r="I55" s="46" t="s">
        <v>481</v>
      </c>
      <c r="J55" s="46" t="s">
        <v>300</v>
      </c>
      <c r="K55" s="46" t="s">
        <v>301</v>
      </c>
      <c r="L55" s="47">
        <v>45592</v>
      </c>
      <c r="M55" s="46" t="s">
        <v>334</v>
      </c>
      <c r="N55" s="13"/>
    </row>
    <row r="56" spans="1:14" hidden="1" x14ac:dyDescent="0.25">
      <c r="A56" s="46" t="s">
        <v>589</v>
      </c>
      <c r="B56" s="46" t="s">
        <v>590</v>
      </c>
      <c r="C56" s="46" t="s">
        <v>297</v>
      </c>
      <c r="D56" s="46" t="s">
        <v>298</v>
      </c>
      <c r="E56" s="46" t="s">
        <v>299</v>
      </c>
      <c r="F56" s="46" t="s">
        <v>290</v>
      </c>
      <c r="G56" s="46" t="b">
        <v>1</v>
      </c>
      <c r="H56" s="46" t="s">
        <v>481</v>
      </c>
      <c r="I56" s="46" t="s">
        <v>481</v>
      </c>
      <c r="J56" s="46" t="s">
        <v>300</v>
      </c>
      <c r="K56" s="46" t="s">
        <v>301</v>
      </c>
      <c r="L56" s="47">
        <v>45588</v>
      </c>
      <c r="M56" s="46" t="s">
        <v>334</v>
      </c>
      <c r="N56" s="13"/>
    </row>
    <row r="57" spans="1:14" hidden="1" x14ac:dyDescent="0.25">
      <c r="A57" s="46" t="s">
        <v>591</v>
      </c>
      <c r="B57" s="46" t="s">
        <v>592</v>
      </c>
      <c r="C57" s="46" t="s">
        <v>297</v>
      </c>
      <c r="D57" s="46" t="s">
        <v>298</v>
      </c>
      <c r="E57" s="46" t="s">
        <v>299</v>
      </c>
      <c r="F57" s="46" t="s">
        <v>290</v>
      </c>
      <c r="G57" s="46" t="b">
        <v>1</v>
      </c>
      <c r="H57" s="46" t="s">
        <v>481</v>
      </c>
      <c r="I57" s="46" t="s">
        <v>481</v>
      </c>
      <c r="J57" s="46" t="s">
        <v>300</v>
      </c>
      <c r="K57" s="46" t="s">
        <v>301</v>
      </c>
      <c r="L57" s="47">
        <v>45588</v>
      </c>
      <c r="M57" s="46" t="s">
        <v>334</v>
      </c>
      <c r="N57" s="13"/>
    </row>
    <row r="58" spans="1:14" hidden="1" x14ac:dyDescent="0.25">
      <c r="A58" s="46" t="s">
        <v>593</v>
      </c>
      <c r="B58" s="46" t="s">
        <v>594</v>
      </c>
      <c r="C58" s="46" t="s">
        <v>297</v>
      </c>
      <c r="D58" s="46" t="s">
        <v>298</v>
      </c>
      <c r="E58" s="46" t="s">
        <v>299</v>
      </c>
      <c r="F58" s="46" t="s">
        <v>290</v>
      </c>
      <c r="G58" s="46" t="b">
        <v>1</v>
      </c>
      <c r="H58" s="46" t="s">
        <v>481</v>
      </c>
      <c r="I58" s="46" t="s">
        <v>481</v>
      </c>
      <c r="J58" s="46" t="s">
        <v>300</v>
      </c>
      <c r="K58" s="46" t="s">
        <v>301</v>
      </c>
      <c r="L58" s="47">
        <v>45588</v>
      </c>
      <c r="M58" s="46" t="s">
        <v>334</v>
      </c>
      <c r="N58" s="13"/>
    </row>
    <row r="59" spans="1:14" x14ac:dyDescent="0.25">
      <c r="A59" s="46" t="s">
        <v>595</v>
      </c>
      <c r="B59" s="46" t="s">
        <v>596</v>
      </c>
      <c r="C59" s="46" t="s">
        <v>297</v>
      </c>
      <c r="D59" s="46" t="s">
        <v>298</v>
      </c>
      <c r="E59" s="46" t="s">
        <v>299</v>
      </c>
      <c r="F59" s="46" t="s">
        <v>290</v>
      </c>
      <c r="G59" s="46" t="b">
        <v>1</v>
      </c>
      <c r="H59" s="46" t="s">
        <v>481</v>
      </c>
      <c r="I59" s="46" t="s">
        <v>481</v>
      </c>
      <c r="J59" s="46" t="s">
        <v>300</v>
      </c>
      <c r="K59" s="46" t="s">
        <v>301</v>
      </c>
      <c r="L59" s="47">
        <v>45596</v>
      </c>
      <c r="M59" s="46" t="s">
        <v>334</v>
      </c>
      <c r="N59" s="13"/>
    </row>
    <row r="60" spans="1:14" x14ac:dyDescent="0.25">
      <c r="A60" s="46" t="s">
        <v>597</v>
      </c>
      <c r="B60" s="46" t="s">
        <v>598</v>
      </c>
      <c r="C60" s="46" t="s">
        <v>297</v>
      </c>
      <c r="D60" s="46" t="s">
        <v>298</v>
      </c>
      <c r="E60" s="46" t="s">
        <v>299</v>
      </c>
      <c r="F60" s="46" t="s">
        <v>290</v>
      </c>
      <c r="G60" s="46" t="b">
        <v>1</v>
      </c>
      <c r="H60" s="46" t="s">
        <v>481</v>
      </c>
      <c r="I60" s="46" t="s">
        <v>481</v>
      </c>
      <c r="J60" s="46" t="s">
        <v>300</v>
      </c>
      <c r="K60" s="46" t="s">
        <v>301</v>
      </c>
      <c r="L60" s="47">
        <v>45596</v>
      </c>
      <c r="M60" s="46" t="s">
        <v>334</v>
      </c>
      <c r="N60" s="13"/>
    </row>
    <row r="61" spans="1:14" x14ac:dyDescent="0.25">
      <c r="A61" s="46" t="s">
        <v>599</v>
      </c>
      <c r="B61" s="46" t="s">
        <v>600</v>
      </c>
      <c r="C61" s="46" t="s">
        <v>297</v>
      </c>
      <c r="D61" s="46" t="s">
        <v>298</v>
      </c>
      <c r="E61" s="46" t="s">
        <v>299</v>
      </c>
      <c r="F61" s="46" t="s">
        <v>290</v>
      </c>
      <c r="G61" s="46" t="b">
        <v>1</v>
      </c>
      <c r="H61" s="46" t="s">
        <v>481</v>
      </c>
      <c r="I61" s="46" t="s">
        <v>481</v>
      </c>
      <c r="J61" s="46" t="s">
        <v>300</v>
      </c>
      <c r="K61" s="46" t="s">
        <v>301</v>
      </c>
      <c r="L61" s="47">
        <v>45596</v>
      </c>
      <c r="M61" s="46" t="s">
        <v>334</v>
      </c>
      <c r="N61" s="13"/>
    </row>
    <row r="62" spans="1:14" x14ac:dyDescent="0.25">
      <c r="A62" s="46" t="s">
        <v>601</v>
      </c>
      <c r="B62" s="46" t="s">
        <v>602</v>
      </c>
      <c r="C62" s="46" t="s">
        <v>297</v>
      </c>
      <c r="D62" s="46" t="s">
        <v>298</v>
      </c>
      <c r="E62" s="46" t="s">
        <v>299</v>
      </c>
      <c r="F62" s="46" t="s">
        <v>290</v>
      </c>
      <c r="G62" s="46" t="b">
        <v>1</v>
      </c>
      <c r="H62" s="46" t="s">
        <v>481</v>
      </c>
      <c r="I62" s="46" t="s">
        <v>481</v>
      </c>
      <c r="J62" s="46" t="s">
        <v>300</v>
      </c>
      <c r="K62" s="46" t="s">
        <v>301</v>
      </c>
      <c r="L62" s="47">
        <v>45574</v>
      </c>
      <c r="M62" s="46" t="s">
        <v>334</v>
      </c>
      <c r="N62" s="13"/>
    </row>
    <row r="63" spans="1:14" x14ac:dyDescent="0.25">
      <c r="A63" s="46" t="s">
        <v>603</v>
      </c>
      <c r="B63" s="46" t="s">
        <v>604</v>
      </c>
      <c r="C63" s="46" t="s">
        <v>297</v>
      </c>
      <c r="D63" s="46" t="s">
        <v>298</v>
      </c>
      <c r="E63" s="46" t="s">
        <v>299</v>
      </c>
      <c r="F63" s="46" t="s">
        <v>290</v>
      </c>
      <c r="G63" s="46" t="b">
        <v>1</v>
      </c>
      <c r="H63" s="46" t="s">
        <v>481</v>
      </c>
      <c r="I63" s="46" t="s">
        <v>481</v>
      </c>
      <c r="J63" s="46" t="s">
        <v>300</v>
      </c>
      <c r="K63" s="46" t="s">
        <v>301</v>
      </c>
      <c r="L63" s="47">
        <v>45596</v>
      </c>
      <c r="M63" s="46" t="s">
        <v>334</v>
      </c>
      <c r="N63" s="13"/>
    </row>
    <row r="64" spans="1:14" x14ac:dyDescent="0.25">
      <c r="A64" s="46" t="s">
        <v>605</v>
      </c>
      <c r="B64" s="46" t="s">
        <v>606</v>
      </c>
      <c r="C64" s="46" t="s">
        <v>297</v>
      </c>
      <c r="D64" s="46" t="s">
        <v>298</v>
      </c>
      <c r="E64" s="46" t="s">
        <v>299</v>
      </c>
      <c r="F64" s="46" t="s">
        <v>290</v>
      </c>
      <c r="G64" s="46" t="b">
        <v>1</v>
      </c>
      <c r="H64" s="46" t="s">
        <v>481</v>
      </c>
      <c r="I64" s="46" t="s">
        <v>481</v>
      </c>
      <c r="J64" s="46" t="s">
        <v>300</v>
      </c>
      <c r="K64" s="46" t="s">
        <v>301</v>
      </c>
      <c r="L64" s="47">
        <v>45596</v>
      </c>
      <c r="M64" s="46" t="s">
        <v>334</v>
      </c>
      <c r="N64" s="13"/>
    </row>
    <row r="65" spans="1:14" hidden="1" x14ac:dyDescent="0.25">
      <c r="A65" s="46" t="s">
        <v>607</v>
      </c>
      <c r="B65" s="46" t="s">
        <v>608</v>
      </c>
      <c r="C65" s="46" t="s">
        <v>297</v>
      </c>
      <c r="D65" s="46" t="s">
        <v>298</v>
      </c>
      <c r="E65" s="46" t="s">
        <v>299</v>
      </c>
      <c r="F65" s="46" t="s">
        <v>290</v>
      </c>
      <c r="G65" s="46" t="b">
        <v>1</v>
      </c>
      <c r="H65" s="46" t="s">
        <v>481</v>
      </c>
      <c r="I65" s="46" t="s">
        <v>481</v>
      </c>
      <c r="J65" s="46" t="s">
        <v>300</v>
      </c>
      <c r="K65" s="46" t="s">
        <v>301</v>
      </c>
      <c r="L65" s="47">
        <v>45567</v>
      </c>
      <c r="M65" s="46" t="s">
        <v>482</v>
      </c>
      <c r="N65" s="13"/>
    </row>
    <row r="66" spans="1:14" hidden="1" x14ac:dyDescent="0.25">
      <c r="A66" s="46" t="s">
        <v>609</v>
      </c>
      <c r="B66" s="46" t="s">
        <v>610</v>
      </c>
      <c r="C66" s="46" t="s">
        <v>297</v>
      </c>
      <c r="D66" s="46" t="s">
        <v>302</v>
      </c>
      <c r="E66" s="46" t="s">
        <v>299</v>
      </c>
      <c r="F66" s="46" t="s">
        <v>290</v>
      </c>
      <c r="G66" s="46" t="b">
        <v>1</v>
      </c>
      <c r="H66" s="46" t="s">
        <v>481</v>
      </c>
      <c r="I66" s="46" t="s">
        <v>481</v>
      </c>
      <c r="J66" s="46" t="s">
        <v>300</v>
      </c>
      <c r="K66" s="46" t="s">
        <v>301</v>
      </c>
      <c r="L66" s="47">
        <v>45599</v>
      </c>
      <c r="M66" s="46" t="s">
        <v>482</v>
      </c>
      <c r="N66" s="13"/>
    </row>
    <row r="67" spans="1:14" hidden="1" x14ac:dyDescent="0.25">
      <c r="A67" s="46" t="s">
        <v>611</v>
      </c>
      <c r="B67" s="46" t="s">
        <v>612</v>
      </c>
      <c r="C67" s="46" t="s">
        <v>297</v>
      </c>
      <c r="D67" s="46" t="s">
        <v>298</v>
      </c>
      <c r="E67" s="46" t="s">
        <v>299</v>
      </c>
      <c r="F67" s="46" t="s">
        <v>290</v>
      </c>
      <c r="G67" s="46" t="b">
        <v>1</v>
      </c>
      <c r="H67" s="46" t="s">
        <v>481</v>
      </c>
      <c r="I67" s="46" t="s">
        <v>481</v>
      </c>
      <c r="J67" s="46" t="s">
        <v>300</v>
      </c>
      <c r="K67" s="46" t="s">
        <v>301</v>
      </c>
      <c r="L67" s="47">
        <v>45599</v>
      </c>
      <c r="M67" s="46" t="s">
        <v>482</v>
      </c>
      <c r="N67" s="13"/>
    </row>
    <row r="68" spans="1:14" hidden="1" x14ac:dyDescent="0.25">
      <c r="A68" s="46" t="s">
        <v>613</v>
      </c>
      <c r="B68" s="46" t="s">
        <v>614</v>
      </c>
      <c r="C68" s="46" t="s">
        <v>297</v>
      </c>
      <c r="D68" s="46" t="s">
        <v>298</v>
      </c>
      <c r="E68" s="46" t="s">
        <v>299</v>
      </c>
      <c r="F68" s="46" t="s">
        <v>290</v>
      </c>
      <c r="G68" s="46" t="b">
        <v>1</v>
      </c>
      <c r="H68" s="46" t="s">
        <v>481</v>
      </c>
      <c r="I68" s="46" t="s">
        <v>481</v>
      </c>
      <c r="J68" s="46" t="s">
        <v>300</v>
      </c>
      <c r="K68" s="46" t="s">
        <v>301</v>
      </c>
      <c r="L68" s="47">
        <v>45599</v>
      </c>
      <c r="M68" s="46" t="s">
        <v>482</v>
      </c>
      <c r="N68" s="13"/>
    </row>
    <row r="69" spans="1:14" hidden="1" x14ac:dyDescent="0.25">
      <c r="A69" s="46" t="s">
        <v>615</v>
      </c>
      <c r="B69" s="46" t="s">
        <v>616</v>
      </c>
      <c r="C69" s="46" t="s">
        <v>297</v>
      </c>
      <c r="D69" s="46" t="s">
        <v>302</v>
      </c>
      <c r="E69" s="46" t="s">
        <v>299</v>
      </c>
      <c r="F69" s="46" t="s">
        <v>290</v>
      </c>
      <c r="G69" s="46" t="b">
        <v>1</v>
      </c>
      <c r="H69" s="46" t="s">
        <v>481</v>
      </c>
      <c r="I69" s="46" t="s">
        <v>481</v>
      </c>
      <c r="J69" s="46" t="s">
        <v>300</v>
      </c>
      <c r="K69" s="46" t="s">
        <v>301</v>
      </c>
      <c r="L69" s="47">
        <v>45569</v>
      </c>
      <c r="M69" s="46" t="s">
        <v>482</v>
      </c>
      <c r="N69" s="13"/>
    </row>
    <row r="70" spans="1:14" hidden="1" x14ac:dyDescent="0.25">
      <c r="A70" s="46" t="s">
        <v>617</v>
      </c>
      <c r="B70" s="46" t="s">
        <v>618</v>
      </c>
      <c r="C70" s="46" t="s">
        <v>297</v>
      </c>
      <c r="D70" s="46" t="s">
        <v>298</v>
      </c>
      <c r="E70" s="46" t="s">
        <v>299</v>
      </c>
      <c r="F70" s="46" t="s">
        <v>290</v>
      </c>
      <c r="G70" s="46" t="b">
        <v>1</v>
      </c>
      <c r="H70" s="46" t="s">
        <v>481</v>
      </c>
      <c r="I70" s="46" t="s">
        <v>481</v>
      </c>
      <c r="J70" s="46" t="s">
        <v>300</v>
      </c>
      <c r="K70" s="46" t="s">
        <v>301</v>
      </c>
      <c r="L70" s="47">
        <v>45599</v>
      </c>
      <c r="M70" s="46" t="s">
        <v>482</v>
      </c>
      <c r="N70" s="13"/>
    </row>
    <row r="71" spans="1:14" hidden="1" x14ac:dyDescent="0.25">
      <c r="A71" s="46" t="s">
        <v>619</v>
      </c>
      <c r="B71" s="46" t="s">
        <v>620</v>
      </c>
      <c r="C71" s="46" t="s">
        <v>297</v>
      </c>
      <c r="D71" s="46" t="s">
        <v>302</v>
      </c>
      <c r="E71" s="46" t="s">
        <v>299</v>
      </c>
      <c r="F71" s="46" t="s">
        <v>290</v>
      </c>
      <c r="G71" s="46" t="b">
        <v>1</v>
      </c>
      <c r="H71" s="46" t="s">
        <v>481</v>
      </c>
      <c r="I71" s="46" t="s">
        <v>481</v>
      </c>
      <c r="J71" s="46" t="s">
        <v>300</v>
      </c>
      <c r="K71" s="46" t="s">
        <v>301</v>
      </c>
      <c r="L71" s="47">
        <v>45599</v>
      </c>
      <c r="M71" s="46" t="s">
        <v>482</v>
      </c>
      <c r="N71" s="13"/>
    </row>
    <row r="72" spans="1:14" hidden="1" x14ac:dyDescent="0.25">
      <c r="A72" s="46" t="s">
        <v>621</v>
      </c>
      <c r="B72" s="46" t="s">
        <v>622</v>
      </c>
      <c r="C72" s="46" t="s">
        <v>297</v>
      </c>
      <c r="D72" s="46" t="s">
        <v>298</v>
      </c>
      <c r="E72" s="46" t="s">
        <v>299</v>
      </c>
      <c r="F72" s="46" t="s">
        <v>290</v>
      </c>
      <c r="G72" s="46" t="b">
        <v>1</v>
      </c>
      <c r="H72" s="46" t="s">
        <v>481</v>
      </c>
      <c r="I72" s="46" t="s">
        <v>481</v>
      </c>
      <c r="J72" s="46" t="s">
        <v>300</v>
      </c>
      <c r="K72" s="46" t="s">
        <v>301</v>
      </c>
      <c r="L72" s="47">
        <v>45567</v>
      </c>
      <c r="M72" s="46" t="s">
        <v>482</v>
      </c>
      <c r="N72" s="13"/>
    </row>
    <row r="73" spans="1:14" hidden="1" x14ac:dyDescent="0.25">
      <c r="A73" s="46" t="s">
        <v>623</v>
      </c>
      <c r="B73" s="46" t="s">
        <v>624</v>
      </c>
      <c r="C73" s="46" t="s">
        <v>297</v>
      </c>
      <c r="D73" s="46" t="s">
        <v>298</v>
      </c>
      <c r="E73" s="46" t="s">
        <v>299</v>
      </c>
      <c r="F73" s="46" t="s">
        <v>290</v>
      </c>
      <c r="G73" s="46" t="b">
        <v>1</v>
      </c>
      <c r="H73" s="46" t="s">
        <v>481</v>
      </c>
      <c r="I73" s="46" t="s">
        <v>481</v>
      </c>
      <c r="J73" s="46" t="s">
        <v>300</v>
      </c>
      <c r="K73" s="46" t="s">
        <v>301</v>
      </c>
      <c r="L73" s="47">
        <v>45595</v>
      </c>
      <c r="M73" s="46" t="s">
        <v>482</v>
      </c>
      <c r="N73" s="13"/>
    </row>
    <row r="74" spans="1:14" hidden="1" x14ac:dyDescent="0.25">
      <c r="A74" s="46" t="s">
        <v>625</v>
      </c>
      <c r="B74" s="46" t="s">
        <v>626</v>
      </c>
      <c r="C74" s="46" t="s">
        <v>297</v>
      </c>
      <c r="D74" s="46" t="s">
        <v>302</v>
      </c>
      <c r="E74" s="46" t="s">
        <v>299</v>
      </c>
      <c r="F74" s="46" t="s">
        <v>290</v>
      </c>
      <c r="G74" s="46" t="b">
        <v>1</v>
      </c>
      <c r="H74" s="46" t="s">
        <v>481</v>
      </c>
      <c r="I74" s="46" t="s">
        <v>481</v>
      </c>
      <c r="J74" s="46" t="s">
        <v>300</v>
      </c>
      <c r="K74" s="46" t="s">
        <v>301</v>
      </c>
      <c r="L74" s="47">
        <v>45599</v>
      </c>
      <c r="M74" s="46" t="s">
        <v>482</v>
      </c>
      <c r="N74" s="13"/>
    </row>
    <row r="75" spans="1:14" hidden="1" x14ac:dyDescent="0.25">
      <c r="A75" s="46" t="s">
        <v>627</v>
      </c>
      <c r="B75" s="46" t="s">
        <v>628</v>
      </c>
      <c r="C75" s="46" t="s">
        <v>297</v>
      </c>
      <c r="D75" s="46" t="s">
        <v>298</v>
      </c>
      <c r="E75" s="46" t="s">
        <v>299</v>
      </c>
      <c r="F75" s="46" t="s">
        <v>290</v>
      </c>
      <c r="G75" s="46" t="b">
        <v>1</v>
      </c>
      <c r="H75" s="46" t="s">
        <v>481</v>
      </c>
      <c r="I75" s="46" t="s">
        <v>481</v>
      </c>
      <c r="J75" s="46" t="s">
        <v>300</v>
      </c>
      <c r="K75" s="46" t="s">
        <v>301</v>
      </c>
      <c r="L75" s="47">
        <v>45581</v>
      </c>
      <c r="M75" s="46" t="s">
        <v>482</v>
      </c>
      <c r="N75" s="13"/>
    </row>
    <row r="76" spans="1:14" hidden="1" x14ac:dyDescent="0.25">
      <c r="A76" s="46" t="s">
        <v>629</v>
      </c>
      <c r="B76" s="46" t="s">
        <v>630</v>
      </c>
      <c r="C76" s="46" t="s">
        <v>297</v>
      </c>
      <c r="D76" s="46" t="s">
        <v>302</v>
      </c>
      <c r="E76" s="46" t="s">
        <v>299</v>
      </c>
      <c r="F76" s="46" t="s">
        <v>290</v>
      </c>
      <c r="G76" s="46" t="b">
        <v>1</v>
      </c>
      <c r="H76" s="46" t="s">
        <v>481</v>
      </c>
      <c r="I76" s="46" t="s">
        <v>481</v>
      </c>
      <c r="J76" s="46" t="s">
        <v>300</v>
      </c>
      <c r="K76" s="46" t="s">
        <v>301</v>
      </c>
      <c r="L76" s="47">
        <v>45599</v>
      </c>
      <c r="M76" s="46" t="s">
        <v>482</v>
      </c>
      <c r="N76" s="13"/>
    </row>
    <row r="77" spans="1:14" hidden="1" x14ac:dyDescent="0.25">
      <c r="A77" s="46" t="s">
        <v>631</v>
      </c>
      <c r="B77" s="46" t="s">
        <v>632</v>
      </c>
      <c r="C77" s="46" t="s">
        <v>297</v>
      </c>
      <c r="D77" s="46" t="s">
        <v>302</v>
      </c>
      <c r="E77" s="46" t="s">
        <v>299</v>
      </c>
      <c r="F77" s="46" t="s">
        <v>290</v>
      </c>
      <c r="G77" s="46" t="b">
        <v>1</v>
      </c>
      <c r="H77" s="46" t="s">
        <v>481</v>
      </c>
      <c r="I77" s="46" t="s">
        <v>481</v>
      </c>
      <c r="J77" s="46" t="s">
        <v>300</v>
      </c>
      <c r="K77" s="46" t="s">
        <v>301</v>
      </c>
      <c r="L77" s="47">
        <v>45599</v>
      </c>
      <c r="M77" s="46" t="s">
        <v>482</v>
      </c>
      <c r="N77" s="13"/>
    </row>
    <row r="78" spans="1:14" hidden="1" x14ac:dyDescent="0.25">
      <c r="A78" s="46" t="s">
        <v>633</v>
      </c>
      <c r="B78" s="46" t="s">
        <v>634</v>
      </c>
      <c r="C78" s="46" t="s">
        <v>297</v>
      </c>
      <c r="D78" s="46" t="s">
        <v>302</v>
      </c>
      <c r="E78" s="46" t="s">
        <v>299</v>
      </c>
      <c r="F78" s="46" t="s">
        <v>290</v>
      </c>
      <c r="G78" s="46" t="b">
        <v>1</v>
      </c>
      <c r="H78" s="46" t="s">
        <v>481</v>
      </c>
      <c r="I78" s="46" t="s">
        <v>481</v>
      </c>
      <c r="J78" s="46" t="s">
        <v>300</v>
      </c>
      <c r="K78" s="46" t="s">
        <v>301</v>
      </c>
      <c r="L78" s="47">
        <v>45599</v>
      </c>
      <c r="M78" s="46" t="s">
        <v>482</v>
      </c>
      <c r="N78" s="13"/>
    </row>
    <row r="79" spans="1:14" hidden="1" x14ac:dyDescent="0.25">
      <c r="A79" s="46" t="s">
        <v>635</v>
      </c>
      <c r="B79" s="46" t="s">
        <v>636</v>
      </c>
      <c r="C79" s="46" t="s">
        <v>297</v>
      </c>
      <c r="D79" s="46" t="s">
        <v>298</v>
      </c>
      <c r="E79" s="46" t="s">
        <v>299</v>
      </c>
      <c r="F79" s="46" t="s">
        <v>290</v>
      </c>
      <c r="G79" s="46" t="b">
        <v>1</v>
      </c>
      <c r="H79" s="46" t="s">
        <v>481</v>
      </c>
      <c r="I79" s="46" t="s">
        <v>481</v>
      </c>
      <c r="J79" s="46" t="s">
        <v>300</v>
      </c>
      <c r="K79" s="46" t="s">
        <v>301</v>
      </c>
      <c r="L79" s="47">
        <v>45599</v>
      </c>
      <c r="M79" s="46" t="s">
        <v>482</v>
      </c>
      <c r="N79" s="13"/>
    </row>
    <row r="80" spans="1:14" hidden="1" x14ac:dyDescent="0.25">
      <c r="A80" s="46" t="s">
        <v>637</v>
      </c>
      <c r="B80" s="46" t="s">
        <v>638</v>
      </c>
      <c r="C80" s="46" t="s">
        <v>297</v>
      </c>
      <c r="D80" s="46" t="s">
        <v>298</v>
      </c>
      <c r="E80" s="46" t="s">
        <v>299</v>
      </c>
      <c r="F80" s="46" t="s">
        <v>290</v>
      </c>
      <c r="G80" s="46" t="b">
        <v>1</v>
      </c>
      <c r="H80" s="46" t="s">
        <v>481</v>
      </c>
      <c r="I80" s="46" t="s">
        <v>481</v>
      </c>
      <c r="J80" s="46" t="s">
        <v>300</v>
      </c>
      <c r="K80" s="46" t="s">
        <v>301</v>
      </c>
      <c r="L80" s="47">
        <v>45595</v>
      </c>
      <c r="M80" s="46" t="s">
        <v>482</v>
      </c>
      <c r="N80" s="13"/>
    </row>
    <row r="81" spans="1:14" hidden="1" x14ac:dyDescent="0.25">
      <c r="A81" s="46" t="s">
        <v>639</v>
      </c>
      <c r="B81" s="46" t="s">
        <v>640</v>
      </c>
      <c r="C81" s="46" t="s">
        <v>297</v>
      </c>
      <c r="D81" s="46" t="s">
        <v>298</v>
      </c>
      <c r="E81" s="46" t="s">
        <v>299</v>
      </c>
      <c r="F81" s="46" t="s">
        <v>290</v>
      </c>
      <c r="G81" s="46" t="b">
        <v>1</v>
      </c>
      <c r="H81" s="46" t="s">
        <v>481</v>
      </c>
      <c r="I81" s="46" t="s">
        <v>481</v>
      </c>
      <c r="J81" s="46" t="s">
        <v>300</v>
      </c>
      <c r="K81" s="46" t="s">
        <v>301</v>
      </c>
      <c r="L81" s="47">
        <v>45597</v>
      </c>
      <c r="M81" s="46" t="s">
        <v>482</v>
      </c>
      <c r="N81" s="13"/>
    </row>
    <row r="82" spans="1:14" hidden="1" x14ac:dyDescent="0.25">
      <c r="A82" s="46" t="s">
        <v>641</v>
      </c>
      <c r="B82" s="46" t="s">
        <v>642</v>
      </c>
      <c r="C82" s="46" t="s">
        <v>297</v>
      </c>
      <c r="D82" s="46" t="s">
        <v>298</v>
      </c>
      <c r="E82" s="46" t="s">
        <v>299</v>
      </c>
      <c r="F82" s="46" t="s">
        <v>290</v>
      </c>
      <c r="G82" s="46" t="b">
        <v>1</v>
      </c>
      <c r="H82" s="46" t="s">
        <v>481</v>
      </c>
      <c r="I82" s="46" t="s">
        <v>481</v>
      </c>
      <c r="J82" s="46" t="s">
        <v>300</v>
      </c>
      <c r="K82" s="46" t="s">
        <v>301</v>
      </c>
      <c r="L82" s="47">
        <v>45597</v>
      </c>
      <c r="M82" s="46" t="s">
        <v>482</v>
      </c>
      <c r="N82" s="13"/>
    </row>
    <row r="83" spans="1:14" hidden="1" x14ac:dyDescent="0.25">
      <c r="A83" s="46" t="s">
        <v>643</v>
      </c>
      <c r="B83" s="46" t="s">
        <v>644</v>
      </c>
      <c r="C83" s="46" t="s">
        <v>297</v>
      </c>
      <c r="D83" s="46" t="s">
        <v>298</v>
      </c>
      <c r="E83" s="46" t="s">
        <v>299</v>
      </c>
      <c r="F83" s="46" t="s">
        <v>290</v>
      </c>
      <c r="G83" s="46" t="b">
        <v>1</v>
      </c>
      <c r="H83" s="46" t="s">
        <v>481</v>
      </c>
      <c r="I83" s="46" t="s">
        <v>481</v>
      </c>
      <c r="J83" s="46" t="s">
        <v>300</v>
      </c>
      <c r="K83" s="46" t="s">
        <v>301</v>
      </c>
      <c r="L83" s="47">
        <v>45599</v>
      </c>
      <c r="M83" s="46" t="s">
        <v>482</v>
      </c>
      <c r="N83" s="13"/>
    </row>
    <row r="84" spans="1:14" hidden="1" x14ac:dyDescent="0.25">
      <c r="A84" s="46" t="s">
        <v>645</v>
      </c>
      <c r="B84" s="46" t="s">
        <v>646</v>
      </c>
      <c r="C84" s="46" t="s">
        <v>297</v>
      </c>
      <c r="D84" s="46" t="s">
        <v>298</v>
      </c>
      <c r="E84" s="46" t="s">
        <v>299</v>
      </c>
      <c r="F84" s="46" t="s">
        <v>290</v>
      </c>
      <c r="G84" s="46" t="b">
        <v>1</v>
      </c>
      <c r="H84" s="46" t="s">
        <v>481</v>
      </c>
      <c r="I84" s="46" t="s">
        <v>481</v>
      </c>
      <c r="J84" s="46" t="s">
        <v>300</v>
      </c>
      <c r="K84" s="46" t="s">
        <v>301</v>
      </c>
      <c r="L84" s="47">
        <v>45597</v>
      </c>
      <c r="M84" s="46" t="s">
        <v>482</v>
      </c>
      <c r="N84" s="13"/>
    </row>
    <row r="85" spans="1:14" hidden="1" x14ac:dyDescent="0.25">
      <c r="A85" s="46" t="s">
        <v>647</v>
      </c>
      <c r="B85" s="46" t="s">
        <v>648</v>
      </c>
      <c r="C85" s="46" t="s">
        <v>297</v>
      </c>
      <c r="D85" s="46" t="s">
        <v>298</v>
      </c>
      <c r="E85" s="46" t="s">
        <v>299</v>
      </c>
      <c r="F85" s="46" t="s">
        <v>290</v>
      </c>
      <c r="G85" s="46" t="b">
        <v>1</v>
      </c>
      <c r="H85" s="46" t="s">
        <v>481</v>
      </c>
      <c r="I85" s="46" t="s">
        <v>481</v>
      </c>
      <c r="J85" s="46" t="s">
        <v>300</v>
      </c>
      <c r="K85" s="46" t="s">
        <v>301</v>
      </c>
      <c r="L85" s="47">
        <v>45595</v>
      </c>
      <c r="M85" s="46" t="s">
        <v>482</v>
      </c>
      <c r="N85" s="13"/>
    </row>
    <row r="86" spans="1:14" hidden="1" x14ac:dyDescent="0.25">
      <c r="A86" s="46" t="s">
        <v>649</v>
      </c>
      <c r="B86" s="46" t="s">
        <v>650</v>
      </c>
      <c r="C86" s="46" t="s">
        <v>297</v>
      </c>
      <c r="D86" s="46" t="s">
        <v>298</v>
      </c>
      <c r="E86" s="46" t="s">
        <v>299</v>
      </c>
      <c r="F86" s="46" t="s">
        <v>290</v>
      </c>
      <c r="G86" s="46" t="b">
        <v>1</v>
      </c>
      <c r="H86" s="46" t="s">
        <v>481</v>
      </c>
      <c r="I86" s="46" t="s">
        <v>481</v>
      </c>
      <c r="J86" s="46" t="s">
        <v>300</v>
      </c>
      <c r="K86" s="46" t="s">
        <v>301</v>
      </c>
      <c r="L86" s="47">
        <v>45597</v>
      </c>
      <c r="M86" s="46" t="s">
        <v>482</v>
      </c>
      <c r="N86" s="13"/>
    </row>
    <row r="87" spans="1:14" hidden="1" x14ac:dyDescent="0.25">
      <c r="A87" s="46" t="s">
        <v>651</v>
      </c>
      <c r="B87" s="46" t="s">
        <v>652</v>
      </c>
      <c r="C87" s="46" t="s">
        <v>297</v>
      </c>
      <c r="D87" s="46" t="s">
        <v>298</v>
      </c>
      <c r="E87" s="46" t="s">
        <v>299</v>
      </c>
      <c r="F87" s="46" t="s">
        <v>290</v>
      </c>
      <c r="G87" s="46" t="b">
        <v>1</v>
      </c>
      <c r="H87" s="46" t="s">
        <v>481</v>
      </c>
      <c r="I87" s="46" t="s">
        <v>481</v>
      </c>
      <c r="J87" s="46" t="s">
        <v>300</v>
      </c>
      <c r="K87" s="46" t="s">
        <v>301</v>
      </c>
      <c r="L87" s="47">
        <v>45596</v>
      </c>
      <c r="M87" s="46" t="s">
        <v>482</v>
      </c>
      <c r="N87" s="13"/>
    </row>
    <row r="88" spans="1:14" hidden="1" x14ac:dyDescent="0.25">
      <c r="A88" s="46" t="s">
        <v>653</v>
      </c>
      <c r="B88" s="46" t="s">
        <v>654</v>
      </c>
      <c r="C88" s="46" t="s">
        <v>297</v>
      </c>
      <c r="D88" s="46" t="s">
        <v>298</v>
      </c>
      <c r="E88" s="46" t="s">
        <v>299</v>
      </c>
      <c r="F88" s="46" t="s">
        <v>290</v>
      </c>
      <c r="G88" s="46" t="b">
        <v>1</v>
      </c>
      <c r="H88" s="46" t="s">
        <v>481</v>
      </c>
      <c r="I88" s="46" t="s">
        <v>481</v>
      </c>
      <c r="J88" s="46" t="s">
        <v>300</v>
      </c>
      <c r="K88" s="46" t="s">
        <v>301</v>
      </c>
      <c r="L88" s="47">
        <v>45597</v>
      </c>
      <c r="M88" s="46" t="s">
        <v>482</v>
      </c>
      <c r="N88" s="13"/>
    </row>
    <row r="89" spans="1:14" hidden="1" x14ac:dyDescent="0.25">
      <c r="A89" s="46" t="s">
        <v>655</v>
      </c>
      <c r="B89" s="46" t="s">
        <v>656</v>
      </c>
      <c r="C89" s="46" t="s">
        <v>297</v>
      </c>
      <c r="D89" s="46" t="s">
        <v>298</v>
      </c>
      <c r="E89" s="46" t="s">
        <v>299</v>
      </c>
      <c r="F89" s="46" t="s">
        <v>290</v>
      </c>
      <c r="G89" s="46" t="b">
        <v>1</v>
      </c>
      <c r="H89" s="46" t="s">
        <v>481</v>
      </c>
      <c r="I89" s="46" t="s">
        <v>481</v>
      </c>
      <c r="J89" s="46" t="s">
        <v>300</v>
      </c>
      <c r="K89" s="46" t="s">
        <v>301</v>
      </c>
      <c r="L89" s="47">
        <v>45595</v>
      </c>
      <c r="M89" s="46" t="s">
        <v>482</v>
      </c>
      <c r="N89" s="13"/>
    </row>
    <row r="90" spans="1:14" hidden="1" x14ac:dyDescent="0.25">
      <c r="A90" s="46" t="s">
        <v>657</v>
      </c>
      <c r="B90" s="46" t="s">
        <v>658</v>
      </c>
      <c r="C90" s="46" t="s">
        <v>297</v>
      </c>
      <c r="D90" s="46" t="s">
        <v>298</v>
      </c>
      <c r="E90" s="46" t="s">
        <v>299</v>
      </c>
      <c r="F90" s="46" t="s">
        <v>290</v>
      </c>
      <c r="G90" s="46" t="b">
        <v>1</v>
      </c>
      <c r="H90" s="46" t="s">
        <v>481</v>
      </c>
      <c r="I90" s="46" t="s">
        <v>481</v>
      </c>
      <c r="J90" s="46" t="s">
        <v>300</v>
      </c>
      <c r="K90" s="46" t="s">
        <v>301</v>
      </c>
      <c r="L90" s="47">
        <v>45595</v>
      </c>
      <c r="M90" s="46" t="s">
        <v>482</v>
      </c>
      <c r="N90" s="13"/>
    </row>
    <row r="91" spans="1:14" hidden="1" x14ac:dyDescent="0.25">
      <c r="A91" s="46" t="s">
        <v>659</v>
      </c>
      <c r="B91" s="46" t="s">
        <v>660</v>
      </c>
      <c r="C91" s="46" t="s">
        <v>297</v>
      </c>
      <c r="D91" s="46" t="s">
        <v>298</v>
      </c>
      <c r="E91" s="46" t="s">
        <v>299</v>
      </c>
      <c r="F91" s="46" t="s">
        <v>290</v>
      </c>
      <c r="G91" s="46" t="b">
        <v>1</v>
      </c>
      <c r="H91" s="46" t="s">
        <v>481</v>
      </c>
      <c r="I91" s="46" t="s">
        <v>481</v>
      </c>
      <c r="J91" s="46" t="s">
        <v>300</v>
      </c>
      <c r="K91" s="46" t="s">
        <v>301</v>
      </c>
      <c r="L91" s="47">
        <v>45597</v>
      </c>
      <c r="M91" s="46" t="s">
        <v>482</v>
      </c>
      <c r="N91" s="13"/>
    </row>
    <row r="92" spans="1:14" hidden="1" x14ac:dyDescent="0.25">
      <c r="A92" s="46" t="s">
        <v>661</v>
      </c>
      <c r="B92" s="46" t="s">
        <v>662</v>
      </c>
      <c r="C92" s="46" t="s">
        <v>297</v>
      </c>
      <c r="D92" s="46" t="s">
        <v>298</v>
      </c>
      <c r="E92" s="46" t="s">
        <v>299</v>
      </c>
      <c r="F92" s="46" t="s">
        <v>290</v>
      </c>
      <c r="G92" s="46" t="b">
        <v>1</v>
      </c>
      <c r="H92" s="46" t="s">
        <v>481</v>
      </c>
      <c r="I92" s="46" t="s">
        <v>481</v>
      </c>
      <c r="J92" s="46" t="s">
        <v>300</v>
      </c>
      <c r="K92" s="46" t="s">
        <v>301</v>
      </c>
      <c r="L92" s="47">
        <v>45599</v>
      </c>
      <c r="M92" s="46" t="s">
        <v>482</v>
      </c>
      <c r="N92" s="13"/>
    </row>
    <row r="93" spans="1:14" hidden="1" x14ac:dyDescent="0.25">
      <c r="A93" s="46" t="s">
        <v>663</v>
      </c>
      <c r="B93" s="46" t="s">
        <v>664</v>
      </c>
      <c r="C93" s="46" t="s">
        <v>297</v>
      </c>
      <c r="D93" s="46" t="s">
        <v>298</v>
      </c>
      <c r="E93" s="46" t="s">
        <v>299</v>
      </c>
      <c r="F93" s="46" t="s">
        <v>290</v>
      </c>
      <c r="G93" s="46" t="b">
        <v>1</v>
      </c>
      <c r="H93" s="46" t="s">
        <v>481</v>
      </c>
      <c r="I93" s="46" t="s">
        <v>481</v>
      </c>
      <c r="J93" s="46" t="s">
        <v>300</v>
      </c>
      <c r="K93" s="46" t="s">
        <v>301</v>
      </c>
      <c r="L93" s="47">
        <v>45597</v>
      </c>
      <c r="M93" s="46" t="s">
        <v>482</v>
      </c>
      <c r="N93" s="13"/>
    </row>
    <row r="94" spans="1:14" hidden="1" x14ac:dyDescent="0.25">
      <c r="A94" s="46" t="s">
        <v>665</v>
      </c>
      <c r="B94" s="46" t="s">
        <v>666</v>
      </c>
      <c r="C94" s="46" t="s">
        <v>297</v>
      </c>
      <c r="D94" s="46" t="s">
        <v>298</v>
      </c>
      <c r="E94" s="46" t="s">
        <v>299</v>
      </c>
      <c r="F94" s="46" t="s">
        <v>290</v>
      </c>
      <c r="G94" s="46" t="b">
        <v>1</v>
      </c>
      <c r="H94" s="46" t="s">
        <v>481</v>
      </c>
      <c r="I94" s="46" t="s">
        <v>481</v>
      </c>
      <c r="J94" s="46" t="s">
        <v>300</v>
      </c>
      <c r="K94" s="46" t="s">
        <v>301</v>
      </c>
      <c r="L94" s="47">
        <v>45597</v>
      </c>
      <c r="M94" s="46" t="s">
        <v>482</v>
      </c>
      <c r="N94" s="13"/>
    </row>
    <row r="95" spans="1:14" hidden="1" x14ac:dyDescent="0.25">
      <c r="A95" s="46" t="s">
        <v>667</v>
      </c>
      <c r="B95" s="46" t="s">
        <v>668</v>
      </c>
      <c r="C95" s="46" t="s">
        <v>297</v>
      </c>
      <c r="D95" s="46" t="s">
        <v>298</v>
      </c>
      <c r="E95" s="46" t="s">
        <v>299</v>
      </c>
      <c r="F95" s="46" t="s">
        <v>290</v>
      </c>
      <c r="G95" s="46" t="b">
        <v>1</v>
      </c>
      <c r="H95" s="46" t="s">
        <v>481</v>
      </c>
      <c r="I95" s="46" t="s">
        <v>481</v>
      </c>
      <c r="J95" s="46" t="s">
        <v>300</v>
      </c>
      <c r="K95" s="46" t="s">
        <v>301</v>
      </c>
      <c r="L95" s="47">
        <v>45599</v>
      </c>
      <c r="M95" s="46" t="s">
        <v>482</v>
      </c>
      <c r="N95" s="13"/>
    </row>
    <row r="96" spans="1:14" hidden="1" x14ac:dyDescent="0.25">
      <c r="A96" s="46" t="s">
        <v>401</v>
      </c>
      <c r="B96" s="46" t="s">
        <v>339</v>
      </c>
      <c r="C96" s="46" t="s">
        <v>297</v>
      </c>
      <c r="D96" s="46" t="s">
        <v>298</v>
      </c>
      <c r="E96" s="46" t="s">
        <v>299</v>
      </c>
      <c r="F96" s="46" t="s">
        <v>290</v>
      </c>
      <c r="G96" s="46" t="s">
        <v>399</v>
      </c>
      <c r="H96" s="46" t="s">
        <v>338</v>
      </c>
      <c r="I96" s="46" t="s">
        <v>400</v>
      </c>
      <c r="J96" s="46" t="s">
        <v>300</v>
      </c>
      <c r="K96" s="46" t="s">
        <v>301</v>
      </c>
      <c r="L96" s="47">
        <v>45597</v>
      </c>
      <c r="M96" s="46" t="s">
        <v>334</v>
      </c>
      <c r="N96" s="13"/>
    </row>
    <row r="97" spans="1:14" hidden="1" x14ac:dyDescent="0.25">
      <c r="A97" s="46" t="s">
        <v>402</v>
      </c>
      <c r="B97" s="46" t="s">
        <v>340</v>
      </c>
      <c r="C97" s="46" t="s">
        <v>297</v>
      </c>
      <c r="D97" s="46" t="s">
        <v>298</v>
      </c>
      <c r="E97" s="46" t="s">
        <v>299</v>
      </c>
      <c r="F97" s="46" t="s">
        <v>290</v>
      </c>
      <c r="G97" s="46" t="s">
        <v>399</v>
      </c>
      <c r="H97" s="46" t="s">
        <v>338</v>
      </c>
      <c r="I97" s="46" t="s">
        <v>400</v>
      </c>
      <c r="J97" s="46" t="s">
        <v>300</v>
      </c>
      <c r="K97" s="46" t="s">
        <v>301</v>
      </c>
      <c r="L97" s="47">
        <v>45582</v>
      </c>
      <c r="M97" s="46" t="s">
        <v>334</v>
      </c>
      <c r="N97" s="13"/>
    </row>
    <row r="98" spans="1:14" hidden="1" x14ac:dyDescent="0.25">
      <c r="A98" s="46" t="s">
        <v>403</v>
      </c>
      <c r="B98" s="46" t="s">
        <v>341</v>
      </c>
      <c r="C98" s="46" t="s">
        <v>297</v>
      </c>
      <c r="D98" s="46" t="s">
        <v>298</v>
      </c>
      <c r="E98" s="46" t="s">
        <v>299</v>
      </c>
      <c r="F98" s="46" t="s">
        <v>290</v>
      </c>
      <c r="G98" s="46" t="s">
        <v>399</v>
      </c>
      <c r="H98" s="46" t="s">
        <v>338</v>
      </c>
      <c r="I98" s="46" t="s">
        <v>400</v>
      </c>
      <c r="J98" s="46" t="s">
        <v>300</v>
      </c>
      <c r="K98" s="46" t="s">
        <v>301</v>
      </c>
      <c r="L98" s="47">
        <v>45597</v>
      </c>
      <c r="M98" s="46" t="s">
        <v>334</v>
      </c>
      <c r="N98" s="13"/>
    </row>
    <row r="99" spans="1:14" hidden="1" x14ac:dyDescent="0.25">
      <c r="A99" s="46" t="s">
        <v>404</v>
      </c>
      <c r="B99" s="46" t="s">
        <v>342</v>
      </c>
      <c r="C99" s="46" t="s">
        <v>297</v>
      </c>
      <c r="D99" s="46" t="s">
        <v>298</v>
      </c>
      <c r="E99" s="46" t="s">
        <v>299</v>
      </c>
      <c r="F99" s="46" t="s">
        <v>290</v>
      </c>
      <c r="G99" s="46" t="s">
        <v>399</v>
      </c>
      <c r="H99" s="46" t="s">
        <v>338</v>
      </c>
      <c r="I99" s="46" t="s">
        <v>400</v>
      </c>
      <c r="J99" s="46" t="s">
        <v>300</v>
      </c>
      <c r="K99" s="46" t="s">
        <v>301</v>
      </c>
      <c r="L99" s="47">
        <v>45597</v>
      </c>
      <c r="M99" s="46" t="s">
        <v>334</v>
      </c>
      <c r="N99" s="13"/>
    </row>
    <row r="100" spans="1:14" hidden="1" x14ac:dyDescent="0.25">
      <c r="A100" s="46" t="s">
        <v>405</v>
      </c>
      <c r="B100" s="46" t="s">
        <v>343</v>
      </c>
      <c r="C100" s="46" t="s">
        <v>297</v>
      </c>
      <c r="D100" s="46" t="s">
        <v>298</v>
      </c>
      <c r="E100" s="46" t="s">
        <v>299</v>
      </c>
      <c r="F100" s="46" t="s">
        <v>290</v>
      </c>
      <c r="G100" s="46" t="s">
        <v>399</v>
      </c>
      <c r="H100" s="46" t="s">
        <v>338</v>
      </c>
      <c r="I100" s="46" t="s">
        <v>400</v>
      </c>
      <c r="J100" s="46" t="s">
        <v>300</v>
      </c>
      <c r="K100" s="46" t="s">
        <v>301</v>
      </c>
      <c r="L100" s="47">
        <v>45586</v>
      </c>
      <c r="M100" s="46" t="s">
        <v>334</v>
      </c>
      <c r="N100" s="13"/>
    </row>
    <row r="101" spans="1:14" hidden="1" x14ac:dyDescent="0.25">
      <c r="A101" s="46" t="s">
        <v>406</v>
      </c>
      <c r="B101" s="46" t="s">
        <v>407</v>
      </c>
      <c r="C101" s="46" t="s">
        <v>297</v>
      </c>
      <c r="D101" s="46" t="s">
        <v>298</v>
      </c>
      <c r="E101" s="46" t="s">
        <v>299</v>
      </c>
      <c r="F101" s="46" t="s">
        <v>330</v>
      </c>
      <c r="G101" s="46" t="s">
        <v>399</v>
      </c>
      <c r="H101" s="46" t="s">
        <v>338</v>
      </c>
      <c r="I101" s="46" t="s">
        <v>400</v>
      </c>
      <c r="J101" s="46" t="s">
        <v>300</v>
      </c>
      <c r="K101" s="46" t="s">
        <v>301</v>
      </c>
      <c r="L101" s="47">
        <v>43277</v>
      </c>
      <c r="M101" s="46" t="s">
        <v>331</v>
      </c>
      <c r="N101" s="13"/>
    </row>
    <row r="102" spans="1:14" hidden="1" x14ac:dyDescent="0.25">
      <c r="A102" s="46" t="s">
        <v>408</v>
      </c>
      <c r="B102" s="46" t="s">
        <v>344</v>
      </c>
      <c r="C102" s="46" t="s">
        <v>297</v>
      </c>
      <c r="D102" s="46" t="s">
        <v>298</v>
      </c>
      <c r="E102" s="46" t="s">
        <v>299</v>
      </c>
      <c r="F102" s="46" t="s">
        <v>290</v>
      </c>
      <c r="G102" s="46" t="s">
        <v>399</v>
      </c>
      <c r="H102" s="46" t="s">
        <v>338</v>
      </c>
      <c r="I102" s="46" t="s">
        <v>400</v>
      </c>
      <c r="J102" s="46" t="s">
        <v>300</v>
      </c>
      <c r="K102" s="46" t="s">
        <v>301</v>
      </c>
      <c r="L102" s="47">
        <v>45589</v>
      </c>
      <c r="M102" s="46" t="s">
        <v>334</v>
      </c>
      <c r="N102" s="13"/>
    </row>
    <row r="103" spans="1:14" hidden="1" x14ac:dyDescent="0.25">
      <c r="A103" s="46" t="s">
        <v>409</v>
      </c>
      <c r="B103" s="46" t="s">
        <v>345</v>
      </c>
      <c r="C103" s="46" t="s">
        <v>297</v>
      </c>
      <c r="D103" s="46" t="s">
        <v>298</v>
      </c>
      <c r="E103" s="46" t="s">
        <v>299</v>
      </c>
      <c r="F103" s="46" t="s">
        <v>290</v>
      </c>
      <c r="G103" s="46" t="s">
        <v>399</v>
      </c>
      <c r="H103" s="46" t="s">
        <v>338</v>
      </c>
      <c r="I103" s="46" t="s">
        <v>400</v>
      </c>
      <c r="J103" s="46" t="s">
        <v>300</v>
      </c>
      <c r="K103" s="46" t="s">
        <v>301</v>
      </c>
      <c r="L103" s="47">
        <v>45591</v>
      </c>
      <c r="M103" s="46" t="s">
        <v>334</v>
      </c>
      <c r="N103" s="13"/>
    </row>
    <row r="104" spans="1:14" hidden="1" x14ac:dyDescent="0.25">
      <c r="A104" s="46" t="s">
        <v>410</v>
      </c>
      <c r="B104" s="46" t="s">
        <v>346</v>
      </c>
      <c r="C104" s="46" t="s">
        <v>297</v>
      </c>
      <c r="D104" s="46" t="s">
        <v>298</v>
      </c>
      <c r="E104" s="46" t="s">
        <v>299</v>
      </c>
      <c r="F104" s="46" t="s">
        <v>290</v>
      </c>
      <c r="G104" s="46" t="s">
        <v>399</v>
      </c>
      <c r="H104" s="46" t="s">
        <v>338</v>
      </c>
      <c r="I104" s="46" t="s">
        <v>400</v>
      </c>
      <c r="J104" s="46" t="s">
        <v>300</v>
      </c>
      <c r="K104" s="46" t="s">
        <v>301</v>
      </c>
      <c r="L104" s="47">
        <v>45586</v>
      </c>
      <c r="M104" s="46" t="s">
        <v>334</v>
      </c>
      <c r="N104" s="13"/>
    </row>
    <row r="105" spans="1:14" hidden="1" x14ac:dyDescent="0.25">
      <c r="A105" s="46" t="s">
        <v>411</v>
      </c>
      <c r="B105" s="46" t="s">
        <v>347</v>
      </c>
      <c r="C105" s="46" t="s">
        <v>297</v>
      </c>
      <c r="D105" s="46" t="s">
        <v>298</v>
      </c>
      <c r="E105" s="46" t="s">
        <v>299</v>
      </c>
      <c r="F105" s="46" t="s">
        <v>290</v>
      </c>
      <c r="G105" s="46" t="s">
        <v>399</v>
      </c>
      <c r="H105" s="46" t="s">
        <v>338</v>
      </c>
      <c r="I105" s="46" t="s">
        <v>400</v>
      </c>
      <c r="J105" s="46" t="s">
        <v>300</v>
      </c>
      <c r="K105" s="46" t="s">
        <v>301</v>
      </c>
      <c r="L105" s="47">
        <v>45586</v>
      </c>
      <c r="M105" s="46" t="s">
        <v>334</v>
      </c>
      <c r="N105" s="13"/>
    </row>
    <row r="106" spans="1:14" hidden="1" x14ac:dyDescent="0.25">
      <c r="A106" s="46" t="s">
        <v>412</v>
      </c>
      <c r="B106" s="46" t="s">
        <v>348</v>
      </c>
      <c r="C106" s="46" t="s">
        <v>297</v>
      </c>
      <c r="D106" s="46" t="s">
        <v>298</v>
      </c>
      <c r="E106" s="46" t="s">
        <v>299</v>
      </c>
      <c r="F106" s="46" t="s">
        <v>290</v>
      </c>
      <c r="G106" s="46" t="s">
        <v>399</v>
      </c>
      <c r="H106" s="46" t="s">
        <v>338</v>
      </c>
      <c r="I106" s="46" t="s">
        <v>400</v>
      </c>
      <c r="J106" s="46" t="s">
        <v>300</v>
      </c>
      <c r="K106" s="46" t="s">
        <v>301</v>
      </c>
      <c r="L106" s="47">
        <v>45591</v>
      </c>
      <c r="M106" s="46" t="s">
        <v>334</v>
      </c>
      <c r="N106" s="13"/>
    </row>
    <row r="107" spans="1:14" hidden="1" x14ac:dyDescent="0.25">
      <c r="A107" s="46" t="s">
        <v>413</v>
      </c>
      <c r="B107" s="46" t="s">
        <v>349</v>
      </c>
      <c r="C107" s="46" t="s">
        <v>297</v>
      </c>
      <c r="D107" s="46" t="s">
        <v>298</v>
      </c>
      <c r="E107" s="46" t="s">
        <v>299</v>
      </c>
      <c r="F107" s="46" t="s">
        <v>290</v>
      </c>
      <c r="G107" s="46" t="s">
        <v>399</v>
      </c>
      <c r="H107" s="46" t="s">
        <v>338</v>
      </c>
      <c r="I107" s="46" t="s">
        <v>400</v>
      </c>
      <c r="J107" s="46" t="s">
        <v>300</v>
      </c>
      <c r="K107" s="46" t="s">
        <v>301</v>
      </c>
      <c r="L107" s="47">
        <v>45594</v>
      </c>
      <c r="M107" s="46" t="s">
        <v>334</v>
      </c>
      <c r="N107" s="13"/>
    </row>
    <row r="108" spans="1:14" hidden="1" x14ac:dyDescent="0.25">
      <c r="A108" s="46" t="s">
        <v>414</v>
      </c>
      <c r="B108" s="46" t="s">
        <v>350</v>
      </c>
      <c r="C108" s="46" t="s">
        <v>297</v>
      </c>
      <c r="D108" s="46" t="s">
        <v>298</v>
      </c>
      <c r="E108" s="46" t="s">
        <v>299</v>
      </c>
      <c r="F108" s="46" t="s">
        <v>290</v>
      </c>
      <c r="G108" s="46" t="s">
        <v>399</v>
      </c>
      <c r="H108" s="46" t="s">
        <v>338</v>
      </c>
      <c r="I108" s="46" t="s">
        <v>400</v>
      </c>
      <c r="J108" s="46" t="s">
        <v>300</v>
      </c>
      <c r="K108" s="46" t="s">
        <v>301</v>
      </c>
      <c r="L108" s="47">
        <v>45588</v>
      </c>
      <c r="M108" s="46" t="s">
        <v>334</v>
      </c>
      <c r="N108" s="13"/>
    </row>
    <row r="109" spans="1:14" hidden="1" x14ac:dyDescent="0.25">
      <c r="A109" s="46" t="s">
        <v>415</v>
      </c>
      <c r="B109" s="46" t="s">
        <v>351</v>
      </c>
      <c r="C109" s="46" t="s">
        <v>297</v>
      </c>
      <c r="D109" s="46" t="s">
        <v>298</v>
      </c>
      <c r="E109" s="46" t="s">
        <v>299</v>
      </c>
      <c r="F109" s="46" t="s">
        <v>290</v>
      </c>
      <c r="G109" s="46" t="s">
        <v>399</v>
      </c>
      <c r="H109" s="46" t="s">
        <v>338</v>
      </c>
      <c r="I109" s="46" t="s">
        <v>400</v>
      </c>
      <c r="J109" s="46" t="s">
        <v>300</v>
      </c>
      <c r="K109" s="46" t="s">
        <v>301</v>
      </c>
      <c r="L109" s="47">
        <v>45591</v>
      </c>
      <c r="M109" s="46" t="s">
        <v>334</v>
      </c>
      <c r="N109" s="13"/>
    </row>
    <row r="110" spans="1:14" hidden="1" x14ac:dyDescent="0.25">
      <c r="A110" s="46" t="s">
        <v>416</v>
      </c>
      <c r="B110" s="46" t="s">
        <v>352</v>
      </c>
      <c r="C110" s="46" t="s">
        <v>297</v>
      </c>
      <c r="D110" s="46" t="s">
        <v>298</v>
      </c>
      <c r="E110" s="46" t="s">
        <v>299</v>
      </c>
      <c r="F110" s="46" t="s">
        <v>290</v>
      </c>
      <c r="G110" s="46" t="s">
        <v>399</v>
      </c>
      <c r="H110" s="46" t="s">
        <v>338</v>
      </c>
      <c r="I110" s="46" t="s">
        <v>400</v>
      </c>
      <c r="J110" s="46" t="s">
        <v>300</v>
      </c>
      <c r="K110" s="46" t="s">
        <v>301</v>
      </c>
      <c r="L110" s="47">
        <v>45588</v>
      </c>
      <c r="M110" s="46" t="s">
        <v>334</v>
      </c>
      <c r="N110" s="13"/>
    </row>
    <row r="111" spans="1:14" hidden="1" x14ac:dyDescent="0.25">
      <c r="A111" s="46" t="s">
        <v>417</v>
      </c>
      <c r="B111" s="46" t="s">
        <v>353</v>
      </c>
      <c r="C111" s="46" t="s">
        <v>297</v>
      </c>
      <c r="D111" s="46" t="s">
        <v>298</v>
      </c>
      <c r="E111" s="46" t="s">
        <v>299</v>
      </c>
      <c r="F111" s="46" t="s">
        <v>290</v>
      </c>
      <c r="G111" s="46" t="s">
        <v>399</v>
      </c>
      <c r="H111" s="46" t="s">
        <v>338</v>
      </c>
      <c r="I111" s="46" t="s">
        <v>400</v>
      </c>
      <c r="J111" s="46" t="s">
        <v>300</v>
      </c>
      <c r="K111" s="46" t="s">
        <v>301</v>
      </c>
      <c r="L111" s="47">
        <v>45591</v>
      </c>
      <c r="M111" s="46" t="s">
        <v>334</v>
      </c>
      <c r="N111" s="13"/>
    </row>
    <row r="112" spans="1:14" hidden="1" x14ac:dyDescent="0.25">
      <c r="A112" s="46" t="s">
        <v>418</v>
      </c>
      <c r="B112" s="46" t="s">
        <v>354</v>
      </c>
      <c r="C112" s="46" t="s">
        <v>297</v>
      </c>
      <c r="D112" s="46" t="s">
        <v>298</v>
      </c>
      <c r="E112" s="46" t="s">
        <v>299</v>
      </c>
      <c r="F112" s="46" t="s">
        <v>290</v>
      </c>
      <c r="G112" s="46" t="s">
        <v>399</v>
      </c>
      <c r="H112" s="46" t="s">
        <v>338</v>
      </c>
      <c r="I112" s="46" t="s">
        <v>400</v>
      </c>
      <c r="J112" s="46" t="s">
        <v>300</v>
      </c>
      <c r="K112" s="46" t="s">
        <v>301</v>
      </c>
      <c r="L112" s="47">
        <v>45597</v>
      </c>
      <c r="M112" s="46" t="s">
        <v>334</v>
      </c>
      <c r="N112" s="13"/>
    </row>
    <row r="113" spans="1:14" hidden="1" x14ac:dyDescent="0.25">
      <c r="A113" s="46" t="s">
        <v>419</v>
      </c>
      <c r="B113" s="46" t="s">
        <v>355</v>
      </c>
      <c r="C113" s="46" t="s">
        <v>297</v>
      </c>
      <c r="D113" s="46" t="s">
        <v>298</v>
      </c>
      <c r="E113" s="46" t="s">
        <v>299</v>
      </c>
      <c r="F113" s="46" t="s">
        <v>290</v>
      </c>
      <c r="G113" s="46" t="s">
        <v>399</v>
      </c>
      <c r="H113" s="46" t="s">
        <v>338</v>
      </c>
      <c r="I113" s="46" t="s">
        <v>400</v>
      </c>
      <c r="J113" s="46" t="s">
        <v>300</v>
      </c>
      <c r="K113" s="46" t="s">
        <v>301</v>
      </c>
      <c r="L113" s="47">
        <v>45568</v>
      </c>
      <c r="M113" s="46" t="s">
        <v>334</v>
      </c>
      <c r="N113" s="13"/>
    </row>
    <row r="114" spans="1:14" hidden="1" x14ac:dyDescent="0.25">
      <c r="A114" s="46" t="s">
        <v>420</v>
      </c>
      <c r="B114" s="46" t="s">
        <v>356</v>
      </c>
      <c r="C114" s="46" t="s">
        <v>297</v>
      </c>
      <c r="D114" s="46" t="s">
        <v>298</v>
      </c>
      <c r="E114" s="46" t="s">
        <v>299</v>
      </c>
      <c r="F114" s="46" t="s">
        <v>290</v>
      </c>
      <c r="G114" s="46" t="s">
        <v>399</v>
      </c>
      <c r="H114" s="46" t="s">
        <v>338</v>
      </c>
      <c r="I114" s="46" t="s">
        <v>400</v>
      </c>
      <c r="J114" s="46" t="s">
        <v>300</v>
      </c>
      <c r="K114" s="46" t="s">
        <v>301</v>
      </c>
      <c r="L114" s="47">
        <v>45589</v>
      </c>
      <c r="M114" s="46" t="s">
        <v>334</v>
      </c>
      <c r="N114" s="13"/>
    </row>
    <row r="115" spans="1:14" hidden="1" x14ac:dyDescent="0.25">
      <c r="A115" s="46" t="s">
        <v>421</v>
      </c>
      <c r="B115" s="46" t="s">
        <v>357</v>
      </c>
      <c r="C115" s="46" t="s">
        <v>297</v>
      </c>
      <c r="D115" s="46" t="s">
        <v>298</v>
      </c>
      <c r="E115" s="46" t="s">
        <v>299</v>
      </c>
      <c r="F115" s="46" t="s">
        <v>290</v>
      </c>
      <c r="G115" s="46" t="s">
        <v>399</v>
      </c>
      <c r="H115" s="46" t="s">
        <v>338</v>
      </c>
      <c r="I115" s="46" t="s">
        <v>400</v>
      </c>
      <c r="J115" s="46" t="s">
        <v>300</v>
      </c>
      <c r="K115" s="46" t="s">
        <v>301</v>
      </c>
      <c r="L115" s="47">
        <v>45597</v>
      </c>
      <c r="M115" s="46" t="s">
        <v>334</v>
      </c>
      <c r="N115" s="13"/>
    </row>
    <row r="116" spans="1:14" hidden="1" x14ac:dyDescent="0.25">
      <c r="A116" s="46" t="s">
        <v>422</v>
      </c>
      <c r="B116" s="46" t="s">
        <v>358</v>
      </c>
      <c r="C116" s="46" t="s">
        <v>297</v>
      </c>
      <c r="D116" s="46" t="s">
        <v>298</v>
      </c>
      <c r="E116" s="46" t="s">
        <v>299</v>
      </c>
      <c r="F116" s="46" t="s">
        <v>290</v>
      </c>
      <c r="G116" s="46" t="s">
        <v>399</v>
      </c>
      <c r="H116" s="46" t="s">
        <v>338</v>
      </c>
      <c r="I116" s="46" t="s">
        <v>400</v>
      </c>
      <c r="J116" s="46" t="s">
        <v>300</v>
      </c>
      <c r="K116" s="46" t="s">
        <v>301</v>
      </c>
      <c r="L116" s="47">
        <v>45587</v>
      </c>
      <c r="M116" s="46" t="s">
        <v>334</v>
      </c>
      <c r="N116" s="13"/>
    </row>
    <row r="117" spans="1:14" hidden="1" x14ac:dyDescent="0.25">
      <c r="A117" s="46" t="s">
        <v>423</v>
      </c>
      <c r="B117" s="46" t="s">
        <v>359</v>
      </c>
      <c r="C117" s="46" t="s">
        <v>297</v>
      </c>
      <c r="D117" s="46" t="s">
        <v>298</v>
      </c>
      <c r="E117" s="46" t="s">
        <v>299</v>
      </c>
      <c r="F117" s="46" t="s">
        <v>290</v>
      </c>
      <c r="G117" s="46" t="s">
        <v>399</v>
      </c>
      <c r="H117" s="46" t="s">
        <v>338</v>
      </c>
      <c r="I117" s="46" t="s">
        <v>400</v>
      </c>
      <c r="J117" s="46" t="s">
        <v>300</v>
      </c>
      <c r="K117" s="46" t="s">
        <v>301</v>
      </c>
      <c r="L117" s="47">
        <v>45587</v>
      </c>
      <c r="M117" s="46" t="s">
        <v>334</v>
      </c>
      <c r="N117" s="13"/>
    </row>
    <row r="118" spans="1:14" hidden="1" x14ac:dyDescent="0.25">
      <c r="A118" s="46" t="s">
        <v>424</v>
      </c>
      <c r="B118" s="46" t="s">
        <v>360</v>
      </c>
      <c r="C118" s="46" t="s">
        <v>297</v>
      </c>
      <c r="D118" s="46" t="s">
        <v>298</v>
      </c>
      <c r="E118" s="46" t="s">
        <v>299</v>
      </c>
      <c r="F118" s="46" t="s">
        <v>290</v>
      </c>
      <c r="G118" s="46" t="s">
        <v>399</v>
      </c>
      <c r="H118" s="46" t="s">
        <v>338</v>
      </c>
      <c r="I118" s="46" t="s">
        <v>400</v>
      </c>
      <c r="J118" s="46" t="s">
        <v>300</v>
      </c>
      <c r="K118" s="46" t="s">
        <v>301</v>
      </c>
      <c r="L118" s="47">
        <v>45586</v>
      </c>
      <c r="M118" s="46" t="s">
        <v>334</v>
      </c>
      <c r="N118" s="13"/>
    </row>
    <row r="119" spans="1:14" hidden="1" x14ac:dyDescent="0.25">
      <c r="A119" s="46" t="s">
        <v>425</v>
      </c>
      <c r="B119" s="46" t="s">
        <v>361</v>
      </c>
      <c r="C119" s="46" t="s">
        <v>297</v>
      </c>
      <c r="D119" s="46" t="s">
        <v>298</v>
      </c>
      <c r="E119" s="46" t="s">
        <v>299</v>
      </c>
      <c r="F119" s="46" t="s">
        <v>290</v>
      </c>
      <c r="G119" s="46" t="s">
        <v>399</v>
      </c>
      <c r="H119" s="46" t="s">
        <v>338</v>
      </c>
      <c r="I119" s="46" t="s">
        <v>400</v>
      </c>
      <c r="J119" s="46" t="s">
        <v>300</v>
      </c>
      <c r="K119" s="46" t="s">
        <v>301</v>
      </c>
      <c r="L119" s="47">
        <v>45587</v>
      </c>
      <c r="M119" s="46" t="s">
        <v>334</v>
      </c>
      <c r="N119" s="13"/>
    </row>
    <row r="120" spans="1:14" hidden="1" x14ac:dyDescent="0.25">
      <c r="A120" s="46" t="s">
        <v>426</v>
      </c>
      <c r="B120" s="46" t="s">
        <v>362</v>
      </c>
      <c r="C120" s="46" t="s">
        <v>297</v>
      </c>
      <c r="D120" s="46" t="s">
        <v>298</v>
      </c>
      <c r="E120" s="46" t="s">
        <v>299</v>
      </c>
      <c r="F120" s="46" t="s">
        <v>290</v>
      </c>
      <c r="G120" s="46" t="s">
        <v>399</v>
      </c>
      <c r="H120" s="46" t="s">
        <v>338</v>
      </c>
      <c r="I120" s="46" t="s">
        <v>400</v>
      </c>
      <c r="J120" s="46" t="s">
        <v>300</v>
      </c>
      <c r="K120" s="46" t="s">
        <v>301</v>
      </c>
      <c r="L120" s="47">
        <v>45591</v>
      </c>
      <c r="M120" s="46" t="s">
        <v>334</v>
      </c>
      <c r="N120" s="13"/>
    </row>
    <row r="121" spans="1:14" hidden="1" x14ac:dyDescent="0.25">
      <c r="A121" s="46" t="s">
        <v>427</v>
      </c>
      <c r="B121" s="46" t="s">
        <v>363</v>
      </c>
      <c r="C121" s="46" t="s">
        <v>297</v>
      </c>
      <c r="D121" s="46" t="s">
        <v>298</v>
      </c>
      <c r="E121" s="46" t="s">
        <v>299</v>
      </c>
      <c r="F121" s="46" t="s">
        <v>290</v>
      </c>
      <c r="G121" s="46" t="s">
        <v>399</v>
      </c>
      <c r="H121" s="46" t="s">
        <v>338</v>
      </c>
      <c r="I121" s="46" t="s">
        <v>400</v>
      </c>
      <c r="J121" s="46" t="s">
        <v>300</v>
      </c>
      <c r="K121" s="46" t="s">
        <v>301</v>
      </c>
      <c r="L121" s="47">
        <v>45587</v>
      </c>
      <c r="M121" s="46" t="s">
        <v>334</v>
      </c>
      <c r="N121" s="13"/>
    </row>
    <row r="122" spans="1:14" hidden="1" x14ac:dyDescent="0.25">
      <c r="A122" s="46" t="s">
        <v>428</v>
      </c>
      <c r="B122" s="46" t="s">
        <v>364</v>
      </c>
      <c r="C122" s="46" t="s">
        <v>297</v>
      </c>
      <c r="D122" s="46" t="s">
        <v>298</v>
      </c>
      <c r="E122" s="46" t="s">
        <v>299</v>
      </c>
      <c r="F122" s="46" t="s">
        <v>290</v>
      </c>
      <c r="G122" s="46" t="s">
        <v>399</v>
      </c>
      <c r="H122" s="46" t="s">
        <v>338</v>
      </c>
      <c r="I122" s="46" t="s">
        <v>400</v>
      </c>
      <c r="J122" s="46" t="s">
        <v>300</v>
      </c>
      <c r="K122" s="46" t="s">
        <v>301</v>
      </c>
      <c r="L122" s="47">
        <v>45594</v>
      </c>
      <c r="M122" s="46" t="s">
        <v>334</v>
      </c>
      <c r="N122" s="13"/>
    </row>
    <row r="123" spans="1:14" hidden="1" x14ac:dyDescent="0.25">
      <c r="A123" s="46" t="s">
        <v>429</v>
      </c>
      <c r="B123" s="46" t="s">
        <v>365</v>
      </c>
      <c r="C123" s="46" t="s">
        <v>297</v>
      </c>
      <c r="D123" s="46" t="s">
        <v>298</v>
      </c>
      <c r="E123" s="46" t="s">
        <v>299</v>
      </c>
      <c r="F123" s="46" t="s">
        <v>290</v>
      </c>
      <c r="G123" s="46" t="s">
        <v>399</v>
      </c>
      <c r="H123" s="46" t="s">
        <v>338</v>
      </c>
      <c r="I123" s="46" t="s">
        <v>400</v>
      </c>
      <c r="J123" s="46" t="s">
        <v>300</v>
      </c>
      <c r="K123" s="46" t="s">
        <v>301</v>
      </c>
      <c r="L123" s="47">
        <v>45597</v>
      </c>
      <c r="M123" s="46" t="s">
        <v>334</v>
      </c>
      <c r="N123" s="13"/>
    </row>
    <row r="124" spans="1:14" hidden="1" x14ac:dyDescent="0.25">
      <c r="A124" s="46" t="s">
        <v>430</v>
      </c>
      <c r="B124" s="46" t="s">
        <v>366</v>
      </c>
      <c r="C124" s="46" t="s">
        <v>297</v>
      </c>
      <c r="D124" s="46" t="s">
        <v>298</v>
      </c>
      <c r="E124" s="46" t="s">
        <v>299</v>
      </c>
      <c r="F124" s="46" t="s">
        <v>290</v>
      </c>
      <c r="G124" s="46" t="s">
        <v>399</v>
      </c>
      <c r="H124" s="46" t="s">
        <v>338</v>
      </c>
      <c r="I124" s="46" t="s">
        <v>400</v>
      </c>
      <c r="J124" s="46" t="s">
        <v>300</v>
      </c>
      <c r="K124" s="46" t="s">
        <v>301</v>
      </c>
      <c r="L124" s="47">
        <v>45597</v>
      </c>
      <c r="M124" s="46" t="s">
        <v>334</v>
      </c>
      <c r="N124" s="13"/>
    </row>
    <row r="125" spans="1:14" hidden="1" x14ac:dyDescent="0.25">
      <c r="A125" s="46" t="s">
        <v>431</v>
      </c>
      <c r="B125" s="46" t="s">
        <v>367</v>
      </c>
      <c r="C125" s="46" t="s">
        <v>297</v>
      </c>
      <c r="D125" s="46" t="s">
        <v>298</v>
      </c>
      <c r="E125" s="46" t="s">
        <v>299</v>
      </c>
      <c r="F125" s="46" t="s">
        <v>290</v>
      </c>
      <c r="G125" s="46" t="s">
        <v>399</v>
      </c>
      <c r="H125" s="46" t="s">
        <v>338</v>
      </c>
      <c r="I125" s="46" t="s">
        <v>400</v>
      </c>
      <c r="J125" s="46" t="s">
        <v>300</v>
      </c>
      <c r="K125" s="46" t="s">
        <v>301</v>
      </c>
      <c r="L125" s="47">
        <v>45597</v>
      </c>
      <c r="M125" s="46" t="s">
        <v>334</v>
      </c>
      <c r="N125" s="13"/>
    </row>
    <row r="126" spans="1:14" hidden="1" x14ac:dyDescent="0.25">
      <c r="A126" s="46" t="s">
        <v>432</v>
      </c>
      <c r="B126" s="46" t="s">
        <v>368</v>
      </c>
      <c r="C126" s="46" t="s">
        <v>297</v>
      </c>
      <c r="D126" s="46" t="s">
        <v>298</v>
      </c>
      <c r="E126" s="46" t="s">
        <v>299</v>
      </c>
      <c r="F126" s="46" t="s">
        <v>290</v>
      </c>
      <c r="G126" s="46" t="s">
        <v>399</v>
      </c>
      <c r="H126" s="46" t="s">
        <v>338</v>
      </c>
      <c r="I126" s="46" t="s">
        <v>400</v>
      </c>
      <c r="J126" s="46" t="s">
        <v>300</v>
      </c>
      <c r="K126" s="46" t="s">
        <v>301</v>
      </c>
      <c r="L126" s="47">
        <v>45596</v>
      </c>
      <c r="M126" s="46" t="s">
        <v>334</v>
      </c>
      <c r="N126" s="13"/>
    </row>
    <row r="127" spans="1:14" hidden="1" x14ac:dyDescent="0.25">
      <c r="A127" s="46" t="s">
        <v>433</v>
      </c>
      <c r="B127" s="46" t="s">
        <v>369</v>
      </c>
      <c r="C127" s="46" t="s">
        <v>297</v>
      </c>
      <c r="D127" s="46" t="s">
        <v>298</v>
      </c>
      <c r="E127" s="46" t="s">
        <v>299</v>
      </c>
      <c r="F127" s="46" t="s">
        <v>290</v>
      </c>
      <c r="G127" s="46" t="s">
        <v>399</v>
      </c>
      <c r="H127" s="46" t="s">
        <v>338</v>
      </c>
      <c r="I127" s="46" t="s">
        <v>400</v>
      </c>
      <c r="J127" s="46" t="s">
        <v>300</v>
      </c>
      <c r="K127" s="46" t="s">
        <v>301</v>
      </c>
      <c r="L127" s="47">
        <v>45595</v>
      </c>
      <c r="M127" s="46" t="s">
        <v>334</v>
      </c>
      <c r="N127" s="13"/>
    </row>
    <row r="128" spans="1:14" hidden="1" x14ac:dyDescent="0.25">
      <c r="A128" s="46" t="s">
        <v>434</v>
      </c>
      <c r="B128" s="46" t="s">
        <v>370</v>
      </c>
      <c r="C128" s="46" t="s">
        <v>297</v>
      </c>
      <c r="D128" s="46" t="s">
        <v>298</v>
      </c>
      <c r="E128" s="46" t="s">
        <v>299</v>
      </c>
      <c r="F128" s="46" t="s">
        <v>290</v>
      </c>
      <c r="G128" s="46" t="s">
        <v>399</v>
      </c>
      <c r="H128" s="46" t="s">
        <v>338</v>
      </c>
      <c r="I128" s="46" t="s">
        <v>400</v>
      </c>
      <c r="J128" s="46" t="s">
        <v>300</v>
      </c>
      <c r="K128" s="46" t="s">
        <v>301</v>
      </c>
      <c r="L128" s="47">
        <v>45595</v>
      </c>
      <c r="M128" s="46" t="s">
        <v>334</v>
      </c>
      <c r="N128" s="13"/>
    </row>
    <row r="129" spans="1:14" hidden="1" x14ac:dyDescent="0.25">
      <c r="A129" s="46" t="s">
        <v>435</v>
      </c>
      <c r="B129" s="46" t="s">
        <v>371</v>
      </c>
      <c r="C129" s="46" t="s">
        <v>297</v>
      </c>
      <c r="D129" s="46" t="s">
        <v>298</v>
      </c>
      <c r="E129" s="46" t="s">
        <v>299</v>
      </c>
      <c r="F129" s="46" t="s">
        <v>290</v>
      </c>
      <c r="G129" s="46" t="s">
        <v>399</v>
      </c>
      <c r="H129" s="46" t="s">
        <v>338</v>
      </c>
      <c r="I129" s="46" t="s">
        <v>400</v>
      </c>
      <c r="J129" s="46" t="s">
        <v>300</v>
      </c>
      <c r="K129" s="46" t="s">
        <v>301</v>
      </c>
      <c r="L129" s="47">
        <v>45593</v>
      </c>
      <c r="M129" s="46" t="s">
        <v>334</v>
      </c>
      <c r="N129" s="13"/>
    </row>
    <row r="130" spans="1:14" hidden="1" x14ac:dyDescent="0.25">
      <c r="A130" s="46" t="s">
        <v>436</v>
      </c>
      <c r="B130" s="46" t="s">
        <v>372</v>
      </c>
      <c r="C130" s="46" t="s">
        <v>297</v>
      </c>
      <c r="D130" s="46" t="s">
        <v>298</v>
      </c>
      <c r="E130" s="46" t="s">
        <v>299</v>
      </c>
      <c r="F130" s="46" t="s">
        <v>290</v>
      </c>
      <c r="G130" s="46" t="s">
        <v>399</v>
      </c>
      <c r="H130" s="46" t="s">
        <v>338</v>
      </c>
      <c r="I130" s="46" t="s">
        <v>400</v>
      </c>
      <c r="J130" s="46" t="s">
        <v>300</v>
      </c>
      <c r="K130" s="46" t="s">
        <v>301</v>
      </c>
      <c r="L130" s="47">
        <v>45562</v>
      </c>
      <c r="M130" s="46" t="s">
        <v>334</v>
      </c>
      <c r="N130" s="13"/>
    </row>
    <row r="131" spans="1:14" hidden="1" x14ac:dyDescent="0.25">
      <c r="A131" s="46" t="s">
        <v>437</v>
      </c>
      <c r="B131" s="46" t="s">
        <v>438</v>
      </c>
      <c r="C131" s="46" t="s">
        <v>297</v>
      </c>
      <c r="D131" s="46" t="s">
        <v>298</v>
      </c>
      <c r="E131" s="46" t="s">
        <v>299</v>
      </c>
      <c r="F131" s="46" t="s">
        <v>333</v>
      </c>
      <c r="G131" s="46" t="s">
        <v>399</v>
      </c>
      <c r="H131" s="46" t="s">
        <v>338</v>
      </c>
      <c r="I131" s="46" t="s">
        <v>400</v>
      </c>
      <c r="J131" s="46" t="s">
        <v>300</v>
      </c>
      <c r="K131" s="46" t="s">
        <v>301</v>
      </c>
      <c r="L131" s="47">
        <v>45401</v>
      </c>
      <c r="M131" s="46" t="s">
        <v>334</v>
      </c>
      <c r="N131" s="13"/>
    </row>
    <row r="132" spans="1:14" hidden="1" x14ac:dyDescent="0.25">
      <c r="A132" s="46" t="s">
        <v>439</v>
      </c>
      <c r="B132" s="46" t="s">
        <v>373</v>
      </c>
      <c r="C132" s="46" t="s">
        <v>297</v>
      </c>
      <c r="D132" s="46" t="s">
        <v>298</v>
      </c>
      <c r="E132" s="46" t="s">
        <v>299</v>
      </c>
      <c r="F132" s="46" t="s">
        <v>290</v>
      </c>
      <c r="G132" s="46" t="s">
        <v>399</v>
      </c>
      <c r="H132" s="46" t="s">
        <v>338</v>
      </c>
      <c r="I132" s="46" t="s">
        <v>400</v>
      </c>
      <c r="J132" s="46" t="s">
        <v>300</v>
      </c>
      <c r="K132" s="46" t="s">
        <v>301</v>
      </c>
      <c r="L132" s="47">
        <v>45593</v>
      </c>
      <c r="M132" s="46" t="s">
        <v>334</v>
      </c>
      <c r="N132" s="13"/>
    </row>
    <row r="133" spans="1:14" hidden="1" x14ac:dyDescent="0.25">
      <c r="A133" s="46" t="s">
        <v>440</v>
      </c>
      <c r="B133" s="46" t="s">
        <v>374</v>
      </c>
      <c r="C133" s="46" t="s">
        <v>297</v>
      </c>
      <c r="D133" s="46" t="s">
        <v>298</v>
      </c>
      <c r="E133" s="46" t="s">
        <v>299</v>
      </c>
      <c r="F133" s="46" t="s">
        <v>290</v>
      </c>
      <c r="G133" s="46" t="s">
        <v>399</v>
      </c>
      <c r="H133" s="46" t="s">
        <v>338</v>
      </c>
      <c r="I133" s="46" t="s">
        <v>400</v>
      </c>
      <c r="J133" s="46" t="s">
        <v>300</v>
      </c>
      <c r="K133" s="46" t="s">
        <v>301</v>
      </c>
      <c r="L133" s="47">
        <v>45591</v>
      </c>
      <c r="M133" s="46" t="s">
        <v>334</v>
      </c>
      <c r="N133" s="13"/>
    </row>
    <row r="134" spans="1:14" hidden="1" x14ac:dyDescent="0.25">
      <c r="A134" s="46" t="s">
        <v>441</v>
      </c>
      <c r="B134" s="46" t="s">
        <v>375</v>
      </c>
      <c r="C134" s="46" t="s">
        <v>297</v>
      </c>
      <c r="D134" s="46" t="s">
        <v>298</v>
      </c>
      <c r="E134" s="46" t="s">
        <v>299</v>
      </c>
      <c r="F134" s="46" t="s">
        <v>290</v>
      </c>
      <c r="G134" s="46" t="s">
        <v>399</v>
      </c>
      <c r="H134" s="46" t="s">
        <v>338</v>
      </c>
      <c r="I134" s="46" t="s">
        <v>400</v>
      </c>
      <c r="J134" s="46" t="s">
        <v>300</v>
      </c>
      <c r="K134" s="46" t="s">
        <v>301</v>
      </c>
      <c r="L134" s="47">
        <v>45594</v>
      </c>
      <c r="M134" s="46" t="s">
        <v>334</v>
      </c>
      <c r="N134" s="13"/>
    </row>
    <row r="135" spans="1:14" hidden="1" x14ac:dyDescent="0.25">
      <c r="A135" s="46" t="s">
        <v>442</v>
      </c>
      <c r="B135" s="46" t="s">
        <v>376</v>
      </c>
      <c r="C135" s="46" t="s">
        <v>297</v>
      </c>
      <c r="D135" s="46" t="s">
        <v>298</v>
      </c>
      <c r="E135" s="46" t="s">
        <v>299</v>
      </c>
      <c r="F135" s="46" t="s">
        <v>290</v>
      </c>
      <c r="G135" s="46" t="s">
        <v>399</v>
      </c>
      <c r="H135" s="46" t="s">
        <v>338</v>
      </c>
      <c r="I135" s="46" t="s">
        <v>400</v>
      </c>
      <c r="J135" s="46" t="s">
        <v>300</v>
      </c>
      <c r="K135" s="46" t="s">
        <v>301</v>
      </c>
      <c r="L135" s="47">
        <v>45597</v>
      </c>
      <c r="M135" s="46" t="s">
        <v>334</v>
      </c>
      <c r="N135" s="13"/>
    </row>
    <row r="136" spans="1:14" hidden="1" x14ac:dyDescent="0.25">
      <c r="A136" s="46" t="s">
        <v>443</v>
      </c>
      <c r="B136" s="46" t="s">
        <v>377</v>
      </c>
      <c r="C136" s="46" t="s">
        <v>297</v>
      </c>
      <c r="D136" s="46" t="s">
        <v>298</v>
      </c>
      <c r="E136" s="46" t="s">
        <v>299</v>
      </c>
      <c r="F136" s="46" t="s">
        <v>290</v>
      </c>
      <c r="G136" s="46" t="s">
        <v>399</v>
      </c>
      <c r="H136" s="46" t="s">
        <v>338</v>
      </c>
      <c r="I136" s="46" t="s">
        <v>400</v>
      </c>
      <c r="J136" s="46" t="s">
        <v>300</v>
      </c>
      <c r="K136" s="46" t="s">
        <v>301</v>
      </c>
      <c r="L136" s="47">
        <v>45597</v>
      </c>
      <c r="M136" s="46" t="s">
        <v>334</v>
      </c>
      <c r="N136" s="13"/>
    </row>
    <row r="137" spans="1:14" hidden="1" x14ac:dyDescent="0.25">
      <c r="A137" s="46" t="s">
        <v>444</v>
      </c>
      <c r="B137" s="46" t="s">
        <v>378</v>
      </c>
      <c r="C137" s="46" t="s">
        <v>297</v>
      </c>
      <c r="D137" s="46" t="s">
        <v>298</v>
      </c>
      <c r="E137" s="46" t="s">
        <v>299</v>
      </c>
      <c r="F137" s="46" t="s">
        <v>290</v>
      </c>
      <c r="G137" s="46" t="s">
        <v>399</v>
      </c>
      <c r="H137" s="46" t="s">
        <v>338</v>
      </c>
      <c r="I137" s="46" t="s">
        <v>400</v>
      </c>
      <c r="J137" s="46" t="s">
        <v>300</v>
      </c>
      <c r="K137" s="46" t="s">
        <v>301</v>
      </c>
      <c r="L137" s="47">
        <v>45580</v>
      </c>
      <c r="M137" s="46" t="s">
        <v>334</v>
      </c>
      <c r="N137" s="13"/>
    </row>
    <row r="138" spans="1:14" hidden="1" x14ac:dyDescent="0.25">
      <c r="A138" s="46" t="s">
        <v>445</v>
      </c>
      <c r="B138" s="46" t="s">
        <v>379</v>
      </c>
      <c r="C138" s="46" t="s">
        <v>297</v>
      </c>
      <c r="D138" s="46" t="s">
        <v>298</v>
      </c>
      <c r="E138" s="46" t="s">
        <v>299</v>
      </c>
      <c r="F138" s="46" t="s">
        <v>290</v>
      </c>
      <c r="G138" s="46" t="s">
        <v>399</v>
      </c>
      <c r="H138" s="46" t="s">
        <v>338</v>
      </c>
      <c r="I138" s="46" t="s">
        <v>400</v>
      </c>
      <c r="J138" s="46" t="s">
        <v>300</v>
      </c>
      <c r="K138" s="46" t="s">
        <v>301</v>
      </c>
      <c r="L138" s="47">
        <v>45596</v>
      </c>
      <c r="M138" s="46" t="s">
        <v>334</v>
      </c>
      <c r="N138" s="13"/>
    </row>
    <row r="139" spans="1:14" hidden="1" x14ac:dyDescent="0.25">
      <c r="A139" s="46" t="s">
        <v>446</v>
      </c>
      <c r="B139" s="46" t="s">
        <v>380</v>
      </c>
      <c r="C139" s="46" t="s">
        <v>297</v>
      </c>
      <c r="D139" s="46" t="s">
        <v>302</v>
      </c>
      <c r="E139" s="46" t="s">
        <v>299</v>
      </c>
      <c r="F139" s="46" t="s">
        <v>290</v>
      </c>
      <c r="G139" s="46" t="s">
        <v>399</v>
      </c>
      <c r="H139" s="46" t="s">
        <v>338</v>
      </c>
      <c r="I139" s="46" t="s">
        <v>400</v>
      </c>
      <c r="J139" s="46" t="s">
        <v>300</v>
      </c>
      <c r="K139" s="46" t="s">
        <v>301</v>
      </c>
      <c r="L139" s="47">
        <v>45597</v>
      </c>
      <c r="M139" s="46" t="s">
        <v>334</v>
      </c>
      <c r="N139" s="13"/>
    </row>
    <row r="140" spans="1:14" hidden="1" x14ac:dyDescent="0.25">
      <c r="A140" s="46" t="s">
        <v>447</v>
      </c>
      <c r="B140" s="46" t="s">
        <v>381</v>
      </c>
      <c r="C140" s="46" t="s">
        <v>297</v>
      </c>
      <c r="D140" s="46" t="s">
        <v>298</v>
      </c>
      <c r="E140" s="46" t="s">
        <v>299</v>
      </c>
      <c r="F140" s="46" t="s">
        <v>290</v>
      </c>
      <c r="G140" s="46" t="s">
        <v>399</v>
      </c>
      <c r="H140" s="46" t="s">
        <v>338</v>
      </c>
      <c r="I140" s="46" t="s">
        <v>400</v>
      </c>
      <c r="J140" s="46" t="s">
        <v>300</v>
      </c>
      <c r="K140" s="46" t="s">
        <v>301</v>
      </c>
      <c r="L140" s="47">
        <v>45595</v>
      </c>
      <c r="M140" s="46" t="s">
        <v>334</v>
      </c>
      <c r="N140" s="13"/>
    </row>
    <row r="141" spans="1:14" hidden="1" x14ac:dyDescent="0.25">
      <c r="A141" s="46" t="s">
        <v>448</v>
      </c>
      <c r="B141" s="46" t="s">
        <v>382</v>
      </c>
      <c r="C141" s="46" t="s">
        <v>297</v>
      </c>
      <c r="D141" s="46" t="s">
        <v>298</v>
      </c>
      <c r="E141" s="46" t="s">
        <v>299</v>
      </c>
      <c r="F141" s="46" t="s">
        <v>290</v>
      </c>
      <c r="G141" s="46" t="s">
        <v>399</v>
      </c>
      <c r="H141" s="46" t="s">
        <v>338</v>
      </c>
      <c r="I141" s="46" t="s">
        <v>400</v>
      </c>
      <c r="J141" s="46" t="s">
        <v>300</v>
      </c>
      <c r="K141" s="46" t="s">
        <v>301</v>
      </c>
      <c r="L141" s="47">
        <v>45597</v>
      </c>
      <c r="M141" s="46" t="s">
        <v>334</v>
      </c>
      <c r="N141" s="13"/>
    </row>
    <row r="142" spans="1:14" hidden="1" x14ac:dyDescent="0.25">
      <c r="A142" s="46" t="s">
        <v>449</v>
      </c>
      <c r="B142" s="46" t="s">
        <v>383</v>
      </c>
      <c r="C142" s="46" t="s">
        <v>297</v>
      </c>
      <c r="D142" s="46" t="s">
        <v>298</v>
      </c>
      <c r="E142" s="46" t="s">
        <v>299</v>
      </c>
      <c r="F142" s="46" t="s">
        <v>290</v>
      </c>
      <c r="G142" s="46" t="s">
        <v>399</v>
      </c>
      <c r="H142" s="46" t="s">
        <v>338</v>
      </c>
      <c r="I142" s="46" t="s">
        <v>400</v>
      </c>
      <c r="J142" s="46" t="s">
        <v>300</v>
      </c>
      <c r="K142" s="46" t="s">
        <v>301</v>
      </c>
      <c r="L142" s="47">
        <v>45593</v>
      </c>
      <c r="M142" s="46" t="s">
        <v>334</v>
      </c>
      <c r="N142" s="13"/>
    </row>
    <row r="143" spans="1:14" hidden="1" x14ac:dyDescent="0.25">
      <c r="A143" s="46" t="s">
        <v>450</v>
      </c>
      <c r="B143" s="46" t="s">
        <v>384</v>
      </c>
      <c r="C143" s="46" t="s">
        <v>297</v>
      </c>
      <c r="D143" s="46" t="s">
        <v>298</v>
      </c>
      <c r="E143" s="46" t="s">
        <v>299</v>
      </c>
      <c r="F143" s="46" t="s">
        <v>290</v>
      </c>
      <c r="G143" s="46" t="s">
        <v>399</v>
      </c>
      <c r="H143" s="46" t="s">
        <v>338</v>
      </c>
      <c r="I143" s="46" t="s">
        <v>400</v>
      </c>
      <c r="J143" s="46" t="s">
        <v>300</v>
      </c>
      <c r="K143" s="46" t="s">
        <v>301</v>
      </c>
      <c r="L143" s="47">
        <v>45593</v>
      </c>
      <c r="M143" s="46" t="s">
        <v>334</v>
      </c>
      <c r="N143" s="13"/>
    </row>
    <row r="144" spans="1:14" hidden="1" x14ac:dyDescent="0.25">
      <c r="A144" s="46" t="s">
        <v>451</v>
      </c>
      <c r="B144" s="46" t="s">
        <v>452</v>
      </c>
      <c r="C144" s="46" t="s">
        <v>297</v>
      </c>
      <c r="D144" s="46" t="s">
        <v>298</v>
      </c>
      <c r="E144" s="46" t="s">
        <v>299</v>
      </c>
      <c r="F144" s="46" t="s">
        <v>330</v>
      </c>
      <c r="G144" s="46" t="s">
        <v>399</v>
      </c>
      <c r="H144" s="46" t="s">
        <v>338</v>
      </c>
      <c r="I144" s="46" t="s">
        <v>400</v>
      </c>
      <c r="J144" s="46" t="s">
        <v>300</v>
      </c>
      <c r="K144" s="46" t="s">
        <v>301</v>
      </c>
      <c r="L144" s="47">
        <v>41620</v>
      </c>
      <c r="M144" s="46" t="s">
        <v>331</v>
      </c>
      <c r="N144" s="13"/>
    </row>
    <row r="145" spans="1:14" hidden="1" x14ac:dyDescent="0.25">
      <c r="A145" s="46" t="s">
        <v>453</v>
      </c>
      <c r="B145" s="46" t="s">
        <v>454</v>
      </c>
      <c r="C145" s="46" t="s">
        <v>297</v>
      </c>
      <c r="D145" s="46" t="s">
        <v>302</v>
      </c>
      <c r="E145" s="46" t="s">
        <v>299</v>
      </c>
      <c r="F145" s="46" t="s">
        <v>330</v>
      </c>
      <c r="G145" s="46" t="s">
        <v>399</v>
      </c>
      <c r="H145" s="46" t="s">
        <v>338</v>
      </c>
      <c r="I145" s="46" t="s">
        <v>400</v>
      </c>
      <c r="J145" s="46" t="s">
        <v>300</v>
      </c>
      <c r="K145" s="46" t="s">
        <v>301</v>
      </c>
      <c r="L145" s="47">
        <v>40429</v>
      </c>
      <c r="M145" s="46" t="s">
        <v>331</v>
      </c>
      <c r="N145" s="13"/>
    </row>
    <row r="146" spans="1:14" hidden="1" x14ac:dyDescent="0.25">
      <c r="A146" s="46" t="s">
        <v>455</v>
      </c>
      <c r="B146" s="46" t="s">
        <v>385</v>
      </c>
      <c r="C146" s="46" t="s">
        <v>297</v>
      </c>
      <c r="D146" s="46" t="s">
        <v>298</v>
      </c>
      <c r="E146" s="46" t="s">
        <v>299</v>
      </c>
      <c r="F146" s="46" t="s">
        <v>290</v>
      </c>
      <c r="G146" s="46" t="s">
        <v>399</v>
      </c>
      <c r="H146" s="46" t="s">
        <v>338</v>
      </c>
      <c r="I146" s="46" t="s">
        <v>400</v>
      </c>
      <c r="J146" s="46" t="s">
        <v>300</v>
      </c>
      <c r="K146" s="46" t="s">
        <v>301</v>
      </c>
      <c r="L146" s="47">
        <v>45595</v>
      </c>
      <c r="M146" s="46" t="s">
        <v>334</v>
      </c>
      <c r="N146" s="13"/>
    </row>
    <row r="147" spans="1:14" hidden="1" x14ac:dyDescent="0.25">
      <c r="A147" s="46" t="s">
        <v>456</v>
      </c>
      <c r="B147" s="46" t="s">
        <v>386</v>
      </c>
      <c r="C147" s="46" t="s">
        <v>297</v>
      </c>
      <c r="D147" s="46" t="s">
        <v>298</v>
      </c>
      <c r="E147" s="46" t="s">
        <v>299</v>
      </c>
      <c r="F147" s="46" t="s">
        <v>290</v>
      </c>
      <c r="G147" s="46" t="s">
        <v>399</v>
      </c>
      <c r="H147" s="46" t="s">
        <v>338</v>
      </c>
      <c r="I147" s="46" t="s">
        <v>400</v>
      </c>
      <c r="J147" s="46" t="s">
        <v>300</v>
      </c>
      <c r="K147" s="46" t="s">
        <v>301</v>
      </c>
      <c r="L147" s="47">
        <v>45597</v>
      </c>
      <c r="M147" s="46" t="s">
        <v>334</v>
      </c>
      <c r="N147" s="13"/>
    </row>
    <row r="148" spans="1:14" hidden="1" x14ac:dyDescent="0.25">
      <c r="A148" s="46" t="s">
        <v>457</v>
      </c>
      <c r="B148" s="46" t="s">
        <v>387</v>
      </c>
      <c r="C148" s="46" t="s">
        <v>297</v>
      </c>
      <c r="D148" s="46" t="s">
        <v>298</v>
      </c>
      <c r="E148" s="46" t="s">
        <v>299</v>
      </c>
      <c r="F148" s="46" t="s">
        <v>290</v>
      </c>
      <c r="G148" s="46" t="s">
        <v>399</v>
      </c>
      <c r="H148" s="46" t="s">
        <v>338</v>
      </c>
      <c r="I148" s="46" t="s">
        <v>400</v>
      </c>
      <c r="J148" s="46" t="s">
        <v>300</v>
      </c>
      <c r="K148" s="46" t="s">
        <v>301</v>
      </c>
      <c r="L148" s="47">
        <v>45591</v>
      </c>
      <c r="M148" s="46" t="s">
        <v>334</v>
      </c>
      <c r="N148" s="13"/>
    </row>
    <row r="149" spans="1:14" hidden="1" x14ac:dyDescent="0.25">
      <c r="A149" s="46" t="s">
        <v>458</v>
      </c>
      <c r="B149" s="46" t="s">
        <v>459</v>
      </c>
      <c r="C149" s="46" t="s">
        <v>297</v>
      </c>
      <c r="D149" s="46" t="s">
        <v>302</v>
      </c>
      <c r="E149" s="46" t="s">
        <v>299</v>
      </c>
      <c r="F149" s="46" t="s">
        <v>330</v>
      </c>
      <c r="G149" s="46" t="s">
        <v>399</v>
      </c>
      <c r="H149" s="46" t="s">
        <v>338</v>
      </c>
      <c r="I149" s="46" t="s">
        <v>400</v>
      </c>
      <c r="J149" s="46" t="s">
        <v>300</v>
      </c>
      <c r="K149" s="46" t="s">
        <v>301</v>
      </c>
      <c r="L149" s="47">
        <v>43277</v>
      </c>
      <c r="M149" s="46" t="s">
        <v>331</v>
      </c>
      <c r="N149" s="13"/>
    </row>
    <row r="150" spans="1:14" hidden="1" x14ac:dyDescent="0.25">
      <c r="A150" s="46" t="s">
        <v>460</v>
      </c>
      <c r="B150" s="46" t="s">
        <v>461</v>
      </c>
      <c r="C150" s="46" t="s">
        <v>297</v>
      </c>
      <c r="D150" s="46" t="s">
        <v>298</v>
      </c>
      <c r="E150" s="46" t="s">
        <v>299</v>
      </c>
      <c r="F150" s="46" t="s">
        <v>330</v>
      </c>
      <c r="G150" s="46" t="s">
        <v>399</v>
      </c>
      <c r="H150" s="46" t="s">
        <v>338</v>
      </c>
      <c r="I150" s="46" t="s">
        <v>400</v>
      </c>
      <c r="J150" s="46" t="s">
        <v>300</v>
      </c>
      <c r="K150" s="46" t="s">
        <v>301</v>
      </c>
      <c r="L150" s="47">
        <v>44127</v>
      </c>
      <c r="M150" s="46" t="s">
        <v>331</v>
      </c>
      <c r="N150" s="13"/>
    </row>
    <row r="151" spans="1:14" hidden="1" x14ac:dyDescent="0.25">
      <c r="A151" s="46" t="s">
        <v>462</v>
      </c>
      <c r="B151" s="46" t="s">
        <v>388</v>
      </c>
      <c r="C151" s="46" t="s">
        <v>297</v>
      </c>
      <c r="D151" s="46" t="s">
        <v>298</v>
      </c>
      <c r="E151" s="46" t="s">
        <v>299</v>
      </c>
      <c r="F151" s="46" t="s">
        <v>290</v>
      </c>
      <c r="G151" s="46" t="s">
        <v>399</v>
      </c>
      <c r="H151" s="46" t="s">
        <v>338</v>
      </c>
      <c r="I151" s="46" t="s">
        <v>400</v>
      </c>
      <c r="J151" s="46" t="s">
        <v>300</v>
      </c>
      <c r="K151" s="46" t="s">
        <v>301</v>
      </c>
      <c r="L151" s="47">
        <v>45593</v>
      </c>
      <c r="M151" s="46" t="s">
        <v>334</v>
      </c>
      <c r="N151" s="13"/>
    </row>
    <row r="152" spans="1:14" hidden="1" x14ac:dyDescent="0.25">
      <c r="A152" s="46" t="s">
        <v>463</v>
      </c>
      <c r="B152" s="46" t="s">
        <v>389</v>
      </c>
      <c r="C152" s="46" t="s">
        <v>297</v>
      </c>
      <c r="D152" s="46" t="s">
        <v>298</v>
      </c>
      <c r="E152" s="46" t="s">
        <v>299</v>
      </c>
      <c r="F152" s="46" t="s">
        <v>290</v>
      </c>
      <c r="G152" s="46" t="s">
        <v>399</v>
      </c>
      <c r="H152" s="46" t="s">
        <v>338</v>
      </c>
      <c r="I152" s="46" t="s">
        <v>400</v>
      </c>
      <c r="J152" s="46" t="s">
        <v>300</v>
      </c>
      <c r="K152" s="46" t="s">
        <v>301</v>
      </c>
      <c r="L152" s="47">
        <v>45597</v>
      </c>
      <c r="M152" s="46" t="s">
        <v>334</v>
      </c>
      <c r="N152" s="13"/>
    </row>
    <row r="153" spans="1:14" hidden="1" x14ac:dyDescent="0.25">
      <c r="A153" s="46" t="s">
        <v>464</v>
      </c>
      <c r="B153" s="46" t="s">
        <v>390</v>
      </c>
      <c r="C153" s="46" t="s">
        <v>297</v>
      </c>
      <c r="D153" s="46" t="s">
        <v>298</v>
      </c>
      <c r="E153" s="46" t="s">
        <v>299</v>
      </c>
      <c r="F153" s="46" t="s">
        <v>290</v>
      </c>
      <c r="G153" s="46" t="s">
        <v>399</v>
      </c>
      <c r="H153" s="46" t="s">
        <v>338</v>
      </c>
      <c r="I153" s="46" t="s">
        <v>400</v>
      </c>
      <c r="J153" s="46" t="s">
        <v>300</v>
      </c>
      <c r="K153" s="46" t="s">
        <v>301</v>
      </c>
      <c r="L153" s="47">
        <v>45595</v>
      </c>
      <c r="M153" s="46" t="s">
        <v>334</v>
      </c>
      <c r="N153" s="13"/>
    </row>
    <row r="154" spans="1:14" hidden="1" x14ac:dyDescent="0.25">
      <c r="A154" s="46" t="s">
        <v>465</v>
      </c>
      <c r="B154" s="46" t="s">
        <v>391</v>
      </c>
      <c r="C154" s="46" t="s">
        <v>297</v>
      </c>
      <c r="D154" s="46" t="s">
        <v>298</v>
      </c>
      <c r="E154" s="46" t="s">
        <v>299</v>
      </c>
      <c r="F154" s="46" t="s">
        <v>290</v>
      </c>
      <c r="G154" s="46" t="s">
        <v>399</v>
      </c>
      <c r="H154" s="46" t="s">
        <v>338</v>
      </c>
      <c r="I154" s="46" t="s">
        <v>400</v>
      </c>
      <c r="J154" s="46" t="s">
        <v>300</v>
      </c>
      <c r="K154" s="46" t="s">
        <v>301</v>
      </c>
      <c r="L154" s="47">
        <v>45591</v>
      </c>
      <c r="M154" s="46" t="s">
        <v>334</v>
      </c>
      <c r="N154" s="13"/>
    </row>
    <row r="155" spans="1:14" hidden="1" x14ac:dyDescent="0.25">
      <c r="A155" s="46" t="s">
        <v>466</v>
      </c>
      <c r="B155" s="46" t="s">
        <v>392</v>
      </c>
      <c r="C155" s="46" t="s">
        <v>297</v>
      </c>
      <c r="D155" s="46" t="s">
        <v>298</v>
      </c>
      <c r="E155" s="46" t="s">
        <v>299</v>
      </c>
      <c r="F155" s="46" t="s">
        <v>290</v>
      </c>
      <c r="G155" s="46" t="s">
        <v>399</v>
      </c>
      <c r="H155" s="46" t="s">
        <v>338</v>
      </c>
      <c r="I155" s="46" t="s">
        <v>400</v>
      </c>
      <c r="J155" s="46" t="s">
        <v>300</v>
      </c>
      <c r="K155" s="46" t="s">
        <v>301</v>
      </c>
      <c r="L155" s="47">
        <v>45595</v>
      </c>
      <c r="M155" s="46" t="s">
        <v>334</v>
      </c>
      <c r="N155" s="13"/>
    </row>
    <row r="156" spans="1:14" hidden="1" x14ac:dyDescent="0.25">
      <c r="A156" s="46" t="s">
        <v>467</v>
      </c>
      <c r="B156" s="46" t="s">
        <v>393</v>
      </c>
      <c r="C156" s="46" t="s">
        <v>297</v>
      </c>
      <c r="D156" s="46" t="s">
        <v>298</v>
      </c>
      <c r="E156" s="46" t="s">
        <v>299</v>
      </c>
      <c r="F156" s="46" t="s">
        <v>290</v>
      </c>
      <c r="G156" s="46" t="s">
        <v>399</v>
      </c>
      <c r="H156" s="46" t="s">
        <v>338</v>
      </c>
      <c r="I156" s="46" t="s">
        <v>400</v>
      </c>
      <c r="J156" s="46" t="s">
        <v>300</v>
      </c>
      <c r="K156" s="46" t="s">
        <v>301</v>
      </c>
      <c r="L156" s="47">
        <v>45595</v>
      </c>
      <c r="M156" s="46" t="s">
        <v>334</v>
      </c>
      <c r="N156" s="13"/>
    </row>
    <row r="157" spans="1:14" hidden="1" x14ac:dyDescent="0.25">
      <c r="A157" s="46" t="s">
        <v>468</v>
      </c>
      <c r="B157" s="46" t="s">
        <v>394</v>
      </c>
      <c r="C157" s="46" t="s">
        <v>297</v>
      </c>
      <c r="D157" s="46" t="s">
        <v>298</v>
      </c>
      <c r="E157" s="46" t="s">
        <v>299</v>
      </c>
      <c r="F157" s="46" t="s">
        <v>290</v>
      </c>
      <c r="G157" s="46" t="s">
        <v>399</v>
      </c>
      <c r="H157" s="46" t="s">
        <v>338</v>
      </c>
      <c r="I157" s="46" t="s">
        <v>400</v>
      </c>
      <c r="J157" s="46" t="s">
        <v>300</v>
      </c>
      <c r="K157" s="46" t="s">
        <v>301</v>
      </c>
      <c r="L157" s="47">
        <v>45591</v>
      </c>
      <c r="M157" s="46" t="s">
        <v>334</v>
      </c>
      <c r="N157" s="13"/>
    </row>
    <row r="158" spans="1:14" hidden="1" x14ac:dyDescent="0.25">
      <c r="A158" s="46" t="s">
        <v>469</v>
      </c>
      <c r="B158" s="46" t="s">
        <v>470</v>
      </c>
      <c r="C158" s="46" t="s">
        <v>297</v>
      </c>
      <c r="D158" s="46" t="s">
        <v>302</v>
      </c>
      <c r="E158" s="46" t="s">
        <v>299</v>
      </c>
      <c r="F158" s="46" t="s">
        <v>330</v>
      </c>
      <c r="G158" s="46" t="s">
        <v>399</v>
      </c>
      <c r="H158" s="46" t="s">
        <v>338</v>
      </c>
      <c r="I158" s="46" t="s">
        <v>400</v>
      </c>
      <c r="J158" s="46" t="s">
        <v>300</v>
      </c>
      <c r="K158" s="46" t="s">
        <v>301</v>
      </c>
      <c r="L158" s="47">
        <v>43019</v>
      </c>
      <c r="M158" s="46" t="s">
        <v>331</v>
      </c>
      <c r="N158" s="13"/>
    </row>
    <row r="159" spans="1:14" hidden="1" x14ac:dyDescent="0.25">
      <c r="A159" s="46" t="s">
        <v>471</v>
      </c>
      <c r="B159" s="46" t="s">
        <v>472</v>
      </c>
      <c r="C159" s="46" t="s">
        <v>297</v>
      </c>
      <c r="D159" s="46" t="s">
        <v>302</v>
      </c>
      <c r="E159" s="46" t="s">
        <v>299</v>
      </c>
      <c r="F159" s="46" t="s">
        <v>330</v>
      </c>
      <c r="G159" s="46" t="s">
        <v>399</v>
      </c>
      <c r="H159" s="46" t="s">
        <v>338</v>
      </c>
      <c r="I159" s="46" t="s">
        <v>400</v>
      </c>
      <c r="J159" s="46" t="s">
        <v>300</v>
      </c>
      <c r="K159" s="46" t="s">
        <v>301</v>
      </c>
      <c r="L159" s="47">
        <v>43279</v>
      </c>
      <c r="M159" s="46" t="s">
        <v>331</v>
      </c>
      <c r="N159" s="13"/>
    </row>
    <row r="160" spans="1:14" hidden="1" x14ac:dyDescent="0.25">
      <c r="A160" s="46" t="s">
        <v>473</v>
      </c>
      <c r="B160" s="46" t="s">
        <v>395</v>
      </c>
      <c r="C160" s="46" t="s">
        <v>297</v>
      </c>
      <c r="D160" s="46" t="s">
        <v>298</v>
      </c>
      <c r="E160" s="46" t="s">
        <v>299</v>
      </c>
      <c r="F160" s="46" t="s">
        <v>290</v>
      </c>
      <c r="G160" s="46" t="s">
        <v>399</v>
      </c>
      <c r="H160" s="46" t="s">
        <v>338</v>
      </c>
      <c r="I160" s="46" t="s">
        <v>400</v>
      </c>
      <c r="J160" s="46" t="s">
        <v>300</v>
      </c>
      <c r="K160" s="46" t="s">
        <v>301</v>
      </c>
      <c r="L160" s="47">
        <v>45591</v>
      </c>
      <c r="M160" s="46" t="s">
        <v>334</v>
      </c>
      <c r="N160" s="13"/>
    </row>
    <row r="161" spans="1:14" hidden="1" x14ac:dyDescent="0.25">
      <c r="A161" s="46" t="s">
        <v>474</v>
      </c>
      <c r="B161" s="46" t="s">
        <v>396</v>
      </c>
      <c r="C161" s="46" t="s">
        <v>297</v>
      </c>
      <c r="D161" s="46" t="s">
        <v>298</v>
      </c>
      <c r="E161" s="46" t="s">
        <v>299</v>
      </c>
      <c r="F161" s="46" t="s">
        <v>290</v>
      </c>
      <c r="G161" s="46" t="s">
        <v>399</v>
      </c>
      <c r="H161" s="46" t="s">
        <v>338</v>
      </c>
      <c r="I161" s="46" t="s">
        <v>400</v>
      </c>
      <c r="J161" s="46" t="s">
        <v>300</v>
      </c>
      <c r="K161" s="46" t="s">
        <v>301</v>
      </c>
      <c r="L161" s="47">
        <v>45593</v>
      </c>
      <c r="M161" s="46" t="s">
        <v>334</v>
      </c>
      <c r="N161" s="13"/>
    </row>
    <row r="162" spans="1:14" hidden="1" x14ac:dyDescent="0.25">
      <c r="A162" s="46" t="s">
        <v>475</v>
      </c>
      <c r="B162" s="46" t="s">
        <v>397</v>
      </c>
      <c r="C162" s="46" t="s">
        <v>297</v>
      </c>
      <c r="D162" s="46" t="s">
        <v>298</v>
      </c>
      <c r="E162" s="46" t="s">
        <v>299</v>
      </c>
      <c r="F162" s="46" t="s">
        <v>290</v>
      </c>
      <c r="G162" s="46" t="s">
        <v>399</v>
      </c>
      <c r="H162" s="46" t="s">
        <v>338</v>
      </c>
      <c r="I162" s="46" t="s">
        <v>400</v>
      </c>
      <c r="J162" s="46" t="s">
        <v>300</v>
      </c>
      <c r="K162" s="46" t="s">
        <v>301</v>
      </c>
      <c r="L162" s="47">
        <v>45591</v>
      </c>
      <c r="M162" s="46" t="s">
        <v>334</v>
      </c>
      <c r="N162" s="13"/>
    </row>
    <row r="163" spans="1:14" hidden="1" x14ac:dyDescent="0.25">
      <c r="A163" s="46" t="s">
        <v>476</v>
      </c>
      <c r="B163" s="46" t="s">
        <v>398</v>
      </c>
      <c r="C163" s="46" t="s">
        <v>297</v>
      </c>
      <c r="D163" s="46" t="s">
        <v>298</v>
      </c>
      <c r="E163" s="46" t="s">
        <v>299</v>
      </c>
      <c r="F163" s="46" t="s">
        <v>290</v>
      </c>
      <c r="G163" s="46" t="s">
        <v>399</v>
      </c>
      <c r="H163" s="46" t="s">
        <v>338</v>
      </c>
      <c r="I163" s="46" t="s">
        <v>400</v>
      </c>
      <c r="J163" s="46" t="s">
        <v>300</v>
      </c>
      <c r="K163" s="46" t="s">
        <v>301</v>
      </c>
      <c r="L163" s="47">
        <v>45591</v>
      </c>
      <c r="M163" s="46" t="s">
        <v>334</v>
      </c>
      <c r="N163" s="13"/>
    </row>
    <row r="164" spans="1:14" hidden="1" x14ac:dyDescent="0.25">
      <c r="A164" s="46" t="s">
        <v>477</v>
      </c>
      <c r="B164" s="46" t="s">
        <v>478</v>
      </c>
      <c r="C164" s="46" t="s">
        <v>297</v>
      </c>
      <c r="D164" s="46" t="s">
        <v>298</v>
      </c>
      <c r="E164" s="46" t="s">
        <v>299</v>
      </c>
      <c r="F164" s="46" t="s">
        <v>330</v>
      </c>
      <c r="G164" s="46" t="s">
        <v>399</v>
      </c>
      <c r="H164" s="46" t="s">
        <v>338</v>
      </c>
      <c r="I164" s="46" t="s">
        <v>400</v>
      </c>
      <c r="J164" s="46" t="s">
        <v>300</v>
      </c>
      <c r="K164" s="46" t="s">
        <v>301</v>
      </c>
      <c r="L164" s="47">
        <v>42887</v>
      </c>
      <c r="M164" s="46" t="s">
        <v>331</v>
      </c>
      <c r="N164" s="13"/>
    </row>
    <row r="165" spans="1:14" x14ac:dyDescent="0.2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7"/>
      <c r="M165" s="46"/>
      <c r="N165" s="13"/>
    </row>
    <row r="166" spans="1:14" x14ac:dyDescent="0.2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7"/>
      <c r="M166" s="46"/>
      <c r="N166" s="13"/>
    </row>
    <row r="167" spans="1:14" x14ac:dyDescent="0.25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7"/>
      <c r="M167" s="46"/>
      <c r="N167" s="13"/>
    </row>
    <row r="168" spans="1:14" x14ac:dyDescent="0.25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7"/>
      <c r="M168" s="46"/>
      <c r="N168" s="13"/>
    </row>
    <row r="169" spans="1:14" x14ac:dyDescent="0.25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7"/>
      <c r="M169" s="46"/>
      <c r="N169" s="13"/>
    </row>
    <row r="170" spans="1:14" x14ac:dyDescent="0.25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7"/>
      <c r="M170" s="46"/>
      <c r="N170" s="13"/>
    </row>
    <row r="171" spans="1:14" x14ac:dyDescent="0.25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7"/>
      <c r="M171" s="46"/>
      <c r="N171" s="13"/>
    </row>
    <row r="172" spans="1:14" x14ac:dyDescent="0.25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7"/>
      <c r="M172" s="46"/>
      <c r="N172" s="13"/>
    </row>
    <row r="173" spans="1:14" x14ac:dyDescent="0.25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7"/>
      <c r="M173" s="46"/>
      <c r="N173" s="13"/>
    </row>
    <row r="174" spans="1:14" x14ac:dyDescent="0.25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7"/>
      <c r="M174" s="46"/>
      <c r="N174" s="13"/>
    </row>
    <row r="175" spans="1:14" x14ac:dyDescent="0.2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7"/>
      <c r="M175" s="46"/>
      <c r="N175" s="13"/>
    </row>
    <row r="176" spans="1:14" x14ac:dyDescent="0.25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7"/>
      <c r="M176" s="46"/>
      <c r="N176" s="13"/>
    </row>
    <row r="177" spans="1:14" x14ac:dyDescent="0.25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7"/>
      <c r="M177" s="46"/>
      <c r="N177" s="13"/>
    </row>
    <row r="178" spans="1:14" x14ac:dyDescent="0.25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7"/>
      <c r="M178" s="46"/>
      <c r="N178" s="13"/>
    </row>
    <row r="179" spans="1:14" x14ac:dyDescent="0.25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7"/>
      <c r="M179" s="46"/>
      <c r="N179" s="13"/>
    </row>
    <row r="180" spans="1:14" x14ac:dyDescent="0.25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7"/>
      <c r="M180" s="46"/>
      <c r="N180" s="13"/>
    </row>
    <row r="181" spans="1:14" x14ac:dyDescent="0.25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7"/>
      <c r="M181" s="46"/>
      <c r="N181" s="13"/>
    </row>
    <row r="182" spans="1:14" x14ac:dyDescent="0.25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7"/>
      <c r="M182" s="46"/>
      <c r="N182" s="13"/>
    </row>
    <row r="183" spans="1:14" x14ac:dyDescent="0.25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7"/>
      <c r="M183" s="46"/>
      <c r="N183" s="13"/>
    </row>
    <row r="184" spans="1:14" x14ac:dyDescent="0.25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7"/>
      <c r="M184" s="46"/>
      <c r="N184" s="13"/>
    </row>
    <row r="185" spans="1:14" x14ac:dyDescent="0.2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7"/>
      <c r="M185" s="46"/>
      <c r="N185" s="13"/>
    </row>
    <row r="186" spans="1:14" x14ac:dyDescent="0.25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7"/>
      <c r="M186" s="46"/>
      <c r="N186" s="13"/>
    </row>
    <row r="187" spans="1:14" x14ac:dyDescent="0.25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7"/>
      <c r="M187" s="46"/>
      <c r="N187" s="13"/>
    </row>
    <row r="188" spans="1:14" x14ac:dyDescent="0.25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7"/>
      <c r="M188" s="46"/>
      <c r="N188" s="13"/>
    </row>
    <row r="189" spans="1:14" x14ac:dyDescent="0.25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7"/>
      <c r="M189" s="46"/>
      <c r="N189" s="13"/>
    </row>
    <row r="190" spans="1:14" x14ac:dyDescent="0.25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7"/>
      <c r="M190" s="46"/>
      <c r="N190" s="13"/>
    </row>
    <row r="191" spans="1:14" x14ac:dyDescent="0.25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7"/>
      <c r="M191" s="46"/>
      <c r="N191" s="13"/>
    </row>
    <row r="192" spans="1:14" x14ac:dyDescent="0.25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7"/>
      <c r="M192" s="46"/>
      <c r="N192" s="13"/>
    </row>
    <row r="193" spans="1:14" x14ac:dyDescent="0.25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7"/>
      <c r="M193" s="46"/>
      <c r="N193" s="13"/>
    </row>
    <row r="194" spans="1:14" x14ac:dyDescent="0.25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7"/>
      <c r="M194" s="46"/>
      <c r="N194" s="13"/>
    </row>
    <row r="195" spans="1:14" x14ac:dyDescent="0.2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7"/>
      <c r="M195" s="46"/>
      <c r="N195" s="13"/>
    </row>
    <row r="196" spans="1:14" x14ac:dyDescent="0.25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7"/>
      <c r="M196" s="46"/>
      <c r="N196" s="13"/>
    </row>
    <row r="197" spans="1:14" x14ac:dyDescent="0.25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7"/>
      <c r="M197" s="46"/>
      <c r="N197" s="13"/>
    </row>
    <row r="198" spans="1:14" x14ac:dyDescent="0.25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7"/>
      <c r="M198" s="46"/>
      <c r="N198" s="13"/>
    </row>
    <row r="199" spans="1:14" x14ac:dyDescent="0.25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7"/>
      <c r="M199" s="46"/>
      <c r="N199" s="13"/>
    </row>
    <row r="200" spans="1:14" x14ac:dyDescent="0.25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7"/>
      <c r="M200" s="46"/>
      <c r="N200" s="13"/>
    </row>
    <row r="201" spans="1:14" x14ac:dyDescent="0.25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7"/>
      <c r="M201" s="46"/>
      <c r="N201" s="13"/>
    </row>
    <row r="202" spans="1:14" x14ac:dyDescent="0.25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7"/>
      <c r="M202" s="46"/>
      <c r="N202" s="13"/>
    </row>
    <row r="203" spans="1:14" x14ac:dyDescent="0.25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7"/>
      <c r="M203" s="46"/>
      <c r="N203" s="13"/>
    </row>
    <row r="204" spans="1:14" x14ac:dyDescent="0.25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7"/>
      <c r="M204" s="46"/>
      <c r="N204" s="13"/>
    </row>
    <row r="205" spans="1:14" x14ac:dyDescent="0.2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7"/>
      <c r="M205" s="46"/>
      <c r="N205" s="13"/>
    </row>
    <row r="206" spans="1:14" x14ac:dyDescent="0.25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7"/>
      <c r="M206" s="46"/>
      <c r="N206" s="13"/>
    </row>
    <row r="207" spans="1:14" x14ac:dyDescent="0.25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7"/>
      <c r="M207" s="46"/>
      <c r="N207" s="13"/>
    </row>
    <row r="208" spans="1:14" x14ac:dyDescent="0.25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7"/>
      <c r="M208" s="46"/>
      <c r="N208" s="13"/>
    </row>
    <row r="209" spans="1:14" x14ac:dyDescent="0.25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7"/>
      <c r="M209" s="46"/>
      <c r="N209" s="13"/>
    </row>
    <row r="210" spans="1:14" x14ac:dyDescent="0.25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7"/>
      <c r="M210" s="46"/>
      <c r="N210" s="13"/>
    </row>
    <row r="211" spans="1:14" x14ac:dyDescent="0.25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7"/>
      <c r="M211" s="46"/>
      <c r="N211" s="13"/>
    </row>
    <row r="212" spans="1:14" x14ac:dyDescent="0.25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7"/>
      <c r="M212" s="46"/>
      <c r="N212" s="13"/>
    </row>
    <row r="213" spans="1:14" x14ac:dyDescent="0.25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7"/>
      <c r="M213" s="46"/>
      <c r="N213" s="13"/>
    </row>
    <row r="214" spans="1:14" x14ac:dyDescent="0.25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7"/>
      <c r="M214" s="46"/>
      <c r="N214" s="13"/>
    </row>
    <row r="215" spans="1:14" x14ac:dyDescent="0.2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7"/>
      <c r="M215" s="46"/>
      <c r="N215" s="13"/>
    </row>
    <row r="216" spans="1:14" x14ac:dyDescent="0.25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7"/>
      <c r="M216" s="46"/>
      <c r="N216" s="13"/>
    </row>
    <row r="217" spans="1:14" x14ac:dyDescent="0.25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7"/>
      <c r="M217" s="46"/>
      <c r="N217" s="13"/>
    </row>
    <row r="218" spans="1:14" x14ac:dyDescent="0.25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7"/>
      <c r="M218" s="46"/>
      <c r="N218" s="13"/>
    </row>
    <row r="219" spans="1:14" x14ac:dyDescent="0.25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7"/>
      <c r="M219" s="46"/>
      <c r="N219" s="13"/>
    </row>
    <row r="220" spans="1:14" x14ac:dyDescent="0.25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7"/>
      <c r="M220" s="46"/>
      <c r="N220" s="13"/>
    </row>
    <row r="221" spans="1:14" x14ac:dyDescent="0.25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7"/>
      <c r="M221" s="46"/>
      <c r="N221" s="13"/>
    </row>
    <row r="222" spans="1:14" x14ac:dyDescent="0.25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7"/>
      <c r="M222" s="46"/>
      <c r="N222" s="13"/>
    </row>
    <row r="223" spans="1:14" x14ac:dyDescent="0.25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7"/>
      <c r="M223" s="46"/>
      <c r="N223" s="13"/>
    </row>
    <row r="224" spans="1:14" x14ac:dyDescent="0.25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7"/>
      <c r="M224" s="46"/>
      <c r="N224" s="13"/>
    </row>
    <row r="225" spans="1:14" x14ac:dyDescent="0.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7"/>
      <c r="M225" s="46"/>
      <c r="N225" s="13"/>
    </row>
    <row r="226" spans="1:14" x14ac:dyDescent="0.25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7"/>
      <c r="M226" s="46"/>
      <c r="N226" s="13"/>
    </row>
    <row r="227" spans="1:14" x14ac:dyDescent="0.25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7"/>
      <c r="M227" s="46"/>
      <c r="N227" s="13"/>
    </row>
    <row r="228" spans="1:14" x14ac:dyDescent="0.25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7"/>
      <c r="M228" s="46"/>
      <c r="N228" s="13"/>
    </row>
    <row r="229" spans="1:14" x14ac:dyDescent="0.25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7"/>
      <c r="M229" s="46"/>
      <c r="N229" s="13"/>
    </row>
    <row r="230" spans="1:14" x14ac:dyDescent="0.25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7"/>
      <c r="M230" s="46"/>
      <c r="N230" s="13"/>
    </row>
    <row r="231" spans="1:14" x14ac:dyDescent="0.25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7"/>
      <c r="M231" s="46"/>
      <c r="N231" s="13"/>
    </row>
    <row r="232" spans="1:14" x14ac:dyDescent="0.25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7"/>
      <c r="M232" s="46"/>
      <c r="N232" s="13"/>
    </row>
    <row r="233" spans="1:14" x14ac:dyDescent="0.25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7"/>
      <c r="M233" s="46"/>
      <c r="N233" s="13"/>
    </row>
    <row r="234" spans="1:14" x14ac:dyDescent="0.25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7"/>
      <c r="M234" s="46"/>
      <c r="N234" s="13"/>
    </row>
    <row r="235" spans="1:14" x14ac:dyDescent="0.2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7"/>
      <c r="M235" s="46"/>
      <c r="N235" s="13"/>
    </row>
    <row r="236" spans="1:14" x14ac:dyDescent="0.25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7"/>
      <c r="M236" s="46"/>
      <c r="N236" s="13"/>
    </row>
    <row r="237" spans="1:14" x14ac:dyDescent="0.25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7"/>
      <c r="M237" s="46"/>
      <c r="N237" s="13"/>
    </row>
    <row r="238" spans="1:14" x14ac:dyDescent="0.25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7"/>
      <c r="M238" s="46"/>
      <c r="N238" s="13"/>
    </row>
    <row r="239" spans="1:14" x14ac:dyDescent="0.25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7"/>
      <c r="M239" s="46"/>
      <c r="N239" s="13"/>
    </row>
    <row r="240" spans="1:14" x14ac:dyDescent="0.25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7"/>
      <c r="M240" s="46"/>
      <c r="N240" s="13"/>
    </row>
    <row r="241" spans="1:14" x14ac:dyDescent="0.25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7"/>
      <c r="M241" s="46"/>
      <c r="N241" s="13"/>
    </row>
    <row r="242" spans="1:14" x14ac:dyDescent="0.25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7"/>
      <c r="M242" s="46"/>
      <c r="N242" s="13"/>
    </row>
    <row r="243" spans="1:14" x14ac:dyDescent="0.25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7"/>
      <c r="M243" s="46"/>
      <c r="N243" s="13"/>
    </row>
    <row r="244" spans="1:14" x14ac:dyDescent="0.25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7"/>
      <c r="M244" s="46"/>
      <c r="N244" s="13"/>
    </row>
    <row r="245" spans="1:14" x14ac:dyDescent="0.2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7"/>
      <c r="M245" s="46"/>
      <c r="N245" s="13"/>
    </row>
    <row r="246" spans="1:14" x14ac:dyDescent="0.25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7"/>
      <c r="M246" s="46"/>
      <c r="N246" s="13"/>
    </row>
    <row r="247" spans="1:14" x14ac:dyDescent="0.25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7"/>
      <c r="M247" s="46"/>
      <c r="N247" s="13"/>
    </row>
    <row r="248" spans="1:14" x14ac:dyDescent="0.25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7"/>
      <c r="M248" s="46"/>
      <c r="N248" s="13"/>
    </row>
    <row r="249" spans="1:14" x14ac:dyDescent="0.25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7"/>
      <c r="M249" s="46"/>
      <c r="N249" s="13"/>
    </row>
    <row r="250" spans="1:14" x14ac:dyDescent="0.25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7"/>
      <c r="M250" s="46"/>
      <c r="N250" s="13"/>
    </row>
    <row r="251" spans="1:14" x14ac:dyDescent="0.25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7"/>
      <c r="M251" s="46"/>
      <c r="N251" s="13"/>
    </row>
    <row r="252" spans="1:14" x14ac:dyDescent="0.25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7"/>
      <c r="M252" s="46"/>
      <c r="N252" s="13"/>
    </row>
    <row r="253" spans="1:14" x14ac:dyDescent="0.25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7"/>
      <c r="M253" s="46"/>
      <c r="N253" s="13"/>
    </row>
    <row r="254" spans="1:14" x14ac:dyDescent="0.25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7"/>
      <c r="M254" s="46"/>
      <c r="N254" s="13"/>
    </row>
    <row r="255" spans="1:14" x14ac:dyDescent="0.2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7"/>
      <c r="M255" s="46"/>
      <c r="N255" s="13"/>
    </row>
    <row r="256" spans="1:14" x14ac:dyDescent="0.25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7"/>
      <c r="M256" s="46"/>
      <c r="N256" s="13"/>
    </row>
    <row r="257" spans="1:14" x14ac:dyDescent="0.25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7"/>
      <c r="M257" s="46"/>
      <c r="N257" s="13"/>
    </row>
    <row r="258" spans="1:14" x14ac:dyDescent="0.25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7"/>
      <c r="M258" s="46"/>
      <c r="N258" s="13"/>
    </row>
    <row r="259" spans="1:14" x14ac:dyDescent="0.25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7"/>
      <c r="M259" s="46"/>
      <c r="N259" s="13"/>
    </row>
    <row r="260" spans="1:14" x14ac:dyDescent="0.25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7"/>
      <c r="M260" s="46"/>
      <c r="N260" s="13"/>
    </row>
    <row r="261" spans="1:14" x14ac:dyDescent="0.25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7"/>
      <c r="M261" s="46"/>
      <c r="N261" s="13"/>
    </row>
    <row r="262" spans="1:14" x14ac:dyDescent="0.25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7"/>
      <c r="M262" s="46"/>
      <c r="N262" s="13"/>
    </row>
    <row r="263" spans="1:14" x14ac:dyDescent="0.25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7"/>
      <c r="M263" s="46"/>
      <c r="N263" s="13"/>
    </row>
    <row r="264" spans="1:14" x14ac:dyDescent="0.25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7"/>
      <c r="M264" s="46"/>
      <c r="N264" s="13"/>
    </row>
    <row r="265" spans="1:14" x14ac:dyDescent="0.2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7"/>
      <c r="M265" s="46"/>
      <c r="N265" s="13"/>
    </row>
    <row r="266" spans="1:14" x14ac:dyDescent="0.25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7"/>
      <c r="M266" s="46"/>
      <c r="N266" s="13"/>
    </row>
    <row r="267" spans="1:14" x14ac:dyDescent="0.25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7"/>
      <c r="M267" s="46"/>
      <c r="N267" s="13"/>
    </row>
    <row r="268" spans="1:14" x14ac:dyDescent="0.25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7"/>
      <c r="M268" s="46"/>
      <c r="N268" s="13"/>
    </row>
    <row r="269" spans="1:14" x14ac:dyDescent="0.25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7"/>
      <c r="M269" s="46"/>
      <c r="N269" s="13"/>
    </row>
    <row r="270" spans="1:14" x14ac:dyDescent="0.25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7"/>
      <c r="M270" s="46"/>
      <c r="N270" s="13"/>
    </row>
    <row r="271" spans="1:14" x14ac:dyDescent="0.25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7"/>
      <c r="M271" s="46"/>
      <c r="N271" s="13"/>
    </row>
    <row r="272" spans="1:14" x14ac:dyDescent="0.25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7"/>
      <c r="M272" s="46"/>
      <c r="N272" s="13"/>
    </row>
    <row r="273" spans="1:14" x14ac:dyDescent="0.25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7"/>
      <c r="M273" s="46"/>
      <c r="N273" s="13"/>
    </row>
    <row r="274" spans="1:14" x14ac:dyDescent="0.25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7"/>
      <c r="M274" s="46"/>
      <c r="N274" s="13"/>
    </row>
    <row r="275" spans="1:14" x14ac:dyDescent="0.2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7"/>
      <c r="M275" s="46"/>
      <c r="N275" s="13"/>
    </row>
    <row r="276" spans="1:14" x14ac:dyDescent="0.25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7"/>
      <c r="M276" s="46"/>
      <c r="N276" s="13"/>
    </row>
    <row r="277" spans="1:14" x14ac:dyDescent="0.25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7"/>
      <c r="M277" s="46"/>
      <c r="N277" s="13"/>
    </row>
    <row r="278" spans="1:14" x14ac:dyDescent="0.25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7"/>
      <c r="M278" s="46"/>
      <c r="N278" s="13"/>
    </row>
    <row r="279" spans="1:14" x14ac:dyDescent="0.25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7"/>
      <c r="M279" s="46"/>
      <c r="N279" s="13"/>
    </row>
    <row r="280" spans="1:14" x14ac:dyDescent="0.25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7"/>
      <c r="M280" s="46"/>
      <c r="N280" s="13"/>
    </row>
    <row r="281" spans="1:14" x14ac:dyDescent="0.25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7"/>
      <c r="M281" s="46"/>
      <c r="N281" s="13"/>
    </row>
    <row r="282" spans="1:14" x14ac:dyDescent="0.25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7"/>
      <c r="M282" s="46"/>
      <c r="N282" s="13"/>
    </row>
    <row r="283" spans="1:14" x14ac:dyDescent="0.25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7"/>
      <c r="M283" s="46"/>
      <c r="N283" s="13"/>
    </row>
    <row r="284" spans="1:14" x14ac:dyDescent="0.25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7"/>
      <c r="M284" s="46"/>
      <c r="N284" s="13"/>
    </row>
    <row r="285" spans="1:14" x14ac:dyDescent="0.2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7"/>
      <c r="M285" s="46"/>
      <c r="N285" s="13"/>
    </row>
    <row r="286" spans="1:14" x14ac:dyDescent="0.25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7"/>
      <c r="M286" s="46"/>
      <c r="N286" s="13"/>
    </row>
    <row r="287" spans="1:14" x14ac:dyDescent="0.25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7"/>
      <c r="M287" s="46"/>
      <c r="N287" s="13"/>
    </row>
    <row r="288" spans="1:14" x14ac:dyDescent="0.25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7"/>
      <c r="M288" s="46"/>
      <c r="N288" s="13"/>
    </row>
    <row r="289" spans="1:14" x14ac:dyDescent="0.25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7"/>
      <c r="M289" s="46"/>
      <c r="N289" s="13"/>
    </row>
    <row r="290" spans="1:14" x14ac:dyDescent="0.25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7"/>
      <c r="M290" s="46"/>
      <c r="N290" s="13"/>
    </row>
    <row r="291" spans="1:14" x14ac:dyDescent="0.25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7"/>
      <c r="M291" s="46"/>
      <c r="N291" s="13"/>
    </row>
    <row r="292" spans="1:14" x14ac:dyDescent="0.25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7"/>
      <c r="M292" s="46"/>
      <c r="N292" s="13"/>
    </row>
    <row r="293" spans="1:14" x14ac:dyDescent="0.25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7"/>
      <c r="M293" s="46"/>
      <c r="N293" s="13"/>
    </row>
    <row r="294" spans="1:14" x14ac:dyDescent="0.25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7"/>
      <c r="M294" s="46"/>
      <c r="N294" s="13"/>
    </row>
    <row r="295" spans="1:14" x14ac:dyDescent="0.2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7"/>
      <c r="M295" s="46"/>
      <c r="N295" s="13"/>
    </row>
    <row r="296" spans="1:14" x14ac:dyDescent="0.25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7"/>
      <c r="M296" s="46"/>
      <c r="N296" s="13"/>
    </row>
    <row r="297" spans="1:14" x14ac:dyDescent="0.25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7"/>
      <c r="M297" s="46"/>
      <c r="N297" s="13"/>
    </row>
    <row r="298" spans="1:14" x14ac:dyDescent="0.25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7"/>
      <c r="M298" s="46"/>
      <c r="N298" s="13"/>
    </row>
    <row r="299" spans="1:14" x14ac:dyDescent="0.25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7"/>
      <c r="M299" s="46"/>
      <c r="N299" s="13"/>
    </row>
    <row r="300" spans="1:14" x14ac:dyDescent="0.25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7"/>
      <c r="M300" s="46"/>
      <c r="N300" s="13"/>
    </row>
    <row r="301" spans="1:14" x14ac:dyDescent="0.25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7"/>
      <c r="M301" s="46"/>
      <c r="N301" s="13"/>
    </row>
    <row r="302" spans="1:14" x14ac:dyDescent="0.25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7"/>
      <c r="M302" s="46"/>
      <c r="N302" s="13"/>
    </row>
    <row r="303" spans="1:14" x14ac:dyDescent="0.25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7"/>
      <c r="M303" s="46"/>
      <c r="N303" s="13"/>
    </row>
    <row r="304" spans="1:14" x14ac:dyDescent="0.25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7"/>
      <c r="M304" s="46"/>
      <c r="N304" s="13"/>
    </row>
    <row r="305" spans="1:14" x14ac:dyDescent="0.2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7"/>
      <c r="M305" s="46"/>
      <c r="N305" s="13"/>
    </row>
    <row r="306" spans="1:14" x14ac:dyDescent="0.25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7"/>
      <c r="M306" s="46"/>
      <c r="N306" s="13"/>
    </row>
    <row r="307" spans="1:14" x14ac:dyDescent="0.25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7"/>
      <c r="M307" s="46"/>
      <c r="N307" s="13"/>
    </row>
    <row r="308" spans="1:14" x14ac:dyDescent="0.25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7"/>
      <c r="M308" s="46"/>
      <c r="N308" s="13"/>
    </row>
    <row r="309" spans="1:14" x14ac:dyDescent="0.25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7"/>
      <c r="M309" s="46"/>
      <c r="N309" s="13"/>
    </row>
    <row r="310" spans="1:14" x14ac:dyDescent="0.25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7"/>
      <c r="M310" s="46"/>
      <c r="N310" s="13"/>
    </row>
    <row r="311" spans="1:14" x14ac:dyDescent="0.25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7"/>
      <c r="M311" s="46"/>
      <c r="N311" s="13"/>
    </row>
    <row r="312" spans="1:14" x14ac:dyDescent="0.25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7"/>
      <c r="M312" s="46"/>
      <c r="N312" s="13"/>
    </row>
    <row r="313" spans="1:14" x14ac:dyDescent="0.25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7"/>
      <c r="M313" s="46"/>
      <c r="N313" s="13"/>
    </row>
    <row r="314" spans="1:14" x14ac:dyDescent="0.25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7"/>
      <c r="M314" s="46"/>
      <c r="N314" s="13"/>
    </row>
    <row r="315" spans="1:14" x14ac:dyDescent="0.2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7"/>
      <c r="M315" s="46"/>
      <c r="N315" s="13"/>
    </row>
    <row r="316" spans="1:14" x14ac:dyDescent="0.25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7"/>
      <c r="M316" s="46"/>
      <c r="N316" s="13"/>
    </row>
    <row r="317" spans="1:14" x14ac:dyDescent="0.25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7"/>
      <c r="M317" s="46"/>
      <c r="N317" s="13"/>
    </row>
    <row r="318" spans="1:14" x14ac:dyDescent="0.25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7"/>
      <c r="M318" s="46"/>
      <c r="N318" s="13"/>
    </row>
    <row r="319" spans="1:14" x14ac:dyDescent="0.25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7"/>
      <c r="M319" s="46"/>
      <c r="N319" s="13"/>
    </row>
    <row r="320" spans="1:14" x14ac:dyDescent="0.25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7"/>
      <c r="M320" s="46"/>
      <c r="N320" s="13"/>
    </row>
    <row r="321" spans="1:14" x14ac:dyDescent="0.25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7"/>
      <c r="M321" s="46"/>
      <c r="N321" s="13"/>
    </row>
    <row r="322" spans="1:14" x14ac:dyDescent="0.25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7"/>
      <c r="M322" s="46"/>
      <c r="N322" s="13"/>
    </row>
    <row r="323" spans="1:14" x14ac:dyDescent="0.25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7"/>
      <c r="M323" s="46"/>
      <c r="N323" s="13"/>
    </row>
    <row r="324" spans="1:14" x14ac:dyDescent="0.25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7"/>
      <c r="M324" s="46"/>
      <c r="N324" s="13"/>
    </row>
    <row r="325" spans="1:14" x14ac:dyDescent="0.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7"/>
      <c r="M325" s="46"/>
      <c r="N325" s="13"/>
    </row>
    <row r="326" spans="1:14" x14ac:dyDescent="0.25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7"/>
      <c r="M326" s="46"/>
      <c r="N326" s="13"/>
    </row>
    <row r="327" spans="1:14" x14ac:dyDescent="0.25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7"/>
      <c r="M327" s="46"/>
      <c r="N327" s="13"/>
    </row>
    <row r="328" spans="1:14" x14ac:dyDescent="0.25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7"/>
      <c r="M328" s="46"/>
      <c r="N328" s="13"/>
    </row>
    <row r="329" spans="1:14" x14ac:dyDescent="0.25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7"/>
      <c r="M329" s="46"/>
      <c r="N329" s="13"/>
    </row>
    <row r="330" spans="1:14" x14ac:dyDescent="0.25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7"/>
      <c r="M330" s="46"/>
      <c r="N330" s="13"/>
    </row>
    <row r="331" spans="1:14" x14ac:dyDescent="0.25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7"/>
      <c r="M331" s="46"/>
      <c r="N331" s="13"/>
    </row>
    <row r="332" spans="1:14" x14ac:dyDescent="0.25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7"/>
      <c r="M332" s="46"/>
      <c r="N332" s="13"/>
    </row>
    <row r="333" spans="1:14" x14ac:dyDescent="0.25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7"/>
      <c r="M333" s="46"/>
      <c r="N333" s="13"/>
    </row>
    <row r="334" spans="1:14" x14ac:dyDescent="0.25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7"/>
      <c r="M334" s="46"/>
      <c r="N334" s="13"/>
    </row>
    <row r="335" spans="1:14" x14ac:dyDescent="0.2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7"/>
      <c r="M335" s="46"/>
      <c r="N335" s="13"/>
    </row>
    <row r="336" spans="1:14" x14ac:dyDescent="0.25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7"/>
      <c r="M336" s="46"/>
      <c r="N336" s="13"/>
    </row>
    <row r="337" spans="1:14" x14ac:dyDescent="0.25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7"/>
      <c r="M337" s="46"/>
      <c r="N337" s="13"/>
    </row>
    <row r="338" spans="1:14" x14ac:dyDescent="0.25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7"/>
      <c r="M338" s="46"/>
      <c r="N338" s="13"/>
    </row>
    <row r="339" spans="1:14" x14ac:dyDescent="0.25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7"/>
      <c r="M339" s="46"/>
      <c r="N339" s="13"/>
    </row>
    <row r="340" spans="1:14" x14ac:dyDescent="0.25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7"/>
      <c r="M340" s="46"/>
      <c r="N340" s="13"/>
    </row>
    <row r="341" spans="1:14" x14ac:dyDescent="0.25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7"/>
      <c r="M341" s="46"/>
      <c r="N341" s="13"/>
    </row>
    <row r="342" spans="1:14" x14ac:dyDescent="0.25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7"/>
      <c r="M342" s="46"/>
      <c r="N342" s="13"/>
    </row>
    <row r="343" spans="1:14" x14ac:dyDescent="0.25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7"/>
      <c r="M343" s="46"/>
      <c r="N343" s="13"/>
    </row>
    <row r="344" spans="1:14" x14ac:dyDescent="0.25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7"/>
      <c r="M344" s="46"/>
      <c r="N344" s="13"/>
    </row>
    <row r="345" spans="1:14" x14ac:dyDescent="0.2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7"/>
      <c r="M345" s="46"/>
      <c r="N345" s="13"/>
    </row>
    <row r="346" spans="1:14" x14ac:dyDescent="0.25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7"/>
      <c r="M346" s="46"/>
      <c r="N346" s="13"/>
    </row>
    <row r="347" spans="1:14" x14ac:dyDescent="0.25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7"/>
      <c r="M347" s="46"/>
      <c r="N347" s="13"/>
    </row>
    <row r="348" spans="1:14" x14ac:dyDescent="0.25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7"/>
      <c r="M348" s="46"/>
      <c r="N348" s="13"/>
    </row>
    <row r="349" spans="1:14" x14ac:dyDescent="0.25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7"/>
      <c r="M349" s="46"/>
      <c r="N349" s="13"/>
    </row>
    <row r="350" spans="1:14" x14ac:dyDescent="0.25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7"/>
      <c r="M350" s="46"/>
      <c r="N350" s="13"/>
    </row>
    <row r="351" spans="1:14" x14ac:dyDescent="0.25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7"/>
      <c r="M351" s="46"/>
      <c r="N351" s="13"/>
    </row>
    <row r="352" spans="1:14" x14ac:dyDescent="0.25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7"/>
      <c r="M352" s="46"/>
      <c r="N352" s="13"/>
    </row>
    <row r="353" spans="1:14" x14ac:dyDescent="0.25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7"/>
      <c r="M353" s="46"/>
      <c r="N353" s="13"/>
    </row>
    <row r="354" spans="1:14" x14ac:dyDescent="0.25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7"/>
      <c r="M354" s="46"/>
      <c r="N354" s="13"/>
    </row>
    <row r="355" spans="1:14" x14ac:dyDescent="0.2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7"/>
      <c r="M355" s="46"/>
      <c r="N355" s="13"/>
    </row>
    <row r="356" spans="1:14" x14ac:dyDescent="0.25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7"/>
      <c r="M356" s="46"/>
      <c r="N356" s="13"/>
    </row>
    <row r="357" spans="1:14" x14ac:dyDescent="0.25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7"/>
      <c r="M357" s="46"/>
      <c r="N357" s="13"/>
    </row>
    <row r="358" spans="1:14" x14ac:dyDescent="0.25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7"/>
      <c r="M358" s="46"/>
      <c r="N358" s="13"/>
    </row>
    <row r="359" spans="1:14" x14ac:dyDescent="0.25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7"/>
      <c r="M359" s="46"/>
      <c r="N359" s="13"/>
    </row>
    <row r="360" spans="1:14" x14ac:dyDescent="0.25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7"/>
      <c r="M360" s="46"/>
      <c r="N360" s="13"/>
    </row>
    <row r="361" spans="1:14" x14ac:dyDescent="0.25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7"/>
      <c r="M361" s="46"/>
      <c r="N361" s="13"/>
    </row>
    <row r="362" spans="1:14" x14ac:dyDescent="0.25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7"/>
      <c r="M362" s="46"/>
      <c r="N362" s="13"/>
    </row>
    <row r="363" spans="1:14" x14ac:dyDescent="0.25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7"/>
      <c r="M363" s="46"/>
      <c r="N363" s="13"/>
    </row>
    <row r="364" spans="1:14" x14ac:dyDescent="0.25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7"/>
      <c r="M364" s="46"/>
      <c r="N364" s="13"/>
    </row>
    <row r="365" spans="1:14" x14ac:dyDescent="0.2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7"/>
      <c r="M365" s="46"/>
      <c r="N365" s="13"/>
    </row>
    <row r="366" spans="1:14" x14ac:dyDescent="0.25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7"/>
      <c r="M366" s="46"/>
      <c r="N366" s="13"/>
    </row>
    <row r="367" spans="1:14" x14ac:dyDescent="0.25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7"/>
      <c r="M367" s="46"/>
      <c r="N367" s="13"/>
    </row>
    <row r="368" spans="1:14" x14ac:dyDescent="0.25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7"/>
      <c r="M368" s="46"/>
      <c r="N368" s="13"/>
    </row>
    <row r="369" spans="1:14" x14ac:dyDescent="0.25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7"/>
      <c r="M369" s="46"/>
      <c r="N369" s="13"/>
    </row>
    <row r="370" spans="1:14" x14ac:dyDescent="0.25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7"/>
      <c r="M370" s="46"/>
      <c r="N370" s="13"/>
    </row>
    <row r="371" spans="1:14" x14ac:dyDescent="0.25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7"/>
      <c r="M371" s="46"/>
      <c r="N371" s="13"/>
    </row>
    <row r="372" spans="1:14" x14ac:dyDescent="0.25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7"/>
      <c r="M372" s="46"/>
      <c r="N372" s="13"/>
    </row>
    <row r="373" spans="1:14" x14ac:dyDescent="0.25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7"/>
      <c r="M373" s="46"/>
      <c r="N373" s="13"/>
    </row>
    <row r="374" spans="1:14" x14ac:dyDescent="0.25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7"/>
      <c r="M374" s="46"/>
      <c r="N374" s="13"/>
    </row>
    <row r="375" spans="1:14" x14ac:dyDescent="0.2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7"/>
      <c r="M375" s="46"/>
      <c r="N375" s="13"/>
    </row>
    <row r="376" spans="1:14" x14ac:dyDescent="0.25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7"/>
      <c r="M376" s="46"/>
      <c r="N376" s="13"/>
    </row>
    <row r="377" spans="1:14" x14ac:dyDescent="0.25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7"/>
      <c r="M377" s="46"/>
      <c r="N377" s="13"/>
    </row>
    <row r="378" spans="1:14" x14ac:dyDescent="0.25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7"/>
      <c r="M378" s="46"/>
      <c r="N378" s="13"/>
    </row>
    <row r="379" spans="1:14" x14ac:dyDescent="0.25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7"/>
      <c r="M379" s="46"/>
      <c r="N379" s="13"/>
    </row>
    <row r="380" spans="1:14" x14ac:dyDescent="0.25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7"/>
      <c r="M380" s="46"/>
      <c r="N380" s="13"/>
    </row>
    <row r="381" spans="1:14" x14ac:dyDescent="0.25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7"/>
      <c r="M381" s="46"/>
      <c r="N381" s="13"/>
    </row>
    <row r="382" spans="1:14" x14ac:dyDescent="0.25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7"/>
      <c r="M382" s="46"/>
      <c r="N382" s="13"/>
    </row>
    <row r="383" spans="1:14" x14ac:dyDescent="0.25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7"/>
      <c r="M383" s="46"/>
      <c r="N383" s="13"/>
    </row>
    <row r="384" spans="1:14" x14ac:dyDescent="0.25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7"/>
      <c r="M384" s="46"/>
      <c r="N384" s="13"/>
    </row>
    <row r="385" spans="1:14" x14ac:dyDescent="0.2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7"/>
      <c r="M385" s="46"/>
      <c r="N385" s="13"/>
    </row>
    <row r="386" spans="1:14" x14ac:dyDescent="0.25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7"/>
      <c r="M386" s="46"/>
      <c r="N386" s="13"/>
    </row>
    <row r="387" spans="1:14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7"/>
      <c r="M387" s="46"/>
      <c r="N387" s="13"/>
    </row>
    <row r="388" spans="1:14" x14ac:dyDescent="0.25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7"/>
      <c r="M388" s="46"/>
      <c r="N388" s="13"/>
    </row>
    <row r="389" spans="1:14" x14ac:dyDescent="0.25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7"/>
      <c r="M389" s="46"/>
      <c r="N389" s="13"/>
    </row>
    <row r="390" spans="1:14" x14ac:dyDescent="0.25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7"/>
      <c r="M390" s="46"/>
      <c r="N390" s="13"/>
    </row>
    <row r="391" spans="1:14" x14ac:dyDescent="0.25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7"/>
      <c r="M391" s="46"/>
      <c r="N391" s="13"/>
    </row>
    <row r="392" spans="1:14" x14ac:dyDescent="0.25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7"/>
      <c r="M392" s="46"/>
      <c r="N392" s="13"/>
    </row>
    <row r="393" spans="1:14" x14ac:dyDescent="0.25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7"/>
      <c r="M393" s="46"/>
      <c r="N393" s="13"/>
    </row>
    <row r="394" spans="1:14" x14ac:dyDescent="0.25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7"/>
      <c r="M394" s="46"/>
      <c r="N394" s="13"/>
    </row>
    <row r="395" spans="1:14" x14ac:dyDescent="0.2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7"/>
      <c r="M395" s="46"/>
      <c r="N395" s="13"/>
    </row>
    <row r="396" spans="1:14" x14ac:dyDescent="0.25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7"/>
      <c r="M396" s="46"/>
      <c r="N396" s="13"/>
    </row>
    <row r="397" spans="1:14" x14ac:dyDescent="0.25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7"/>
      <c r="M397" s="46"/>
      <c r="N397" s="13"/>
    </row>
    <row r="398" spans="1:14" x14ac:dyDescent="0.25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7"/>
      <c r="M398" s="46"/>
      <c r="N398" s="13"/>
    </row>
    <row r="399" spans="1:14" x14ac:dyDescent="0.25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7"/>
      <c r="M399" s="46"/>
      <c r="N399" s="13"/>
    </row>
    <row r="400" spans="1:14" x14ac:dyDescent="0.25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7"/>
      <c r="M400" s="46"/>
      <c r="N400" s="13"/>
    </row>
    <row r="401" spans="1:14" x14ac:dyDescent="0.25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7"/>
      <c r="M401" s="46"/>
      <c r="N401" s="13"/>
    </row>
    <row r="402" spans="1:14" x14ac:dyDescent="0.25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7"/>
      <c r="M402" s="46"/>
      <c r="N402" s="13"/>
    </row>
    <row r="403" spans="1:14" x14ac:dyDescent="0.25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7"/>
      <c r="M403" s="46"/>
      <c r="N403" s="13"/>
    </row>
    <row r="404" spans="1:14" x14ac:dyDescent="0.25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7"/>
      <c r="M404" s="46"/>
      <c r="N404" s="13"/>
    </row>
    <row r="405" spans="1:14" x14ac:dyDescent="0.2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7"/>
      <c r="M405" s="46"/>
      <c r="N405" s="13"/>
    </row>
    <row r="406" spans="1:14" x14ac:dyDescent="0.25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7"/>
      <c r="M406" s="46"/>
      <c r="N406" s="13"/>
    </row>
    <row r="407" spans="1:14" x14ac:dyDescent="0.25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7"/>
      <c r="M407" s="46"/>
      <c r="N407" s="13"/>
    </row>
    <row r="408" spans="1:14" x14ac:dyDescent="0.25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7"/>
      <c r="M408" s="46"/>
      <c r="N408" s="13"/>
    </row>
    <row r="409" spans="1:14" x14ac:dyDescent="0.25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7"/>
      <c r="M409" s="46"/>
      <c r="N409" s="13"/>
    </row>
    <row r="410" spans="1:14" x14ac:dyDescent="0.25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7"/>
      <c r="M410" s="46"/>
      <c r="N410" s="13"/>
    </row>
    <row r="411" spans="1:14" x14ac:dyDescent="0.25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7"/>
      <c r="M411" s="46"/>
      <c r="N411" s="13"/>
    </row>
  </sheetData>
  <autoFilter ref="A1:N164" xr:uid="{00000000-0009-0000-0000-000003000000}">
    <filterColumn colId="0">
      <filters>
        <filter val="UNDERRIVER_NORTE-AQ-24"/>
        <filter val="UNDERRIVER_NORTE-AQ-H1"/>
        <filter val="UNDERRIVER_NORTE-AQ-H2"/>
        <filter val="UNDERRIVER_NORTE-AQ-H3"/>
        <filter val="UNDERRIVER_NORTE-X-H1"/>
        <filter val="UNDERRIVER_NORTE-X-H2"/>
        <filter val="UNDERRIVER_NORTE-X-H3"/>
        <filter val="UNDERRIVER_NORTE-X-H4"/>
        <filter val="UNDERRIVER_NORTE-X-H5"/>
        <filter val="UNDERRIVER_NORTE-X-H6"/>
      </filters>
    </filterColumn>
    <filterColumn colId="5">
      <filters>
        <filter val="Activo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4301-0AA4-45AD-B390-0A4ACAEFBE61}">
  <dimension ref="A1:B60"/>
  <sheetViews>
    <sheetView zoomScale="145" zoomScaleNormal="145" workbookViewId="0"/>
  </sheetViews>
  <sheetFormatPr baseColWidth="10" defaultRowHeight="15" x14ac:dyDescent="0.25"/>
  <cols>
    <col min="1" max="1" width="30.140625" style="77" customWidth="1"/>
  </cols>
  <sheetData>
    <row r="1" spans="1:2" x14ac:dyDescent="0.25">
      <c r="A1" s="73" t="s">
        <v>284</v>
      </c>
      <c r="B1" s="74" t="s">
        <v>678</v>
      </c>
    </row>
    <row r="2" spans="1:2" x14ac:dyDescent="0.25">
      <c r="A2" s="78" t="s">
        <v>493</v>
      </c>
      <c r="B2" s="76" t="s">
        <v>679</v>
      </c>
    </row>
    <row r="3" spans="1:2" x14ac:dyDescent="0.25">
      <c r="A3" s="78" t="s">
        <v>521</v>
      </c>
      <c r="B3" s="76" t="s">
        <v>679</v>
      </c>
    </row>
    <row r="4" spans="1:2" x14ac:dyDescent="0.25">
      <c r="A4" s="78" t="s">
        <v>547</v>
      </c>
      <c r="B4" s="76" t="s">
        <v>679</v>
      </c>
    </row>
    <row r="5" spans="1:2" x14ac:dyDescent="0.25">
      <c r="A5" s="78" t="s">
        <v>523</v>
      </c>
      <c r="B5" s="76" t="s">
        <v>679</v>
      </c>
    </row>
    <row r="6" spans="1:2" x14ac:dyDescent="0.25">
      <c r="A6" s="78" t="s">
        <v>535</v>
      </c>
      <c r="B6" s="76" t="s">
        <v>679</v>
      </c>
    </row>
    <row r="7" spans="1:2" x14ac:dyDescent="0.25">
      <c r="A7" s="78" t="s">
        <v>537</v>
      </c>
      <c r="B7" s="76" t="s">
        <v>679</v>
      </c>
    </row>
    <row r="8" spans="1:2" x14ac:dyDescent="0.25">
      <c r="A8" s="78" t="s">
        <v>539</v>
      </c>
      <c r="B8" s="76" t="s">
        <v>679</v>
      </c>
    </row>
    <row r="9" spans="1:2" x14ac:dyDescent="0.25">
      <c r="A9" s="78" t="s">
        <v>541</v>
      </c>
      <c r="B9" s="76" t="s">
        <v>679</v>
      </c>
    </row>
    <row r="10" spans="1:2" x14ac:dyDescent="0.25">
      <c r="A10" s="78" t="s">
        <v>543</v>
      </c>
      <c r="B10" s="76" t="s">
        <v>679</v>
      </c>
    </row>
    <row r="11" spans="1:2" x14ac:dyDescent="0.25">
      <c r="A11" s="78" t="s">
        <v>545</v>
      </c>
      <c r="B11" s="76" t="s">
        <v>679</v>
      </c>
    </row>
    <row r="12" spans="1:2" x14ac:dyDescent="0.25">
      <c r="A12" s="78" t="s">
        <v>549</v>
      </c>
      <c r="B12" s="76" t="s">
        <v>679</v>
      </c>
    </row>
    <row r="13" spans="1:2" x14ac:dyDescent="0.25">
      <c r="A13" s="78" t="s">
        <v>551</v>
      </c>
      <c r="B13" s="76" t="s">
        <v>679</v>
      </c>
    </row>
    <row r="14" spans="1:2" x14ac:dyDescent="0.25">
      <c r="A14" s="78" t="s">
        <v>553</v>
      </c>
      <c r="B14" s="76" t="s">
        <v>679</v>
      </c>
    </row>
    <row r="15" spans="1:2" x14ac:dyDescent="0.25">
      <c r="A15" s="78" t="s">
        <v>555</v>
      </c>
      <c r="B15" s="76" t="s">
        <v>679</v>
      </c>
    </row>
    <row r="16" spans="1:2" x14ac:dyDescent="0.25">
      <c r="A16" s="78" t="s">
        <v>557</v>
      </c>
      <c r="B16" s="76" t="s">
        <v>679</v>
      </c>
    </row>
    <row r="17" spans="1:2" x14ac:dyDescent="0.25">
      <c r="A17" s="78" t="s">
        <v>559</v>
      </c>
      <c r="B17" s="76" t="s">
        <v>679</v>
      </c>
    </row>
    <row r="18" spans="1:2" x14ac:dyDescent="0.25">
      <c r="A18" s="78" t="s">
        <v>561</v>
      </c>
      <c r="B18" s="76" t="s">
        <v>679</v>
      </c>
    </row>
    <row r="19" spans="1:2" x14ac:dyDescent="0.25">
      <c r="A19" s="78" t="s">
        <v>515</v>
      </c>
      <c r="B19" s="76" t="s">
        <v>679</v>
      </c>
    </row>
    <row r="20" spans="1:2" x14ac:dyDescent="0.25">
      <c r="A20" s="75" t="s">
        <v>563</v>
      </c>
      <c r="B20" s="76" t="s">
        <v>680</v>
      </c>
    </row>
    <row r="21" spans="1:2" x14ac:dyDescent="0.25">
      <c r="A21" s="75" t="s">
        <v>565</v>
      </c>
      <c r="B21" s="76" t="s">
        <v>680</v>
      </c>
    </row>
    <row r="22" spans="1:2" x14ac:dyDescent="0.25">
      <c r="A22" s="75" t="s">
        <v>567</v>
      </c>
      <c r="B22" s="76" t="s">
        <v>680</v>
      </c>
    </row>
    <row r="23" spans="1:2" x14ac:dyDescent="0.25">
      <c r="A23" s="75" t="s">
        <v>569</v>
      </c>
      <c r="B23" s="76" t="s">
        <v>680</v>
      </c>
    </row>
    <row r="24" spans="1:2" x14ac:dyDescent="0.25">
      <c r="A24" s="75" t="s">
        <v>499</v>
      </c>
      <c r="B24" s="76" t="s">
        <v>681</v>
      </c>
    </row>
    <row r="25" spans="1:2" x14ac:dyDescent="0.25">
      <c r="A25" s="75" t="s">
        <v>501</v>
      </c>
      <c r="B25" s="76" t="s">
        <v>681</v>
      </c>
    </row>
    <row r="26" spans="1:2" x14ac:dyDescent="0.25">
      <c r="A26" s="75" t="s">
        <v>503</v>
      </c>
      <c r="B26" s="76" t="s">
        <v>682</v>
      </c>
    </row>
    <row r="27" spans="1:2" x14ac:dyDescent="0.25">
      <c r="A27" s="75" t="s">
        <v>505</v>
      </c>
      <c r="B27" s="76" t="s">
        <v>682</v>
      </c>
    </row>
    <row r="28" spans="1:2" x14ac:dyDescent="0.25">
      <c r="A28" s="75" t="s">
        <v>507</v>
      </c>
      <c r="B28" s="76" t="s">
        <v>682</v>
      </c>
    </row>
    <row r="29" spans="1:2" x14ac:dyDescent="0.25">
      <c r="A29" s="78" t="s">
        <v>525</v>
      </c>
      <c r="B29" s="76" t="s">
        <v>683</v>
      </c>
    </row>
    <row r="30" spans="1:2" x14ac:dyDescent="0.25">
      <c r="A30" s="78" t="s">
        <v>527</v>
      </c>
      <c r="B30" s="76" t="s">
        <v>683</v>
      </c>
    </row>
    <row r="31" spans="1:2" x14ac:dyDescent="0.25">
      <c r="A31" s="78" t="s">
        <v>573</v>
      </c>
      <c r="B31" s="76" t="s">
        <v>683</v>
      </c>
    </row>
    <row r="32" spans="1:2" x14ac:dyDescent="0.25">
      <c r="A32" s="78" t="s">
        <v>575</v>
      </c>
      <c r="B32" s="76" t="s">
        <v>683</v>
      </c>
    </row>
    <row r="33" spans="1:2" x14ac:dyDescent="0.25">
      <c r="A33" s="78" t="s">
        <v>577</v>
      </c>
      <c r="B33" s="76" t="s">
        <v>683</v>
      </c>
    </row>
    <row r="34" spans="1:2" x14ac:dyDescent="0.25">
      <c r="A34" s="78" t="s">
        <v>579</v>
      </c>
      <c r="B34" s="76" t="s">
        <v>683</v>
      </c>
    </row>
    <row r="35" spans="1:2" x14ac:dyDescent="0.25">
      <c r="A35" s="78" t="s">
        <v>581</v>
      </c>
      <c r="B35" s="76" t="s">
        <v>683</v>
      </c>
    </row>
    <row r="36" spans="1:2" x14ac:dyDescent="0.25">
      <c r="A36" s="78" t="s">
        <v>583</v>
      </c>
      <c r="B36" s="76" t="s">
        <v>683</v>
      </c>
    </row>
    <row r="37" spans="1:2" x14ac:dyDescent="0.25">
      <c r="A37" s="78" t="s">
        <v>585</v>
      </c>
      <c r="B37" s="76" t="s">
        <v>683</v>
      </c>
    </row>
    <row r="39" spans="1:2" x14ac:dyDescent="0.25">
      <c r="A39" s="78" t="s">
        <v>495</v>
      </c>
      <c r="B39" s="76" t="s">
        <v>684</v>
      </c>
    </row>
    <row r="40" spans="1:2" x14ac:dyDescent="0.25">
      <c r="A40" s="79" t="s">
        <v>497</v>
      </c>
      <c r="B40" s="76" t="s">
        <v>684</v>
      </c>
    </row>
    <row r="41" spans="1:2" x14ac:dyDescent="0.25">
      <c r="A41" s="78" t="s">
        <v>529</v>
      </c>
      <c r="B41" s="76" t="s">
        <v>684</v>
      </c>
    </row>
    <row r="42" spans="1:2" x14ac:dyDescent="0.25">
      <c r="A42" s="78" t="s">
        <v>531</v>
      </c>
      <c r="B42" s="76" t="s">
        <v>684</v>
      </c>
    </row>
    <row r="43" spans="1:2" x14ac:dyDescent="0.25">
      <c r="A43" s="78" t="s">
        <v>533</v>
      </c>
      <c r="B43" s="76" t="s">
        <v>684</v>
      </c>
    </row>
    <row r="44" spans="1:2" x14ac:dyDescent="0.25">
      <c r="A44" s="75" t="s">
        <v>587</v>
      </c>
      <c r="B44" s="76" t="s">
        <v>685</v>
      </c>
    </row>
    <row r="45" spans="1:2" x14ac:dyDescent="0.25">
      <c r="A45" s="78" t="s">
        <v>591</v>
      </c>
      <c r="B45" s="76" t="s">
        <v>686</v>
      </c>
    </row>
    <row r="46" spans="1:2" x14ac:dyDescent="0.25">
      <c r="A46" s="78" t="s">
        <v>589</v>
      </c>
      <c r="B46" s="76" t="s">
        <v>686</v>
      </c>
    </row>
    <row r="47" spans="1:2" x14ac:dyDescent="0.25">
      <c r="A47" s="78" t="s">
        <v>593</v>
      </c>
      <c r="B47" s="76" t="s">
        <v>686</v>
      </c>
    </row>
    <row r="48" spans="1:2" x14ac:dyDescent="0.25">
      <c r="A48" s="78" t="s">
        <v>509</v>
      </c>
      <c r="B48" s="76" t="s">
        <v>687</v>
      </c>
    </row>
    <row r="49" spans="1:2" x14ac:dyDescent="0.25">
      <c r="A49" s="78" t="s">
        <v>511</v>
      </c>
      <c r="B49" s="76" t="s">
        <v>687</v>
      </c>
    </row>
    <row r="50" spans="1:2" x14ac:dyDescent="0.25">
      <c r="A50" s="78" t="s">
        <v>513</v>
      </c>
      <c r="B50" s="76" t="s">
        <v>687</v>
      </c>
    </row>
    <row r="51" spans="1:2" x14ac:dyDescent="0.25">
      <c r="A51" s="75" t="s">
        <v>517</v>
      </c>
      <c r="B51" s="76" t="s">
        <v>688</v>
      </c>
    </row>
    <row r="52" spans="1:2" x14ac:dyDescent="0.25">
      <c r="A52" s="75" t="s">
        <v>519</v>
      </c>
      <c r="B52" s="76" t="s">
        <v>688</v>
      </c>
    </row>
    <row r="53" spans="1:2" x14ac:dyDescent="0.25">
      <c r="A53" s="75" t="s">
        <v>485</v>
      </c>
      <c r="B53" s="76" t="s">
        <v>681</v>
      </c>
    </row>
    <row r="54" spans="1:2" x14ac:dyDescent="0.25">
      <c r="A54" s="75" t="s">
        <v>487</v>
      </c>
      <c r="B54" s="76" t="s">
        <v>689</v>
      </c>
    </row>
    <row r="55" spans="1:2" x14ac:dyDescent="0.25">
      <c r="A55" s="75" t="s">
        <v>595</v>
      </c>
      <c r="B55" s="76" t="s">
        <v>690</v>
      </c>
    </row>
    <row r="56" spans="1:2" x14ac:dyDescent="0.25">
      <c r="A56" s="75" t="s">
        <v>597</v>
      </c>
      <c r="B56" s="76" t="s">
        <v>690</v>
      </c>
    </row>
    <row r="57" spans="1:2" x14ac:dyDescent="0.25">
      <c r="A57" s="75" t="s">
        <v>599</v>
      </c>
      <c r="B57" s="76" t="s">
        <v>690</v>
      </c>
    </row>
    <row r="58" spans="1:2" x14ac:dyDescent="0.25">
      <c r="A58" s="75" t="s">
        <v>601</v>
      </c>
      <c r="B58" s="76" t="s">
        <v>690</v>
      </c>
    </row>
    <row r="59" spans="1:2" x14ac:dyDescent="0.25">
      <c r="A59" s="75" t="s">
        <v>603</v>
      </c>
      <c r="B59" s="76" t="s">
        <v>690</v>
      </c>
    </row>
    <row r="60" spans="1:2" x14ac:dyDescent="0.25">
      <c r="A60" s="75" t="s">
        <v>605</v>
      </c>
      <c r="B60" s="76" t="s">
        <v>690</v>
      </c>
    </row>
  </sheetData>
  <autoFilter ref="A1:B61" xr:uid="{81E94301-0AA4-45AD-B390-0A4ACAEFBE61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3F2B38B95043439651EB5C335268F9" ma:contentTypeVersion="10" ma:contentTypeDescription="Crear nuevo documento." ma:contentTypeScope="" ma:versionID="685e1baebcd5811ed54393b451af8833">
  <xsd:schema xmlns:xsd="http://www.w3.org/2001/XMLSchema" xmlns:xs="http://www.w3.org/2001/XMLSchema" xmlns:p="http://schemas.microsoft.com/office/2006/metadata/properties" xmlns:ns3="72aae428-8587-4ef2-871b-0963336c453c" xmlns:ns4="12e45b9d-7080-4de5-a4a6-3d729656df24" targetNamespace="http://schemas.microsoft.com/office/2006/metadata/properties" ma:root="true" ma:fieldsID="67e766d5025f76dd298affd58b09f654" ns3:_="" ns4:_="">
    <xsd:import namespace="72aae428-8587-4ef2-871b-0963336c453c"/>
    <xsd:import namespace="12e45b9d-7080-4de5-a4a6-3d729656df2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aae428-8587-4ef2-871b-0963336c45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e45b9d-7080-4de5-a4a6-3d729656d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83516E-BD28-44EF-B4C7-09D29C1D32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aae428-8587-4ef2-871b-0963336c453c"/>
    <ds:schemaRef ds:uri="12e45b9d-7080-4de5-a4a6-3d729656d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478AA5-14E5-453A-AF88-973670894835}">
  <ds:schemaRefs>
    <ds:schemaRef ds:uri="72aae428-8587-4ef2-871b-0963336c453c"/>
    <ds:schemaRef ds:uri="http://purl.org/dc/elements/1.1/"/>
    <ds:schemaRef ds:uri="http://schemas.microsoft.com/office/2006/documentManagement/types"/>
    <ds:schemaRef ds:uri="12e45b9d-7080-4de5-a4a6-3d729656df24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7152DC8-6D19-43B3-BA42-33612AED80C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a4305987-cf78-4f93-9d64-bf18af65397b}" enabled="0" method="" siteId="{a4305987-cf78-4f93-9d64-bf18af6539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DIFERIDAS</vt:lpstr>
      <vt:lpstr>Trabajo Previo</vt:lpstr>
      <vt:lpstr>DIFERIDAS PRODUCCION</vt:lpstr>
      <vt:lpstr>Ultima Prueba Valida</vt:lpstr>
      <vt:lpstr>Pozos</vt:lpstr>
      <vt:lpstr>Cluster</vt:lpstr>
    </vt:vector>
  </TitlesOfParts>
  <Manager/>
  <Company>Schlumberger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JCasas</dc:creator>
  <cp:keywords/>
  <dc:description/>
  <cp:lastModifiedBy>Elisa Maria Angulo Vanegas</cp:lastModifiedBy>
  <cp:revision/>
  <cp:lastPrinted>2024-08-16T14:02:28Z</cp:lastPrinted>
  <dcterms:created xsi:type="dcterms:W3CDTF">2013-03-20T12:42:05Z</dcterms:created>
  <dcterms:modified xsi:type="dcterms:W3CDTF">2025-02-18T20:16:27Z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0x010100273F2B38B95043439651EB5C335268F9</vt:lpwstr>
  </property>
</Properties>
</file>