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13_ncr:1_{E9CD2E12-02F0-2E49-B967-180528AE5EED}" xr6:coauthVersionLast="47" xr6:coauthVersionMax="47" xr10:uidLastSave="{00000000-0000-0000-0000-000000000000}"/>
  <bookViews>
    <workbookView xWindow="0" yWindow="760" windowWidth="30240" windowHeight="18880" tabRatio="601" xr2:uid="{00000000-000D-0000-FFFF-FFFF00000000}"/>
  </bookViews>
  <sheets>
    <sheet name="XTF Exchange Traded Funds" sheetId="2" r:id="rId1"/>
    <sheet name="XTF - Cascade OTC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2" i="8" l="1"/>
  <c r="I274" i="8"/>
  <c r="I276" i="8"/>
  <c r="I277" i="8"/>
  <c r="I214" i="8"/>
  <c r="I215" i="8"/>
  <c r="I47" i="8"/>
  <c r="I48" i="8"/>
  <c r="I50" i="8"/>
  <c r="I140" i="8"/>
  <c r="H289" i="8"/>
  <c r="H274" i="8"/>
  <c r="H277" i="8"/>
  <c r="H282" i="8"/>
  <c r="H283" i="8"/>
  <c r="E274" i="8"/>
  <c r="I256" i="8"/>
  <c r="I257" i="8"/>
  <c r="I258" i="8"/>
  <c r="I259" i="8"/>
  <c r="I260" i="8"/>
  <c r="H256" i="8"/>
  <c r="H257" i="8"/>
  <c r="H258" i="8"/>
  <c r="H259" i="8"/>
  <c r="E256" i="8"/>
  <c r="E257" i="8"/>
  <c r="E258" i="8"/>
  <c r="E259" i="8"/>
  <c r="H228" i="8"/>
  <c r="H230" i="8"/>
  <c r="H232" i="8"/>
  <c r="H233" i="8"/>
  <c r="H234" i="8"/>
  <c r="H237" i="8"/>
  <c r="H205" i="8"/>
  <c r="H206" i="8"/>
  <c r="H207" i="8"/>
  <c r="H210" i="8"/>
  <c r="H211" i="8"/>
  <c r="H213" i="8"/>
  <c r="H215" i="8"/>
  <c r="H218" i="8"/>
  <c r="H219" i="8"/>
  <c r="H179" i="8"/>
  <c r="H166" i="8"/>
  <c r="H167" i="8"/>
  <c r="H169" i="8"/>
  <c r="H170" i="8"/>
  <c r="H77" i="8"/>
  <c r="I35" i="8"/>
  <c r="I36" i="8"/>
  <c r="I37" i="8"/>
  <c r="H35" i="8"/>
  <c r="E30" i="8"/>
  <c r="E31" i="8"/>
  <c r="E32" i="8"/>
  <c r="E33" i="8"/>
  <c r="E34" i="8"/>
  <c r="E276" i="8"/>
  <c r="E957" i="2"/>
  <c r="E961" i="2"/>
  <c r="E962" i="2"/>
  <c r="E963" i="2"/>
  <c r="E965" i="2"/>
  <c r="E966" i="2"/>
  <c r="E967" i="2"/>
  <c r="E968" i="2"/>
  <c r="E970" i="2"/>
  <c r="E971" i="2"/>
  <c r="E773" i="2"/>
  <c r="E774" i="2"/>
  <c r="E561" i="2"/>
  <c r="E273" i="2"/>
  <c r="E275" i="2"/>
  <c r="E276" i="2"/>
  <c r="E31" i="2"/>
  <c r="G45" i="2"/>
  <c r="G43" i="2"/>
  <c r="G41" i="2"/>
  <c r="G39" i="2"/>
  <c r="G28" i="2"/>
  <c r="G27" i="2"/>
  <c r="G259" i="2"/>
  <c r="G25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9" i="2"/>
  <c r="G30" i="2"/>
  <c r="G31" i="2"/>
  <c r="G32" i="2"/>
  <c r="G33" i="2"/>
  <c r="G34" i="2"/>
  <c r="G35" i="2"/>
  <c r="G36" i="2"/>
  <c r="G37" i="2"/>
  <c r="G38" i="2"/>
  <c r="G40" i="2"/>
  <c r="G42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5" i="2"/>
  <c r="G256" i="2"/>
  <c r="G257" i="2"/>
  <c r="G258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E7" i="8"/>
  <c r="H7" i="8"/>
  <c r="I7" i="8"/>
  <c r="E8" i="8"/>
  <c r="H8" i="8"/>
  <c r="I8" i="8"/>
  <c r="E9" i="8"/>
  <c r="H9" i="8"/>
  <c r="I9" i="8"/>
  <c r="E10" i="8"/>
  <c r="H10" i="8"/>
  <c r="I10" i="8"/>
  <c r="E11" i="8"/>
  <c r="H11" i="8"/>
  <c r="I11" i="8"/>
  <c r="E12" i="8"/>
  <c r="H12" i="8"/>
  <c r="I12" i="8"/>
  <c r="E13" i="8"/>
  <c r="H13" i="8"/>
  <c r="I13" i="8"/>
  <c r="E14" i="8"/>
  <c r="H14" i="8"/>
  <c r="I14" i="8"/>
  <c r="E15" i="8"/>
  <c r="H15" i="8"/>
  <c r="I15" i="8"/>
  <c r="E16" i="8"/>
  <c r="H16" i="8"/>
  <c r="I16" i="8"/>
  <c r="E17" i="8"/>
  <c r="H17" i="8"/>
  <c r="I17" i="8"/>
  <c r="E18" i="8"/>
  <c r="H18" i="8"/>
  <c r="I18" i="8"/>
  <c r="E19" i="8"/>
  <c r="H19" i="8"/>
  <c r="I19" i="8"/>
  <c r="E20" i="8"/>
  <c r="H20" i="8"/>
  <c r="I20" i="8"/>
  <c r="E21" i="8"/>
  <c r="H21" i="8"/>
  <c r="I21" i="8"/>
  <c r="E22" i="8"/>
  <c r="H22" i="8"/>
  <c r="I22" i="8"/>
  <c r="E23" i="8"/>
  <c r="H23" i="8"/>
  <c r="I23" i="8"/>
  <c r="E24" i="8"/>
  <c r="H24" i="8"/>
  <c r="I24" i="8"/>
  <c r="E25" i="8"/>
  <c r="H25" i="8"/>
  <c r="I25" i="8"/>
  <c r="E26" i="8"/>
  <c r="H26" i="8"/>
  <c r="I26" i="8"/>
  <c r="E27" i="8"/>
  <c r="H27" i="8"/>
  <c r="I27" i="8"/>
  <c r="E28" i="8"/>
  <c r="H28" i="8"/>
  <c r="I28" i="8"/>
  <c r="E29" i="8"/>
  <c r="H29" i="8"/>
  <c r="I29" i="8"/>
  <c r="H30" i="8"/>
  <c r="I30" i="8"/>
  <c r="H31" i="8"/>
  <c r="I31" i="8"/>
  <c r="H32" i="8"/>
  <c r="I32" i="8"/>
  <c r="H33" i="8"/>
  <c r="I33" i="8"/>
  <c r="H34" i="8"/>
  <c r="I34" i="8"/>
  <c r="E36" i="8"/>
  <c r="H36" i="8"/>
  <c r="E38" i="8"/>
  <c r="H38" i="8"/>
  <c r="I38" i="8"/>
  <c r="E39" i="8"/>
  <c r="H39" i="8"/>
  <c r="I39" i="8"/>
  <c r="E40" i="8"/>
  <c r="H40" i="8"/>
  <c r="I40" i="8"/>
  <c r="E41" i="8"/>
  <c r="H41" i="8"/>
  <c r="I41" i="8"/>
  <c r="E42" i="8"/>
  <c r="H42" i="8"/>
  <c r="I42" i="8"/>
  <c r="E43" i="8"/>
  <c r="H43" i="8"/>
  <c r="I43" i="8"/>
  <c r="E44" i="8"/>
  <c r="H44" i="8"/>
  <c r="I44" i="8"/>
  <c r="E45" i="8"/>
  <c r="H45" i="8"/>
  <c r="I45" i="8"/>
  <c r="E46" i="8"/>
  <c r="H46" i="8"/>
  <c r="I46" i="8"/>
  <c r="E53" i="8"/>
  <c r="H53" i="8"/>
  <c r="I53" i="8"/>
  <c r="E54" i="8"/>
  <c r="H54" i="8"/>
  <c r="I54" i="8"/>
  <c r="E55" i="8"/>
  <c r="H55" i="8"/>
  <c r="I55" i="8"/>
  <c r="E56" i="8"/>
  <c r="H56" i="8"/>
  <c r="I56" i="8"/>
  <c r="E57" i="8"/>
  <c r="H57" i="8"/>
  <c r="I57" i="8"/>
  <c r="E58" i="8"/>
  <c r="H58" i="8"/>
  <c r="I58" i="8"/>
  <c r="E59" i="8"/>
  <c r="H59" i="8"/>
  <c r="I59" i="8"/>
  <c r="E60" i="8"/>
  <c r="H60" i="8"/>
  <c r="I60" i="8"/>
  <c r="E61" i="8"/>
  <c r="H61" i="8"/>
  <c r="I61" i="8"/>
  <c r="E62" i="8"/>
  <c r="H62" i="8"/>
  <c r="I62" i="8"/>
  <c r="E63" i="8"/>
  <c r="H63" i="8"/>
  <c r="I63" i="8"/>
  <c r="E64" i="8"/>
  <c r="H64" i="8"/>
  <c r="I64" i="8"/>
  <c r="E65" i="8"/>
  <c r="H65" i="8"/>
  <c r="I65" i="8"/>
  <c r="E66" i="8"/>
  <c r="H66" i="8"/>
  <c r="I66" i="8"/>
  <c r="E67" i="8"/>
  <c r="H67" i="8"/>
  <c r="I67" i="8"/>
  <c r="E68" i="8"/>
  <c r="H68" i="8"/>
  <c r="I68" i="8"/>
  <c r="E71" i="8"/>
  <c r="H71" i="8"/>
  <c r="I71" i="8"/>
  <c r="E72" i="8"/>
  <c r="H72" i="8"/>
  <c r="I72" i="8"/>
  <c r="E73" i="8"/>
  <c r="H73" i="8"/>
  <c r="I73" i="8"/>
  <c r="E74" i="8"/>
  <c r="H74" i="8"/>
  <c r="I74" i="8"/>
  <c r="E75" i="8"/>
  <c r="H75" i="8"/>
  <c r="I75" i="8"/>
  <c r="E76" i="8"/>
  <c r="H76" i="8"/>
  <c r="I76" i="8"/>
  <c r="E77" i="8"/>
  <c r="I77" i="8"/>
  <c r="E78" i="8"/>
  <c r="H78" i="8"/>
  <c r="I78" i="8"/>
  <c r="E79" i="8"/>
  <c r="H79" i="8"/>
  <c r="I79" i="8"/>
  <c r="E80" i="8"/>
  <c r="H80" i="8"/>
  <c r="I80" i="8"/>
  <c r="E81" i="8"/>
  <c r="H81" i="8"/>
  <c r="I81" i="8"/>
  <c r="E82" i="8"/>
  <c r="H82" i="8"/>
  <c r="I82" i="8"/>
  <c r="E83" i="8"/>
  <c r="H83" i="8"/>
  <c r="I83" i="8"/>
  <c r="E84" i="8"/>
  <c r="H84" i="8"/>
  <c r="I84" i="8"/>
  <c r="E85" i="8"/>
  <c r="H85" i="8"/>
  <c r="I85" i="8"/>
  <c r="E86" i="8"/>
  <c r="H86" i="8"/>
  <c r="I86" i="8"/>
  <c r="E87" i="8"/>
  <c r="H87" i="8"/>
  <c r="I87" i="8"/>
  <c r="E88" i="8"/>
  <c r="H88" i="8"/>
  <c r="I88" i="8"/>
  <c r="E89" i="8"/>
  <c r="H89" i="8"/>
  <c r="I89" i="8"/>
  <c r="E90" i="8"/>
  <c r="H90" i="8"/>
  <c r="I90" i="8"/>
  <c r="E91" i="8"/>
  <c r="H91" i="8"/>
  <c r="I91" i="8"/>
  <c r="E92" i="8"/>
  <c r="H92" i="8"/>
  <c r="I92" i="8"/>
  <c r="E93" i="8"/>
  <c r="H93" i="8"/>
  <c r="I93" i="8"/>
  <c r="E94" i="8"/>
  <c r="H94" i="8"/>
  <c r="I94" i="8"/>
  <c r="E95" i="8"/>
  <c r="H95" i="8"/>
  <c r="I95" i="8"/>
  <c r="E96" i="8"/>
  <c r="H96" i="8"/>
  <c r="I96" i="8"/>
  <c r="E97" i="8"/>
  <c r="H97" i="8"/>
  <c r="I97" i="8"/>
  <c r="E98" i="8"/>
  <c r="H98" i="8"/>
  <c r="I98" i="8"/>
  <c r="E99" i="8"/>
  <c r="H99" i="8"/>
  <c r="I99" i="8"/>
  <c r="E100" i="8"/>
  <c r="H100" i="8"/>
  <c r="I100" i="8"/>
  <c r="E101" i="8"/>
  <c r="H101" i="8"/>
  <c r="I101" i="8"/>
  <c r="E102" i="8"/>
  <c r="H102" i="8"/>
  <c r="I102" i="8"/>
  <c r="E103" i="8"/>
  <c r="H103" i="8"/>
  <c r="I103" i="8"/>
  <c r="E104" i="8"/>
  <c r="H104" i="8"/>
  <c r="I104" i="8"/>
  <c r="E105" i="8"/>
  <c r="H105" i="8"/>
  <c r="I105" i="8"/>
  <c r="E106" i="8"/>
  <c r="H106" i="8"/>
  <c r="I106" i="8"/>
  <c r="E107" i="8"/>
  <c r="H107" i="8"/>
  <c r="I107" i="8"/>
  <c r="E108" i="8"/>
  <c r="H108" i="8"/>
  <c r="I108" i="8"/>
  <c r="E109" i="8"/>
  <c r="H109" i="8"/>
  <c r="I109" i="8"/>
  <c r="E110" i="8"/>
  <c r="H110" i="8"/>
  <c r="I110" i="8"/>
  <c r="E111" i="8"/>
  <c r="H111" i="8"/>
  <c r="I111" i="8"/>
  <c r="E112" i="8"/>
  <c r="H112" i="8"/>
  <c r="I112" i="8"/>
  <c r="E113" i="8"/>
  <c r="H113" i="8"/>
  <c r="I113" i="8"/>
  <c r="E114" i="8"/>
  <c r="H114" i="8"/>
  <c r="I114" i="8"/>
  <c r="E115" i="8"/>
  <c r="I115" i="8"/>
  <c r="E116" i="8"/>
  <c r="H116" i="8"/>
  <c r="I116" i="8"/>
  <c r="E117" i="8"/>
  <c r="H117" i="8"/>
  <c r="I117" i="8"/>
  <c r="E118" i="8"/>
  <c r="H118" i="8"/>
  <c r="I118" i="8"/>
  <c r="E119" i="8"/>
  <c r="H119" i="8"/>
  <c r="I119" i="8"/>
  <c r="E120" i="8"/>
  <c r="H120" i="8"/>
  <c r="I120" i="8"/>
  <c r="E121" i="8"/>
  <c r="H121" i="8"/>
  <c r="I121" i="8"/>
  <c r="E122" i="8"/>
  <c r="H122" i="8"/>
  <c r="I122" i="8"/>
  <c r="E123" i="8"/>
  <c r="H123" i="8"/>
  <c r="I123" i="8"/>
  <c r="E124" i="8"/>
  <c r="H124" i="8"/>
  <c r="I124" i="8"/>
  <c r="E125" i="8"/>
  <c r="H125" i="8"/>
  <c r="I125" i="8"/>
  <c r="E126" i="8"/>
  <c r="H126" i="8"/>
  <c r="I126" i="8"/>
  <c r="E127" i="8"/>
  <c r="H127" i="8"/>
  <c r="I127" i="8"/>
  <c r="E128" i="8"/>
  <c r="H128" i="8"/>
  <c r="I128" i="8"/>
  <c r="E129" i="8"/>
  <c r="H129" i="8"/>
  <c r="I129" i="8"/>
  <c r="E130" i="8"/>
  <c r="H130" i="8"/>
  <c r="I130" i="8"/>
  <c r="E131" i="8"/>
  <c r="H131" i="8"/>
  <c r="I131" i="8"/>
  <c r="E132" i="8"/>
  <c r="H132" i="8"/>
  <c r="I132" i="8"/>
  <c r="E133" i="8"/>
  <c r="H133" i="8"/>
  <c r="I133" i="8"/>
  <c r="E134" i="8"/>
  <c r="H134" i="8"/>
  <c r="I134" i="8"/>
  <c r="E135" i="8"/>
  <c r="H135" i="8"/>
  <c r="I135" i="8"/>
  <c r="E136" i="8"/>
  <c r="H136" i="8"/>
  <c r="I136" i="8"/>
  <c r="E137" i="8"/>
  <c r="H137" i="8"/>
  <c r="I137" i="8"/>
  <c r="E138" i="8"/>
  <c r="H138" i="8"/>
  <c r="I138" i="8"/>
  <c r="E139" i="8"/>
  <c r="H139" i="8"/>
  <c r="I139" i="8"/>
  <c r="H140" i="8"/>
  <c r="E141" i="8"/>
  <c r="H141" i="8"/>
  <c r="I141" i="8"/>
  <c r="E142" i="8"/>
  <c r="H142" i="8"/>
  <c r="I142" i="8"/>
  <c r="E143" i="8"/>
  <c r="I143" i="8"/>
  <c r="E144" i="8"/>
  <c r="H144" i="8"/>
  <c r="I144" i="8"/>
  <c r="E145" i="8"/>
  <c r="H145" i="8"/>
  <c r="I145" i="8"/>
  <c r="E146" i="8"/>
  <c r="H146" i="8"/>
  <c r="I146" i="8"/>
  <c r="E147" i="8"/>
  <c r="H147" i="8"/>
  <c r="I147" i="8"/>
  <c r="E148" i="8"/>
  <c r="H148" i="8"/>
  <c r="I148" i="8"/>
  <c r="E149" i="8"/>
  <c r="H149" i="8"/>
  <c r="I149" i="8"/>
  <c r="E150" i="8"/>
  <c r="H150" i="8"/>
  <c r="I150" i="8"/>
  <c r="E151" i="8"/>
  <c r="H151" i="8"/>
  <c r="I151" i="8"/>
  <c r="E152" i="8"/>
  <c r="H152" i="8"/>
  <c r="I152" i="8"/>
  <c r="E153" i="8"/>
  <c r="H153" i="8"/>
  <c r="I153" i="8"/>
  <c r="E154" i="8"/>
  <c r="H154" i="8"/>
  <c r="I154" i="8"/>
  <c r="E155" i="8"/>
  <c r="H155" i="8"/>
  <c r="I155" i="8"/>
  <c r="E156" i="8"/>
  <c r="H156" i="8"/>
  <c r="I156" i="8"/>
  <c r="E157" i="8"/>
  <c r="H157" i="8"/>
  <c r="I157" i="8"/>
  <c r="E158" i="8"/>
  <c r="H158" i="8"/>
  <c r="I158" i="8"/>
  <c r="E159" i="8"/>
  <c r="H159" i="8"/>
  <c r="I159" i="8"/>
  <c r="E160" i="8"/>
  <c r="H160" i="8"/>
  <c r="I160" i="8"/>
  <c r="E161" i="8"/>
  <c r="H161" i="8"/>
  <c r="I161" i="8"/>
  <c r="E162" i="8"/>
  <c r="H162" i="8"/>
  <c r="I162" i="8"/>
  <c r="E163" i="8"/>
  <c r="H163" i="8"/>
  <c r="I163" i="8"/>
  <c r="E164" i="8"/>
  <c r="H164" i="8"/>
  <c r="I164" i="8"/>
  <c r="E165" i="8"/>
  <c r="I165" i="8"/>
  <c r="E166" i="8"/>
  <c r="I166" i="8"/>
  <c r="E167" i="8"/>
  <c r="I167" i="8"/>
  <c r="E168" i="8"/>
  <c r="I168" i="8"/>
  <c r="E169" i="8"/>
  <c r="I169" i="8"/>
  <c r="E170" i="8"/>
  <c r="I170" i="8"/>
  <c r="E171" i="8"/>
  <c r="I171" i="8"/>
  <c r="E172" i="8"/>
  <c r="H172" i="8"/>
  <c r="I172" i="8"/>
  <c r="E173" i="8"/>
  <c r="H173" i="8"/>
  <c r="I173" i="8"/>
  <c r="E174" i="8"/>
  <c r="H174" i="8"/>
  <c r="I174" i="8"/>
  <c r="E175" i="8"/>
  <c r="H175" i="8"/>
  <c r="I175" i="8"/>
  <c r="E176" i="8"/>
  <c r="H176" i="8"/>
  <c r="I176" i="8"/>
  <c r="E177" i="8"/>
  <c r="H177" i="8"/>
  <c r="I177" i="8"/>
  <c r="E178" i="8"/>
  <c r="H178" i="8"/>
  <c r="I178" i="8"/>
  <c r="E179" i="8"/>
  <c r="I179" i="8"/>
  <c r="E180" i="8"/>
  <c r="H180" i="8"/>
  <c r="I180" i="8"/>
  <c r="E181" i="8"/>
  <c r="H181" i="8"/>
  <c r="I181" i="8"/>
  <c r="E182" i="8"/>
  <c r="H182" i="8"/>
  <c r="I182" i="8"/>
  <c r="E183" i="8"/>
  <c r="H183" i="8"/>
  <c r="I183" i="8"/>
  <c r="E184" i="8"/>
  <c r="H184" i="8"/>
  <c r="I184" i="8"/>
  <c r="E185" i="8"/>
  <c r="H185" i="8"/>
  <c r="I185" i="8"/>
  <c r="E186" i="8"/>
  <c r="H186" i="8"/>
  <c r="I186" i="8"/>
  <c r="E187" i="8"/>
  <c r="H187" i="8"/>
  <c r="I187" i="8"/>
  <c r="E188" i="8"/>
  <c r="H188" i="8"/>
  <c r="I188" i="8"/>
  <c r="E189" i="8"/>
  <c r="H189" i="8"/>
  <c r="I189" i="8"/>
  <c r="E190" i="8"/>
  <c r="H190" i="8"/>
  <c r="I190" i="8"/>
  <c r="E191" i="8"/>
  <c r="H191" i="8"/>
  <c r="I191" i="8"/>
  <c r="E192" i="8"/>
  <c r="I192" i="8"/>
  <c r="E193" i="8"/>
  <c r="H193" i="8"/>
  <c r="I193" i="8"/>
  <c r="E194" i="8"/>
  <c r="H194" i="8"/>
  <c r="I194" i="8"/>
  <c r="E195" i="8"/>
  <c r="H195" i="8"/>
  <c r="I195" i="8"/>
  <c r="E196" i="8"/>
  <c r="H196" i="8"/>
  <c r="I196" i="8"/>
  <c r="E197" i="8"/>
  <c r="H197" i="8"/>
  <c r="I197" i="8"/>
  <c r="E198" i="8"/>
  <c r="H198" i="8"/>
  <c r="I198" i="8"/>
  <c r="E199" i="8"/>
  <c r="H199" i="8"/>
  <c r="I199" i="8"/>
  <c r="E200" i="8"/>
  <c r="H200" i="8"/>
  <c r="I200" i="8"/>
  <c r="E201" i="8"/>
  <c r="H201" i="8"/>
  <c r="I201" i="8"/>
  <c r="E202" i="8"/>
  <c r="H202" i="8"/>
  <c r="I202" i="8"/>
  <c r="E203" i="8"/>
  <c r="I203" i="8"/>
  <c r="E204" i="8"/>
  <c r="I204" i="8"/>
  <c r="E205" i="8"/>
  <c r="I205" i="8"/>
  <c r="E206" i="8"/>
  <c r="I206" i="8"/>
  <c r="E207" i="8"/>
  <c r="I207" i="8"/>
  <c r="E208" i="8"/>
  <c r="I208" i="8"/>
  <c r="E209" i="8"/>
  <c r="I209" i="8"/>
  <c r="E210" i="8"/>
  <c r="I210" i="8"/>
  <c r="E211" i="8"/>
  <c r="I211" i="8"/>
  <c r="E212" i="8"/>
  <c r="I212" i="8"/>
  <c r="E213" i="8"/>
  <c r="I213" i="8"/>
  <c r="E215" i="8"/>
  <c r="E216" i="8"/>
  <c r="E217" i="8"/>
  <c r="I217" i="8"/>
  <c r="E218" i="8"/>
  <c r="I218" i="8"/>
  <c r="E219" i="8"/>
  <c r="I219" i="8"/>
  <c r="E220" i="8"/>
  <c r="I220" i="8"/>
  <c r="E221" i="8"/>
  <c r="H221" i="8"/>
  <c r="I221" i="8"/>
  <c r="E222" i="8"/>
  <c r="H222" i="8"/>
  <c r="I222" i="8"/>
  <c r="E223" i="8"/>
  <c r="H223" i="8"/>
  <c r="I223" i="8"/>
  <c r="E224" i="8"/>
  <c r="H224" i="8"/>
  <c r="I224" i="8"/>
  <c r="E225" i="8"/>
  <c r="H225" i="8"/>
  <c r="I225" i="8"/>
  <c r="E226" i="8"/>
  <c r="H226" i="8"/>
  <c r="I226" i="8"/>
  <c r="E227" i="8"/>
  <c r="I227" i="8"/>
  <c r="E228" i="8"/>
  <c r="I228" i="8"/>
  <c r="E229" i="8"/>
  <c r="I229" i="8"/>
  <c r="E230" i="8"/>
  <c r="I230" i="8"/>
  <c r="E231" i="8"/>
  <c r="I231" i="8"/>
  <c r="E232" i="8"/>
  <c r="I232" i="8"/>
  <c r="E233" i="8"/>
  <c r="I233" i="8"/>
  <c r="E234" i="8"/>
  <c r="I234" i="8"/>
  <c r="E235" i="8"/>
  <c r="I235" i="8"/>
  <c r="E236" i="8"/>
  <c r="I236" i="8"/>
  <c r="E237" i="8"/>
  <c r="I237" i="8"/>
  <c r="E238" i="8"/>
  <c r="H238" i="8"/>
  <c r="I238" i="8"/>
  <c r="E239" i="8"/>
  <c r="H239" i="8"/>
  <c r="I239" i="8"/>
  <c r="E240" i="8"/>
  <c r="H240" i="8"/>
  <c r="I240" i="8"/>
  <c r="E241" i="8"/>
  <c r="H241" i="8"/>
  <c r="I241" i="8"/>
  <c r="E242" i="8"/>
  <c r="H242" i="8"/>
  <c r="I242" i="8"/>
  <c r="E243" i="8"/>
  <c r="H243" i="8"/>
  <c r="I243" i="8"/>
  <c r="E244" i="8"/>
  <c r="H244" i="8"/>
  <c r="I244" i="8"/>
  <c r="E245" i="8"/>
  <c r="H245" i="8"/>
  <c r="I245" i="8"/>
  <c r="E246" i="8"/>
  <c r="I246" i="8"/>
  <c r="E247" i="8"/>
  <c r="H247" i="8"/>
  <c r="I247" i="8"/>
  <c r="E248" i="8"/>
  <c r="H248" i="8"/>
  <c r="I248" i="8"/>
  <c r="E249" i="8"/>
  <c r="H249" i="8"/>
  <c r="I249" i="8"/>
  <c r="E250" i="8"/>
  <c r="H250" i="8"/>
  <c r="I250" i="8"/>
  <c r="E251" i="8"/>
  <c r="I251" i="8"/>
  <c r="E252" i="8"/>
  <c r="H252" i="8"/>
  <c r="I252" i="8"/>
  <c r="E253" i="8"/>
  <c r="H253" i="8"/>
  <c r="I253" i="8"/>
  <c r="E254" i="8"/>
  <c r="H254" i="8"/>
  <c r="I254" i="8"/>
  <c r="E261" i="8"/>
  <c r="H261" i="8"/>
  <c r="I261" i="8"/>
  <c r="E262" i="8"/>
  <c r="H262" i="8"/>
  <c r="I262" i="8"/>
  <c r="E263" i="8"/>
  <c r="H263" i="8"/>
  <c r="I263" i="8"/>
  <c r="E264" i="8"/>
  <c r="H264" i="8"/>
  <c r="I264" i="8"/>
  <c r="E265" i="8"/>
  <c r="I265" i="8"/>
  <c r="E266" i="8"/>
  <c r="H266" i="8"/>
  <c r="I266" i="8"/>
  <c r="E267" i="8"/>
  <c r="H267" i="8"/>
  <c r="I267" i="8"/>
  <c r="E268" i="8"/>
  <c r="H268" i="8"/>
  <c r="I268" i="8"/>
  <c r="E269" i="8"/>
  <c r="H269" i="8"/>
  <c r="I269" i="8"/>
  <c r="E270" i="8"/>
  <c r="H270" i="8"/>
  <c r="I270" i="8"/>
  <c r="E271" i="8"/>
  <c r="E272" i="8"/>
  <c r="E277" i="8"/>
  <c r="E279" i="8"/>
  <c r="I279" i="8"/>
  <c r="E280" i="8"/>
  <c r="I280" i="8"/>
  <c r="E281" i="8"/>
  <c r="I281" i="8"/>
  <c r="E282" i="8"/>
  <c r="I282" i="8"/>
  <c r="E283" i="8"/>
  <c r="I283" i="8"/>
  <c r="E284" i="8"/>
  <c r="H284" i="8"/>
  <c r="I284" i="8"/>
  <c r="E285" i="8"/>
  <c r="H285" i="8"/>
  <c r="I285" i="8"/>
  <c r="E286" i="8"/>
  <c r="H286" i="8"/>
  <c r="I286" i="8"/>
  <c r="E287" i="8"/>
  <c r="H287" i="8"/>
  <c r="I287" i="8"/>
  <c r="E288" i="8"/>
  <c r="H288" i="8"/>
  <c r="I288" i="8"/>
  <c r="E289" i="8"/>
  <c r="I289" i="8"/>
  <c r="E290" i="8"/>
  <c r="H290" i="8"/>
  <c r="I290" i="8"/>
  <c r="E291" i="8"/>
  <c r="H291" i="8"/>
  <c r="I291" i="8"/>
  <c r="E292" i="8"/>
  <c r="H292" i="8"/>
  <c r="I292" i="8"/>
  <c r="C293" i="8"/>
  <c r="E293" i="8" s="1"/>
  <c r="D293" i="8"/>
  <c r="F293" i="8"/>
  <c r="G293" i="8"/>
  <c r="H293" i="8"/>
  <c r="I293" i="8"/>
  <c r="H1050" i="2"/>
  <c r="H1051" i="2"/>
  <c r="H1052" i="2"/>
  <c r="H1053" i="2"/>
  <c r="H1049" i="2"/>
  <c r="G1010" i="2"/>
  <c r="G1005" i="2"/>
  <c r="C977" i="2"/>
  <c r="C292" i="2"/>
  <c r="D977" i="2"/>
  <c r="H1018" i="2"/>
  <c r="H1026" i="2"/>
  <c r="H1027" i="2"/>
  <c r="H1028" i="2"/>
  <c r="H1029" i="2"/>
  <c r="H1030" i="2"/>
  <c r="H1031" i="2"/>
  <c r="H1032" i="2"/>
  <c r="H1033" i="2"/>
  <c r="H1034" i="2"/>
  <c r="H1035" i="2"/>
  <c r="H1025" i="2"/>
  <c r="I1025" i="2" s="1"/>
  <c r="H1015" i="2"/>
  <c r="H1016" i="2"/>
  <c r="H1017" i="2"/>
  <c r="H1019" i="2"/>
  <c r="H1020" i="2"/>
  <c r="H1021" i="2"/>
  <c r="H1022" i="2"/>
  <c r="H1023" i="2"/>
  <c r="H1014" i="2"/>
  <c r="H1009" i="2"/>
  <c r="H1004" i="2"/>
  <c r="H999" i="2"/>
  <c r="H998" i="2"/>
  <c r="H991" i="2"/>
  <c r="H992" i="2"/>
  <c r="H993" i="2"/>
  <c r="H990" i="2"/>
  <c r="H988" i="2"/>
  <c r="H986" i="2"/>
  <c r="H981" i="2"/>
  <c r="H956" i="2"/>
  <c r="H957" i="2"/>
  <c r="H958" i="2"/>
  <c r="H959" i="2"/>
  <c r="H960" i="2"/>
  <c r="H961" i="2"/>
  <c r="H962" i="2"/>
  <c r="H963" i="2"/>
  <c r="H964" i="2"/>
  <c r="H965" i="2"/>
  <c r="H966" i="2"/>
  <c r="I966" i="2" s="1"/>
  <c r="H967" i="2"/>
  <c r="I967" i="2" s="1"/>
  <c r="H968" i="2"/>
  <c r="H969" i="2"/>
  <c r="H970" i="2"/>
  <c r="H971" i="2"/>
  <c r="H972" i="2"/>
  <c r="H973" i="2"/>
  <c r="I973" i="2" s="1"/>
  <c r="H974" i="2"/>
  <c r="H975" i="2"/>
  <c r="H976" i="2"/>
  <c r="H955" i="2"/>
  <c r="H938" i="2"/>
  <c r="H936" i="2"/>
  <c r="H935" i="2"/>
  <c r="I935" i="2" s="1"/>
  <c r="H950" i="2"/>
  <c r="H949" i="2"/>
  <c r="I949" i="2" s="1"/>
  <c r="H937" i="2"/>
  <c r="H939" i="2"/>
  <c r="H934" i="2"/>
  <c r="H925" i="2"/>
  <c r="H926" i="2"/>
  <c r="H927" i="2"/>
  <c r="I927" i="2" s="1"/>
  <c r="H928" i="2"/>
  <c r="H924" i="2"/>
  <c r="H795" i="2"/>
  <c r="I795" i="2" s="1"/>
  <c r="H796" i="2"/>
  <c r="H797" i="2"/>
  <c r="H798" i="2"/>
  <c r="H799" i="2"/>
  <c r="H800" i="2"/>
  <c r="I800" i="2" s="1"/>
  <c r="H801" i="2"/>
  <c r="H802" i="2"/>
  <c r="H803" i="2"/>
  <c r="H804" i="2"/>
  <c r="H805" i="2"/>
  <c r="H806" i="2"/>
  <c r="H807" i="2"/>
  <c r="H808" i="2"/>
  <c r="H809" i="2"/>
  <c r="H810" i="2"/>
  <c r="I810" i="2" s="1"/>
  <c r="H811" i="2"/>
  <c r="H812" i="2"/>
  <c r="H813" i="2"/>
  <c r="H814" i="2"/>
  <c r="H815" i="2"/>
  <c r="H816" i="2"/>
  <c r="I816" i="2" s="1"/>
  <c r="H817" i="2"/>
  <c r="H818" i="2"/>
  <c r="H819" i="2"/>
  <c r="I819" i="2" s="1"/>
  <c r="H820" i="2"/>
  <c r="H821" i="2"/>
  <c r="H822" i="2"/>
  <c r="H823" i="2"/>
  <c r="H824" i="2"/>
  <c r="I824" i="2" s="1"/>
  <c r="H825" i="2"/>
  <c r="H826" i="2"/>
  <c r="H827" i="2"/>
  <c r="H828" i="2"/>
  <c r="H829" i="2"/>
  <c r="H830" i="2"/>
  <c r="H831" i="2"/>
  <c r="H832" i="2"/>
  <c r="I832" i="2" s="1"/>
  <c r="H833" i="2"/>
  <c r="I833" i="2" s="1"/>
  <c r="H834" i="2"/>
  <c r="I834" i="2" s="1"/>
  <c r="H835" i="2"/>
  <c r="H836" i="2"/>
  <c r="H837" i="2"/>
  <c r="H838" i="2"/>
  <c r="H839" i="2"/>
  <c r="H840" i="2"/>
  <c r="I840" i="2" s="1"/>
  <c r="H841" i="2"/>
  <c r="H842" i="2"/>
  <c r="H843" i="2"/>
  <c r="H844" i="2"/>
  <c r="H845" i="2"/>
  <c r="H846" i="2"/>
  <c r="H847" i="2"/>
  <c r="H848" i="2"/>
  <c r="I848" i="2" s="1"/>
  <c r="H849" i="2"/>
  <c r="H850" i="2"/>
  <c r="H851" i="2"/>
  <c r="I851" i="2" s="1"/>
  <c r="H852" i="2"/>
  <c r="H853" i="2"/>
  <c r="H854" i="2"/>
  <c r="H855" i="2"/>
  <c r="H856" i="2"/>
  <c r="H857" i="2"/>
  <c r="I857" i="2" s="1"/>
  <c r="H858" i="2"/>
  <c r="I858" i="2" s="1"/>
  <c r="H859" i="2"/>
  <c r="H860" i="2"/>
  <c r="H861" i="2"/>
  <c r="H862" i="2"/>
  <c r="H863" i="2"/>
  <c r="H864" i="2"/>
  <c r="H865" i="2"/>
  <c r="I865" i="2" s="1"/>
  <c r="H866" i="2"/>
  <c r="I866" i="2" s="1"/>
  <c r="H867" i="2"/>
  <c r="I867" i="2" s="1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I882" i="2" s="1"/>
  <c r="H883" i="2"/>
  <c r="I883" i="2" s="1"/>
  <c r="H884" i="2"/>
  <c r="H885" i="2"/>
  <c r="H886" i="2"/>
  <c r="H887" i="2"/>
  <c r="H888" i="2"/>
  <c r="I888" i="2" s="1"/>
  <c r="H889" i="2"/>
  <c r="I889" i="2" s="1"/>
  <c r="H890" i="2"/>
  <c r="H891" i="2"/>
  <c r="I891" i="2" s="1"/>
  <c r="H892" i="2"/>
  <c r="H893" i="2"/>
  <c r="H894" i="2"/>
  <c r="H895" i="2"/>
  <c r="H896" i="2"/>
  <c r="H897" i="2"/>
  <c r="I897" i="2" s="1"/>
  <c r="H898" i="2"/>
  <c r="I898" i="2" s="1"/>
  <c r="H899" i="2"/>
  <c r="I899" i="2" s="1"/>
  <c r="H900" i="2"/>
  <c r="H901" i="2"/>
  <c r="H902" i="2"/>
  <c r="H903" i="2"/>
  <c r="H904" i="2"/>
  <c r="I904" i="2" s="1"/>
  <c r="H905" i="2"/>
  <c r="I905" i="2" s="1"/>
  <c r="H906" i="2"/>
  <c r="H907" i="2"/>
  <c r="H908" i="2"/>
  <c r="H909" i="2"/>
  <c r="H910" i="2"/>
  <c r="H911" i="2"/>
  <c r="H912" i="2"/>
  <c r="I912" i="2" s="1"/>
  <c r="H913" i="2"/>
  <c r="H914" i="2"/>
  <c r="I914" i="2" s="1"/>
  <c r="H915" i="2"/>
  <c r="I915" i="2" s="1"/>
  <c r="H916" i="2"/>
  <c r="H917" i="2"/>
  <c r="H918" i="2"/>
  <c r="H919" i="2"/>
  <c r="H920" i="2"/>
  <c r="I920" i="2" s="1"/>
  <c r="H921" i="2"/>
  <c r="H922" i="2"/>
  <c r="I922" i="2" s="1"/>
  <c r="H794" i="2"/>
  <c r="I794" i="2" s="1"/>
  <c r="H784" i="2"/>
  <c r="H785" i="2"/>
  <c r="H786" i="2"/>
  <c r="H787" i="2"/>
  <c r="H788" i="2"/>
  <c r="H789" i="2"/>
  <c r="H790" i="2"/>
  <c r="H791" i="2"/>
  <c r="I791" i="2" s="1"/>
  <c r="H792" i="2"/>
  <c r="H783" i="2"/>
  <c r="H764" i="2"/>
  <c r="H765" i="2"/>
  <c r="H766" i="2"/>
  <c r="H767" i="2"/>
  <c r="H768" i="2"/>
  <c r="I768" i="2" s="1"/>
  <c r="H769" i="2"/>
  <c r="I769" i="2" s="1"/>
  <c r="H770" i="2"/>
  <c r="H771" i="2"/>
  <c r="H772" i="2"/>
  <c r="H773" i="2"/>
  <c r="H774" i="2"/>
  <c r="H775" i="2"/>
  <c r="H776" i="2"/>
  <c r="I776" i="2" s="1"/>
  <c r="H777" i="2"/>
  <c r="H778" i="2"/>
  <c r="H779" i="2"/>
  <c r="H780" i="2"/>
  <c r="H781" i="2"/>
  <c r="H763" i="2"/>
  <c r="H741" i="2"/>
  <c r="H742" i="2"/>
  <c r="H743" i="2"/>
  <c r="H744" i="2"/>
  <c r="H745" i="2"/>
  <c r="H746" i="2"/>
  <c r="H747" i="2"/>
  <c r="H748" i="2"/>
  <c r="H749" i="2"/>
  <c r="H750" i="2"/>
  <c r="H751" i="2"/>
  <c r="I751" i="2" s="1"/>
  <c r="H752" i="2"/>
  <c r="H753" i="2"/>
  <c r="H754" i="2"/>
  <c r="H755" i="2"/>
  <c r="H756" i="2"/>
  <c r="H757" i="2"/>
  <c r="H758" i="2"/>
  <c r="H740" i="2"/>
  <c r="H710" i="2"/>
  <c r="H706" i="2"/>
  <c r="H705" i="2"/>
  <c r="H704" i="2"/>
  <c r="H703" i="2"/>
  <c r="H680" i="2"/>
  <c r="H679" i="2"/>
  <c r="H678" i="2"/>
  <c r="H669" i="2"/>
  <c r="H657" i="2"/>
  <c r="H654" i="2"/>
  <c r="H612" i="2"/>
  <c r="H613" i="2"/>
  <c r="H614" i="2"/>
  <c r="I614" i="2" s="1"/>
  <c r="H615" i="2"/>
  <c r="H616" i="2"/>
  <c r="H617" i="2"/>
  <c r="H618" i="2"/>
  <c r="H619" i="2"/>
  <c r="H620" i="2"/>
  <c r="H621" i="2"/>
  <c r="H622" i="2"/>
  <c r="H623" i="2"/>
  <c r="I623" i="2" s="1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I639" i="2" s="1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5" i="2"/>
  <c r="H656" i="2"/>
  <c r="H658" i="2"/>
  <c r="H659" i="2"/>
  <c r="H660" i="2"/>
  <c r="H661" i="2"/>
  <c r="H662" i="2"/>
  <c r="H663" i="2"/>
  <c r="H664" i="2"/>
  <c r="H665" i="2"/>
  <c r="H666" i="2"/>
  <c r="H667" i="2"/>
  <c r="H668" i="2"/>
  <c r="H670" i="2"/>
  <c r="H671" i="2"/>
  <c r="H672" i="2"/>
  <c r="H673" i="2"/>
  <c r="H674" i="2"/>
  <c r="H675" i="2"/>
  <c r="H676" i="2"/>
  <c r="H677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7" i="2"/>
  <c r="H708" i="2"/>
  <c r="H709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I722" i="2" s="1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611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74" i="2"/>
  <c r="H381" i="2"/>
  <c r="H382" i="2"/>
  <c r="I382" i="2" s="1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I414" i="2" s="1"/>
  <c r="H415" i="2"/>
  <c r="H416" i="2"/>
  <c r="H417" i="2"/>
  <c r="H418" i="2"/>
  <c r="H419" i="2"/>
  <c r="H420" i="2"/>
  <c r="H421" i="2"/>
  <c r="H422" i="2"/>
  <c r="I422" i="2" s="1"/>
  <c r="H423" i="2"/>
  <c r="H424" i="2"/>
  <c r="H425" i="2"/>
  <c r="H426" i="2"/>
  <c r="H427" i="2"/>
  <c r="H428" i="2"/>
  <c r="H429" i="2"/>
  <c r="H430" i="2"/>
  <c r="I430" i="2" s="1"/>
  <c r="H431" i="2"/>
  <c r="H432" i="2"/>
  <c r="H433" i="2"/>
  <c r="H434" i="2"/>
  <c r="H435" i="2"/>
  <c r="H436" i="2"/>
  <c r="H437" i="2"/>
  <c r="H438" i="2"/>
  <c r="I438" i="2" s="1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I451" i="2" s="1"/>
  <c r="H452" i="2"/>
  <c r="H453" i="2"/>
  <c r="H454" i="2"/>
  <c r="I454" i="2" s="1"/>
  <c r="H455" i="2"/>
  <c r="H456" i="2"/>
  <c r="H457" i="2"/>
  <c r="H458" i="2"/>
  <c r="H459" i="2"/>
  <c r="H460" i="2"/>
  <c r="H380" i="2"/>
  <c r="H372" i="2"/>
  <c r="H373" i="2"/>
  <c r="H374" i="2"/>
  <c r="H375" i="2"/>
  <c r="H376" i="2"/>
  <c r="H377" i="2"/>
  <c r="H378" i="2"/>
  <c r="H371" i="2"/>
  <c r="H363" i="2"/>
  <c r="H364" i="2"/>
  <c r="H365" i="2"/>
  <c r="H366" i="2"/>
  <c r="H367" i="2"/>
  <c r="H368" i="2"/>
  <c r="H369" i="2"/>
  <c r="H362" i="2"/>
  <c r="H302" i="2"/>
  <c r="H303" i="2"/>
  <c r="H304" i="2"/>
  <c r="H305" i="2"/>
  <c r="H306" i="2"/>
  <c r="H307" i="2"/>
  <c r="H308" i="2"/>
  <c r="H309" i="2"/>
  <c r="H310" i="2"/>
  <c r="I310" i="2" s="1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I325" i="2" s="1"/>
  <c r="H326" i="2"/>
  <c r="H327" i="2"/>
  <c r="H328" i="2"/>
  <c r="H329" i="2"/>
  <c r="H330" i="2"/>
  <c r="H331" i="2"/>
  <c r="H332" i="2"/>
  <c r="H333" i="2"/>
  <c r="H334" i="2"/>
  <c r="I334" i="2" s="1"/>
  <c r="H335" i="2"/>
  <c r="H336" i="2"/>
  <c r="H337" i="2"/>
  <c r="H338" i="2"/>
  <c r="H339" i="2"/>
  <c r="H340" i="2"/>
  <c r="H341" i="2"/>
  <c r="I341" i="2" s="1"/>
  <c r="H342" i="2"/>
  <c r="I342" i="2" s="1"/>
  <c r="H343" i="2"/>
  <c r="H344" i="2"/>
  <c r="H345" i="2"/>
  <c r="H346" i="2"/>
  <c r="H347" i="2"/>
  <c r="H348" i="2"/>
  <c r="H349" i="2"/>
  <c r="H350" i="2"/>
  <c r="I350" i="2" s="1"/>
  <c r="H351" i="2"/>
  <c r="H352" i="2"/>
  <c r="H353" i="2"/>
  <c r="H354" i="2"/>
  <c r="H355" i="2"/>
  <c r="H356" i="2"/>
  <c r="H357" i="2"/>
  <c r="I357" i="2" s="1"/>
  <c r="H358" i="2"/>
  <c r="H301" i="2"/>
  <c r="H296" i="2"/>
  <c r="G473" i="2"/>
  <c r="G472" i="2"/>
  <c r="G471" i="2"/>
  <c r="G470" i="2"/>
  <c r="G469" i="2"/>
  <c r="G468" i="2"/>
  <c r="G467" i="2"/>
  <c r="G466" i="2"/>
  <c r="G465" i="2"/>
  <c r="G464" i="2"/>
  <c r="G463" i="2"/>
  <c r="G298" i="2"/>
  <c r="G299" i="2"/>
  <c r="G300" i="2"/>
  <c r="G297" i="2"/>
  <c r="G360" i="2"/>
  <c r="G359" i="2"/>
  <c r="G361" i="2"/>
  <c r="G370" i="2"/>
  <c r="G37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62" i="2"/>
  <c r="G461" i="2"/>
  <c r="G460" i="2"/>
  <c r="I460" i="2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3" i="2"/>
  <c r="I443" i="2" s="1"/>
  <c r="G442" i="2"/>
  <c r="G444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I420" i="2" s="1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I397" i="2" s="1"/>
  <c r="G396" i="2"/>
  <c r="I396" i="2" s="1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8" i="2"/>
  <c r="G377" i="2"/>
  <c r="G376" i="2"/>
  <c r="G375" i="2"/>
  <c r="G374" i="2"/>
  <c r="G373" i="2"/>
  <c r="G372" i="2"/>
  <c r="G371" i="2"/>
  <c r="G369" i="2"/>
  <c r="G368" i="2"/>
  <c r="G367" i="2"/>
  <c r="G366" i="2"/>
  <c r="G365" i="2"/>
  <c r="G364" i="2"/>
  <c r="G363" i="2"/>
  <c r="G362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I336" i="2" s="1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I320" i="2" s="1"/>
  <c r="G319" i="2"/>
  <c r="G318" i="2"/>
  <c r="G317" i="2"/>
  <c r="G316" i="2"/>
  <c r="G315" i="2"/>
  <c r="G314" i="2"/>
  <c r="G313" i="2"/>
  <c r="G312" i="2"/>
  <c r="I312" i="2" s="1"/>
  <c r="G311" i="2"/>
  <c r="I311" i="2" s="1"/>
  <c r="G310" i="2"/>
  <c r="G309" i="2"/>
  <c r="G308" i="2"/>
  <c r="G307" i="2"/>
  <c r="G306" i="2"/>
  <c r="G305" i="2"/>
  <c r="G304" i="2"/>
  <c r="G303" i="2"/>
  <c r="G302" i="2"/>
  <c r="G301" i="2"/>
  <c r="G296" i="2"/>
  <c r="I450" i="2"/>
  <c r="G489" i="2"/>
  <c r="G6" i="2"/>
  <c r="G292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I505" i="2" s="1"/>
  <c r="G506" i="2"/>
  <c r="G507" i="2"/>
  <c r="G508" i="2"/>
  <c r="G509" i="2"/>
  <c r="G510" i="2"/>
  <c r="G511" i="2"/>
  <c r="G512" i="2"/>
  <c r="G513" i="2"/>
  <c r="I513" i="2" s="1"/>
  <c r="G514" i="2"/>
  <c r="G515" i="2"/>
  <c r="G516" i="2"/>
  <c r="G517" i="2"/>
  <c r="G518" i="2"/>
  <c r="G519" i="2"/>
  <c r="G520" i="2"/>
  <c r="G521" i="2"/>
  <c r="I521" i="2" s="1"/>
  <c r="G522" i="2"/>
  <c r="G523" i="2"/>
  <c r="G524" i="2"/>
  <c r="G525" i="2"/>
  <c r="G526" i="2"/>
  <c r="G527" i="2"/>
  <c r="G528" i="2"/>
  <c r="G529" i="2"/>
  <c r="I529" i="2" s="1"/>
  <c r="G530" i="2"/>
  <c r="G531" i="2"/>
  <c r="G532" i="2"/>
  <c r="G533" i="2"/>
  <c r="G534" i="2"/>
  <c r="G535" i="2"/>
  <c r="G536" i="2"/>
  <c r="G537" i="2"/>
  <c r="I537" i="2" s="1"/>
  <c r="G538" i="2"/>
  <c r="G539" i="2"/>
  <c r="G540" i="2"/>
  <c r="G541" i="2"/>
  <c r="G542" i="2"/>
  <c r="G543" i="2"/>
  <c r="G544" i="2"/>
  <c r="G545" i="2"/>
  <c r="I545" i="2" s="1"/>
  <c r="G546" i="2"/>
  <c r="G547" i="2"/>
  <c r="G548" i="2"/>
  <c r="G549" i="2"/>
  <c r="G550" i="2"/>
  <c r="G551" i="2"/>
  <c r="G552" i="2"/>
  <c r="G553" i="2"/>
  <c r="I553" i="2" s="1"/>
  <c r="G554" i="2"/>
  <c r="G555" i="2"/>
  <c r="G556" i="2"/>
  <c r="G557" i="2"/>
  <c r="G558" i="2"/>
  <c r="G559" i="2"/>
  <c r="G560" i="2"/>
  <c r="G561" i="2"/>
  <c r="I561" i="2" s="1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I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I665" i="2" s="1"/>
  <c r="G666" i="2"/>
  <c r="G667" i="2"/>
  <c r="G668" i="2"/>
  <c r="G669" i="2"/>
  <c r="G670" i="2"/>
  <c r="G671" i="2"/>
  <c r="G672" i="2"/>
  <c r="G673" i="2"/>
  <c r="I673" i="2" s="1"/>
  <c r="G674" i="2"/>
  <c r="G675" i="2"/>
  <c r="G676" i="2"/>
  <c r="G677" i="2"/>
  <c r="G678" i="2"/>
  <c r="I678" i="2" s="1"/>
  <c r="G679" i="2"/>
  <c r="G680" i="2"/>
  <c r="G681" i="2"/>
  <c r="I681" i="2" s="1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I697" i="2" s="1"/>
  <c r="G698" i="2"/>
  <c r="G699" i="2"/>
  <c r="G700" i="2"/>
  <c r="G701" i="2"/>
  <c r="G702" i="2"/>
  <c r="G703" i="2"/>
  <c r="G704" i="2"/>
  <c r="G705" i="2"/>
  <c r="I705" i="2" s="1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I721" i="2" s="1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63" i="2"/>
  <c r="G764" i="2"/>
  <c r="I764" i="2" s="1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I778" i="2" s="1"/>
  <c r="G779" i="2"/>
  <c r="G780" i="2"/>
  <c r="G781" i="2"/>
  <c r="I781" i="2" s="1"/>
  <c r="G782" i="2"/>
  <c r="G783" i="2"/>
  <c r="G784" i="2"/>
  <c r="G785" i="2"/>
  <c r="G786" i="2"/>
  <c r="G787" i="2"/>
  <c r="G788" i="2"/>
  <c r="I788" i="2" s="1"/>
  <c r="G789" i="2"/>
  <c r="G790" i="2"/>
  <c r="G791" i="2"/>
  <c r="G792" i="2"/>
  <c r="G793" i="2"/>
  <c r="G794" i="2"/>
  <c r="G795" i="2"/>
  <c r="G796" i="2"/>
  <c r="I796" i="2" s="1"/>
  <c r="G797" i="2"/>
  <c r="I797" i="2" s="1"/>
  <c r="G798" i="2"/>
  <c r="I798" i="2" s="1"/>
  <c r="G799" i="2"/>
  <c r="G800" i="2"/>
  <c r="G801" i="2"/>
  <c r="G802" i="2"/>
  <c r="G803" i="2"/>
  <c r="G804" i="2"/>
  <c r="I804" i="2" s="1"/>
  <c r="G805" i="2"/>
  <c r="G806" i="2"/>
  <c r="I806" i="2" s="1"/>
  <c r="G807" i="2"/>
  <c r="G808" i="2"/>
  <c r="G809" i="2"/>
  <c r="G810" i="2"/>
  <c r="G811" i="2"/>
  <c r="G812" i="2"/>
  <c r="G813" i="2"/>
  <c r="I813" i="2" s="1"/>
  <c r="G814" i="2"/>
  <c r="I814" i="2" s="1"/>
  <c r="G815" i="2"/>
  <c r="G816" i="2"/>
  <c r="G817" i="2"/>
  <c r="G818" i="2"/>
  <c r="G819" i="2"/>
  <c r="G820" i="2"/>
  <c r="G821" i="2"/>
  <c r="G822" i="2"/>
  <c r="I822" i="2" s="1"/>
  <c r="G823" i="2"/>
  <c r="G824" i="2"/>
  <c r="G825" i="2"/>
  <c r="G826" i="2"/>
  <c r="G827" i="2"/>
  <c r="G828" i="2"/>
  <c r="G829" i="2"/>
  <c r="G830" i="2"/>
  <c r="I830" i="2" s="1"/>
  <c r="G831" i="2"/>
  <c r="G832" i="2"/>
  <c r="G833" i="2"/>
  <c r="G834" i="2"/>
  <c r="G835" i="2"/>
  <c r="G836" i="2"/>
  <c r="I836" i="2" s="1"/>
  <c r="G837" i="2"/>
  <c r="G838" i="2"/>
  <c r="G839" i="2"/>
  <c r="G840" i="2"/>
  <c r="G841" i="2"/>
  <c r="G842" i="2"/>
  <c r="G843" i="2"/>
  <c r="G844" i="2"/>
  <c r="G845" i="2"/>
  <c r="I845" i="2" s="1"/>
  <c r="G846" i="2"/>
  <c r="G847" i="2"/>
  <c r="G848" i="2"/>
  <c r="G849" i="2"/>
  <c r="G850" i="2"/>
  <c r="G851" i="2"/>
  <c r="G852" i="2"/>
  <c r="G853" i="2"/>
  <c r="I853" i="2" s="1"/>
  <c r="G854" i="2"/>
  <c r="I854" i="2" s="1"/>
  <c r="G855" i="2"/>
  <c r="G856" i="2"/>
  <c r="G857" i="2"/>
  <c r="G858" i="2"/>
  <c r="G859" i="2"/>
  <c r="G860" i="2"/>
  <c r="G861" i="2"/>
  <c r="G862" i="2"/>
  <c r="I862" i="2" s="1"/>
  <c r="G863" i="2"/>
  <c r="G864" i="2"/>
  <c r="G865" i="2"/>
  <c r="G866" i="2"/>
  <c r="G867" i="2"/>
  <c r="G868" i="2"/>
  <c r="G869" i="2"/>
  <c r="G870" i="2"/>
  <c r="I870" i="2" s="1"/>
  <c r="G871" i="2"/>
  <c r="G872" i="2"/>
  <c r="G873" i="2"/>
  <c r="G874" i="2"/>
  <c r="G875" i="2"/>
  <c r="G876" i="2"/>
  <c r="G877" i="2"/>
  <c r="G878" i="2"/>
  <c r="I878" i="2" s="1"/>
  <c r="G879" i="2"/>
  <c r="G880" i="2"/>
  <c r="G881" i="2"/>
  <c r="G882" i="2"/>
  <c r="G883" i="2"/>
  <c r="G884" i="2"/>
  <c r="I884" i="2" s="1"/>
  <c r="G885" i="2"/>
  <c r="I885" i="2" s="1"/>
  <c r="G886" i="2"/>
  <c r="I886" i="2" s="1"/>
  <c r="G887" i="2"/>
  <c r="G888" i="2"/>
  <c r="G889" i="2"/>
  <c r="G890" i="2"/>
  <c r="G891" i="2"/>
  <c r="G892" i="2"/>
  <c r="I892" i="2" s="1"/>
  <c r="G893" i="2"/>
  <c r="G894" i="2"/>
  <c r="G895" i="2"/>
  <c r="G896" i="2"/>
  <c r="G897" i="2"/>
  <c r="G898" i="2"/>
  <c r="G899" i="2"/>
  <c r="G900" i="2"/>
  <c r="I900" i="2" s="1"/>
  <c r="G901" i="2"/>
  <c r="G902" i="2"/>
  <c r="G903" i="2"/>
  <c r="G904" i="2"/>
  <c r="G905" i="2"/>
  <c r="G906" i="2"/>
  <c r="G907" i="2"/>
  <c r="G908" i="2"/>
  <c r="G909" i="2"/>
  <c r="I909" i="2" s="1"/>
  <c r="G910" i="2"/>
  <c r="I910" i="2" s="1"/>
  <c r="G911" i="2"/>
  <c r="G912" i="2"/>
  <c r="G913" i="2"/>
  <c r="G914" i="2"/>
  <c r="G915" i="2"/>
  <c r="G916" i="2"/>
  <c r="G917" i="2"/>
  <c r="I917" i="2" s="1"/>
  <c r="G918" i="2"/>
  <c r="I918" i="2" s="1"/>
  <c r="G919" i="2"/>
  <c r="G920" i="2"/>
  <c r="G921" i="2"/>
  <c r="G922" i="2"/>
  <c r="G923" i="2"/>
  <c r="G924" i="2"/>
  <c r="G925" i="2"/>
  <c r="G926" i="2"/>
  <c r="I926" i="2" s="1"/>
  <c r="G927" i="2"/>
  <c r="G928" i="2"/>
  <c r="G929" i="2"/>
  <c r="G930" i="2"/>
  <c r="G931" i="2"/>
  <c r="G932" i="2"/>
  <c r="G933" i="2"/>
  <c r="G934" i="2"/>
  <c r="I934" i="2" s="1"/>
  <c r="G935" i="2"/>
  <c r="G936" i="2"/>
  <c r="G937" i="2"/>
  <c r="G938" i="2"/>
  <c r="G939" i="2"/>
  <c r="I939" i="2" s="1"/>
  <c r="G940" i="2"/>
  <c r="G941" i="2"/>
  <c r="G942" i="2"/>
  <c r="G943" i="2"/>
  <c r="G944" i="2"/>
  <c r="G945" i="2"/>
  <c r="G946" i="2"/>
  <c r="G947" i="2"/>
  <c r="G948" i="2"/>
  <c r="G949" i="2"/>
  <c r="G950" i="2"/>
  <c r="I950" i="2" s="1"/>
  <c r="G981" i="2"/>
  <c r="G982" i="2"/>
  <c r="G986" i="2"/>
  <c r="G987" i="2"/>
  <c r="G988" i="2"/>
  <c r="G989" i="2"/>
  <c r="G990" i="2"/>
  <c r="G991" i="2"/>
  <c r="G992" i="2"/>
  <c r="G993" i="2"/>
  <c r="G998" i="2"/>
  <c r="G1000" i="2" s="1"/>
  <c r="G999" i="2"/>
  <c r="G1004" i="2"/>
  <c r="G1009" i="2"/>
  <c r="G965" i="2"/>
  <c r="G966" i="2"/>
  <c r="G967" i="2"/>
  <c r="G968" i="2"/>
  <c r="G969" i="2"/>
  <c r="G970" i="2"/>
  <c r="I970" i="2" s="1"/>
  <c r="G971" i="2"/>
  <c r="I971" i="2" s="1"/>
  <c r="G972" i="2"/>
  <c r="G973" i="2"/>
  <c r="G974" i="2"/>
  <c r="G975" i="2"/>
  <c r="G976" i="2"/>
  <c r="G1014" i="2"/>
  <c r="G1015" i="2"/>
  <c r="G1016" i="2"/>
  <c r="G1017" i="2"/>
  <c r="G1018" i="2"/>
  <c r="I1018" i="2" s="1"/>
  <c r="G1019" i="2"/>
  <c r="G1020" i="2"/>
  <c r="G1021" i="2"/>
  <c r="G1036" i="2" s="1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40" i="2"/>
  <c r="G1041" i="2" s="1"/>
  <c r="C490" i="2"/>
  <c r="C607" i="2"/>
  <c r="C736" i="2"/>
  <c r="C759" i="2"/>
  <c r="C951" i="2"/>
  <c r="C982" i="2"/>
  <c r="C994" i="2"/>
  <c r="C1000" i="2"/>
  <c r="C1005" i="2"/>
  <c r="C1010" i="2"/>
  <c r="C1036" i="2"/>
  <c r="C1041" i="2"/>
  <c r="C1043" i="2"/>
  <c r="F379" i="2"/>
  <c r="E450" i="2"/>
  <c r="E454" i="2"/>
  <c r="E460" i="2"/>
  <c r="E380" i="2"/>
  <c r="H606" i="2"/>
  <c r="H605" i="2"/>
  <c r="H604" i="2"/>
  <c r="H603" i="2"/>
  <c r="I603" i="2" s="1"/>
  <c r="H602" i="2"/>
  <c r="H601" i="2"/>
  <c r="I601" i="2" s="1"/>
  <c r="H600" i="2"/>
  <c r="I600" i="2" s="1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I587" i="2" s="1"/>
  <c r="H586" i="2"/>
  <c r="H585" i="2"/>
  <c r="H584" i="2"/>
  <c r="I584" i="2" s="1"/>
  <c r="H581" i="2"/>
  <c r="H580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I531" i="2" s="1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607" i="2" s="1"/>
  <c r="H499" i="2"/>
  <c r="I499" i="2" s="1"/>
  <c r="H498" i="2"/>
  <c r="H497" i="2"/>
  <c r="H496" i="2"/>
  <c r="H495" i="2"/>
  <c r="H494" i="2"/>
  <c r="I598" i="2"/>
  <c r="I592" i="2"/>
  <c r="I591" i="2"/>
  <c r="I575" i="2"/>
  <c r="I574" i="2"/>
  <c r="I569" i="2"/>
  <c r="I568" i="2"/>
  <c r="I567" i="2"/>
  <c r="I566" i="2"/>
  <c r="I559" i="2"/>
  <c r="I558" i="2"/>
  <c r="I555" i="2"/>
  <c r="I552" i="2"/>
  <c r="I551" i="2"/>
  <c r="I550" i="2"/>
  <c r="I549" i="2"/>
  <c r="I548" i="2"/>
  <c r="I547" i="2"/>
  <c r="I544" i="2"/>
  <c r="I543" i="2"/>
  <c r="I542" i="2"/>
  <c r="I539" i="2"/>
  <c r="I536" i="2"/>
  <c r="I535" i="2"/>
  <c r="I534" i="2"/>
  <c r="I528" i="2"/>
  <c r="I527" i="2"/>
  <c r="I526" i="2"/>
  <c r="I523" i="2"/>
  <c r="I520" i="2"/>
  <c r="I519" i="2"/>
  <c r="I518" i="2"/>
  <c r="I517" i="2"/>
  <c r="I516" i="2"/>
  <c r="I515" i="2"/>
  <c r="I512" i="2"/>
  <c r="I511" i="2"/>
  <c r="I510" i="2"/>
  <c r="I507" i="2"/>
  <c r="I504" i="2"/>
  <c r="I503" i="2"/>
  <c r="I502" i="2"/>
  <c r="I496" i="2"/>
  <c r="I495" i="2"/>
  <c r="I494" i="2"/>
  <c r="E603" i="2"/>
  <c r="E601" i="2"/>
  <c r="E600" i="2"/>
  <c r="E598" i="2"/>
  <c r="E597" i="2"/>
  <c r="E594" i="2"/>
  <c r="E593" i="2"/>
  <c r="E592" i="2"/>
  <c r="E591" i="2"/>
  <c r="F583" i="2"/>
  <c r="F582" i="2"/>
  <c r="E585" i="2"/>
  <c r="E584" i="2"/>
  <c r="E581" i="2"/>
  <c r="E580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59" i="2"/>
  <c r="E558" i="2"/>
  <c r="E557" i="2"/>
  <c r="E556" i="2"/>
  <c r="E555" i="2"/>
  <c r="E554" i="2"/>
  <c r="E553" i="2"/>
  <c r="E552" i="2"/>
  <c r="E551" i="2"/>
  <c r="F929" i="2"/>
  <c r="F923" i="2"/>
  <c r="F938" i="2"/>
  <c r="F940" i="2"/>
  <c r="F947" i="2"/>
  <c r="F946" i="2"/>
  <c r="F944" i="2"/>
  <c r="F943" i="2"/>
  <c r="I936" i="2"/>
  <c r="I938" i="2"/>
  <c r="H951" i="2"/>
  <c r="I780" i="2"/>
  <c r="I805" i="2"/>
  <c r="I767" i="2"/>
  <c r="I807" i="2"/>
  <c r="I773" i="2"/>
  <c r="I777" i="2"/>
  <c r="I770" i="2"/>
  <c r="I801" i="2"/>
  <c r="I779" i="2"/>
  <c r="I783" i="2"/>
  <c r="I792" i="2"/>
  <c r="I787" i="2"/>
  <c r="I786" i="2"/>
  <c r="I784" i="2"/>
  <c r="I785" i="2"/>
  <c r="I868" i="2"/>
  <c r="I808" i="2"/>
  <c r="I766" i="2"/>
  <c r="I803" i="2"/>
  <c r="I799" i="2"/>
  <c r="I908" i="2"/>
  <c r="I815" i="2"/>
  <c r="I838" i="2"/>
  <c r="I859" i="2"/>
  <c r="I860" i="2"/>
  <c r="I839" i="2"/>
  <c r="I817" i="2"/>
  <c r="I823" i="2"/>
  <c r="I856" i="2"/>
  <c r="I843" i="2"/>
  <c r="I837" i="2"/>
  <c r="I821" i="2"/>
  <c r="I849" i="2"/>
  <c r="I847" i="2"/>
  <c r="I855" i="2"/>
  <c r="I842" i="2"/>
  <c r="I850" i="2"/>
  <c r="I841" i="2"/>
  <c r="I825" i="2"/>
  <c r="I828" i="2"/>
  <c r="I831" i="2"/>
  <c r="I829" i="2"/>
  <c r="I844" i="2"/>
  <c r="I852" i="2"/>
  <c r="I765" i="2"/>
  <c r="I820" i="2"/>
  <c r="I846" i="2"/>
  <c r="I893" i="2"/>
  <c r="I896" i="2"/>
  <c r="I861" i="2"/>
  <c r="I911" i="2"/>
  <c r="I924" i="2"/>
  <c r="I903" i="2"/>
  <c r="I919" i="2"/>
  <c r="I877" i="2"/>
  <c r="I876" i="2"/>
  <c r="I875" i="2"/>
  <c r="I874" i="2"/>
  <c r="I881" i="2"/>
  <c r="I880" i="2"/>
  <c r="I879" i="2"/>
  <c r="I887" i="2"/>
  <c r="I873" i="2"/>
  <c r="I928" i="2"/>
  <c r="I925" i="2"/>
  <c r="I921" i="2"/>
  <c r="I864" i="2"/>
  <c r="I916" i="2"/>
  <c r="I907" i="2"/>
  <c r="I809" i="2"/>
  <c r="I895" i="2"/>
  <c r="I863" i="2"/>
  <c r="I901" i="2"/>
  <c r="I913" i="2"/>
  <c r="I894" i="2"/>
  <c r="I871" i="2"/>
  <c r="I872" i="2"/>
  <c r="E811" i="2"/>
  <c r="E860" i="2"/>
  <c r="E935" i="2"/>
  <c r="E939" i="2"/>
  <c r="E936" i="2"/>
  <c r="E938" i="2"/>
  <c r="E784" i="2"/>
  <c r="E787" i="2"/>
  <c r="D951" i="2"/>
  <c r="E780" i="2"/>
  <c r="F782" i="2"/>
  <c r="F793" i="2"/>
  <c r="F780" i="2"/>
  <c r="G964" i="2"/>
  <c r="G963" i="2"/>
  <c r="G962" i="2"/>
  <c r="G961" i="2"/>
  <c r="G960" i="2"/>
  <c r="G959" i="2"/>
  <c r="G958" i="2"/>
  <c r="G957" i="2"/>
  <c r="G956" i="2"/>
  <c r="G955" i="2"/>
  <c r="I968" i="2"/>
  <c r="I965" i="2"/>
  <c r="I963" i="2"/>
  <c r="I962" i="2"/>
  <c r="I961" i="2"/>
  <c r="I955" i="2"/>
  <c r="E976" i="2"/>
  <c r="E975" i="2"/>
  <c r="E974" i="2"/>
  <c r="E973" i="2"/>
  <c r="F987" i="2"/>
  <c r="H1040" i="2"/>
  <c r="G1053" i="2"/>
  <c r="G1052" i="2"/>
  <c r="G1051" i="2"/>
  <c r="G1050" i="2"/>
  <c r="G1049" i="2"/>
  <c r="E1018" i="2"/>
  <c r="I710" i="2"/>
  <c r="I706" i="2"/>
  <c r="I704" i="2"/>
  <c r="I703" i="2"/>
  <c r="I669" i="2"/>
  <c r="I654" i="2"/>
  <c r="G734" i="2"/>
  <c r="I734" i="2" s="1"/>
  <c r="G733" i="2"/>
  <c r="G732" i="2"/>
  <c r="G731" i="2"/>
  <c r="G730" i="2"/>
  <c r="G729" i="2"/>
  <c r="G728" i="2"/>
  <c r="G727" i="2"/>
  <c r="G726" i="2"/>
  <c r="G725" i="2"/>
  <c r="G724" i="2"/>
  <c r="G723" i="2"/>
  <c r="G722" i="2"/>
  <c r="G619" i="2"/>
  <c r="G618" i="2"/>
  <c r="G617" i="2"/>
  <c r="G616" i="2"/>
  <c r="I616" i="2" s="1"/>
  <c r="G615" i="2"/>
  <c r="I615" i="2" s="1"/>
  <c r="G614" i="2"/>
  <c r="G613" i="2"/>
  <c r="G612" i="2"/>
  <c r="G611" i="2"/>
  <c r="G736" i="2" s="1"/>
  <c r="G735" i="2"/>
  <c r="H275" i="2"/>
  <c r="H23" i="2"/>
  <c r="I23" i="2" s="1"/>
  <c r="H69" i="2"/>
  <c r="H68" i="2"/>
  <c r="H291" i="2"/>
  <c r="H290" i="2"/>
  <c r="H289" i="2"/>
  <c r="H288" i="2"/>
  <c r="H287" i="2"/>
  <c r="I287" i="2" s="1"/>
  <c r="H286" i="2"/>
  <c r="I286" i="2" s="1"/>
  <c r="H285" i="2"/>
  <c r="H284" i="2"/>
  <c r="H283" i="2"/>
  <c r="H282" i="2"/>
  <c r="H281" i="2"/>
  <c r="H280" i="2"/>
  <c r="H279" i="2"/>
  <c r="I279" i="2" s="1"/>
  <c r="H278" i="2"/>
  <c r="I278" i="2" s="1"/>
  <c r="H277" i="2"/>
  <c r="H276" i="2"/>
  <c r="I276" i="2" s="1"/>
  <c r="H274" i="2"/>
  <c r="H273" i="2"/>
  <c r="H272" i="2"/>
  <c r="H271" i="2"/>
  <c r="H270" i="2"/>
  <c r="I270" i="2" s="1"/>
  <c r="H269" i="2"/>
  <c r="I269" i="2" s="1"/>
  <c r="H268" i="2"/>
  <c r="H267" i="2"/>
  <c r="H266" i="2"/>
  <c r="H265" i="2"/>
  <c r="H264" i="2"/>
  <c r="H263" i="2"/>
  <c r="H262" i="2"/>
  <c r="I262" i="2" s="1"/>
  <c r="H261" i="2"/>
  <c r="H260" i="2"/>
  <c r="H258" i="2"/>
  <c r="H257" i="2"/>
  <c r="H256" i="2"/>
  <c r="H255" i="2"/>
  <c r="H253" i="2"/>
  <c r="H252" i="2"/>
  <c r="I252" i="2" s="1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I236" i="2" s="1"/>
  <c r="H235" i="2"/>
  <c r="I235" i="2" s="1"/>
  <c r="H234" i="2"/>
  <c r="H233" i="2"/>
  <c r="H232" i="2"/>
  <c r="H231" i="2"/>
  <c r="H230" i="2"/>
  <c r="H229" i="2"/>
  <c r="H228" i="2"/>
  <c r="I228" i="2" s="1"/>
  <c r="H227" i="2"/>
  <c r="I227" i="2" s="1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I212" i="2" s="1"/>
  <c r="H211" i="2"/>
  <c r="H210" i="2"/>
  <c r="H209" i="2"/>
  <c r="H208" i="2"/>
  <c r="H207" i="2"/>
  <c r="H206" i="2"/>
  <c r="H205" i="2"/>
  <c r="H204" i="2"/>
  <c r="I204" i="2" s="1"/>
  <c r="H203" i="2"/>
  <c r="H202" i="2"/>
  <c r="H201" i="2"/>
  <c r="H200" i="2"/>
  <c r="H199" i="2"/>
  <c r="H198" i="2"/>
  <c r="H197" i="2"/>
  <c r="H196" i="2"/>
  <c r="I196" i="2" s="1"/>
  <c r="H195" i="2"/>
  <c r="I195" i="2" s="1"/>
  <c r="H194" i="2"/>
  <c r="H193" i="2"/>
  <c r="H192" i="2"/>
  <c r="H191" i="2"/>
  <c r="H190" i="2"/>
  <c r="H189" i="2"/>
  <c r="H188" i="2"/>
  <c r="I188" i="2" s="1"/>
  <c r="H187" i="2"/>
  <c r="H186" i="2"/>
  <c r="H185" i="2"/>
  <c r="H184" i="2"/>
  <c r="H183" i="2"/>
  <c r="H182" i="2"/>
  <c r="H181" i="2"/>
  <c r="H180" i="2"/>
  <c r="I180" i="2" s="1"/>
  <c r="H179" i="2"/>
  <c r="I179" i="2" s="1"/>
  <c r="H178" i="2"/>
  <c r="H177" i="2"/>
  <c r="H176" i="2"/>
  <c r="H175" i="2"/>
  <c r="H174" i="2"/>
  <c r="H173" i="2"/>
  <c r="H172" i="2"/>
  <c r="H171" i="2"/>
  <c r="I171" i="2" s="1"/>
  <c r="H170" i="2"/>
  <c r="H169" i="2"/>
  <c r="H168" i="2"/>
  <c r="H167" i="2"/>
  <c r="H166" i="2"/>
  <c r="H165" i="2"/>
  <c r="H164" i="2"/>
  <c r="H163" i="2"/>
  <c r="I163" i="2" s="1"/>
  <c r="H162" i="2"/>
  <c r="H161" i="2"/>
  <c r="H160" i="2"/>
  <c r="H159" i="2"/>
  <c r="H158" i="2"/>
  <c r="H157" i="2"/>
  <c r="H156" i="2"/>
  <c r="I156" i="2" s="1"/>
  <c r="H155" i="2"/>
  <c r="I155" i="2" s="1"/>
  <c r="H154" i="2"/>
  <c r="H153" i="2"/>
  <c r="H152" i="2"/>
  <c r="H151" i="2"/>
  <c r="H150" i="2"/>
  <c r="H149" i="2"/>
  <c r="H148" i="2"/>
  <c r="I148" i="2" s="1"/>
  <c r="H147" i="2"/>
  <c r="H146" i="2"/>
  <c r="H145" i="2"/>
  <c r="H144" i="2"/>
  <c r="H143" i="2"/>
  <c r="H142" i="2"/>
  <c r="H141" i="2"/>
  <c r="H140" i="2"/>
  <c r="I140" i="2" s="1"/>
  <c r="H139" i="2"/>
  <c r="H138" i="2"/>
  <c r="H137" i="2"/>
  <c r="H136" i="2"/>
  <c r="H135" i="2"/>
  <c r="H134" i="2"/>
  <c r="H133" i="2"/>
  <c r="H132" i="2"/>
  <c r="I132" i="2" s="1"/>
  <c r="H131" i="2"/>
  <c r="I131" i="2" s="1"/>
  <c r="H130" i="2"/>
  <c r="H129" i="2"/>
  <c r="H128" i="2"/>
  <c r="H127" i="2"/>
  <c r="H126" i="2"/>
  <c r="H125" i="2"/>
  <c r="H124" i="2"/>
  <c r="I124" i="2" s="1"/>
  <c r="H123" i="2"/>
  <c r="I123" i="2" s="1"/>
  <c r="H122" i="2"/>
  <c r="H121" i="2"/>
  <c r="H120" i="2"/>
  <c r="H119" i="2"/>
  <c r="H118" i="2"/>
  <c r="H117" i="2"/>
  <c r="H116" i="2"/>
  <c r="I116" i="2" s="1"/>
  <c r="H115" i="2"/>
  <c r="I115" i="2" s="1"/>
  <c r="H114" i="2"/>
  <c r="H113" i="2"/>
  <c r="H112" i="2"/>
  <c r="H111" i="2"/>
  <c r="H110" i="2"/>
  <c r="H109" i="2"/>
  <c r="H108" i="2"/>
  <c r="I108" i="2" s="1"/>
  <c r="H107" i="2"/>
  <c r="I107" i="2" s="1"/>
  <c r="H106" i="2"/>
  <c r="H105" i="2"/>
  <c r="H104" i="2"/>
  <c r="H103" i="2"/>
  <c r="H102" i="2"/>
  <c r="H101" i="2"/>
  <c r="H100" i="2"/>
  <c r="I100" i="2" s="1"/>
  <c r="H99" i="2"/>
  <c r="I99" i="2" s="1"/>
  <c r="H98" i="2"/>
  <c r="H97" i="2"/>
  <c r="H96" i="2"/>
  <c r="H95" i="2"/>
  <c r="H94" i="2"/>
  <c r="H93" i="2"/>
  <c r="H92" i="2"/>
  <c r="H91" i="2"/>
  <c r="I91" i="2" s="1"/>
  <c r="H90" i="2"/>
  <c r="H89" i="2"/>
  <c r="H88" i="2"/>
  <c r="H87" i="2"/>
  <c r="H86" i="2"/>
  <c r="H85" i="2"/>
  <c r="H84" i="2"/>
  <c r="I84" i="2" s="1"/>
  <c r="H83" i="2"/>
  <c r="I83" i="2" s="1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7" i="2"/>
  <c r="H66" i="2"/>
  <c r="H65" i="2"/>
  <c r="I65" i="2" s="1"/>
  <c r="H64" i="2"/>
  <c r="H63" i="2"/>
  <c r="H62" i="2"/>
  <c r="H61" i="2"/>
  <c r="H60" i="2"/>
  <c r="H59" i="2"/>
  <c r="H58" i="2"/>
  <c r="I58" i="2" s="1"/>
  <c r="H57" i="2"/>
  <c r="I57" i="2" s="1"/>
  <c r="H56" i="2"/>
  <c r="H55" i="2"/>
  <c r="H54" i="2"/>
  <c r="H53" i="2"/>
  <c r="H52" i="2"/>
  <c r="H51" i="2"/>
  <c r="H50" i="2"/>
  <c r="I50" i="2" s="1"/>
  <c r="H49" i="2"/>
  <c r="H48" i="2"/>
  <c r="H47" i="2"/>
  <c r="H46" i="2"/>
  <c r="H44" i="2"/>
  <c r="H42" i="2"/>
  <c r="H40" i="2"/>
  <c r="H38" i="2"/>
  <c r="H37" i="2"/>
  <c r="I37" i="2" s="1"/>
  <c r="H36" i="2"/>
  <c r="H35" i="2"/>
  <c r="H34" i="2"/>
  <c r="H33" i="2"/>
  <c r="H32" i="2"/>
  <c r="H31" i="2"/>
  <c r="I31" i="2" s="1"/>
  <c r="H30" i="2"/>
  <c r="H29" i="2"/>
  <c r="H26" i="2"/>
  <c r="H25" i="2"/>
  <c r="H24" i="2"/>
  <c r="H22" i="2"/>
  <c r="H21" i="2"/>
  <c r="H20" i="2"/>
  <c r="H19" i="2"/>
  <c r="H18" i="2"/>
  <c r="I18" i="2" s="1"/>
  <c r="H17" i="2"/>
  <c r="H16" i="2"/>
  <c r="H15" i="2"/>
  <c r="H14" i="2"/>
  <c r="H13" i="2"/>
  <c r="H12" i="2"/>
  <c r="H11" i="2"/>
  <c r="I11" i="2" s="1"/>
  <c r="H10" i="2"/>
  <c r="I10" i="2" s="1"/>
  <c r="H9" i="2"/>
  <c r="H8" i="2"/>
  <c r="H7" i="2"/>
  <c r="H6" i="2"/>
  <c r="F259" i="2"/>
  <c r="F254" i="2"/>
  <c r="E706" i="2"/>
  <c r="E705" i="2"/>
  <c r="E704" i="2"/>
  <c r="E710" i="2"/>
  <c r="E703" i="2"/>
  <c r="E669" i="2"/>
  <c r="E678" i="2"/>
  <c r="E654" i="2"/>
  <c r="E657" i="2"/>
  <c r="E679" i="2"/>
  <c r="E680" i="2"/>
  <c r="E23" i="2"/>
  <c r="F27" i="2"/>
  <c r="F45" i="2"/>
  <c r="F28" i="2"/>
  <c r="F39" i="2"/>
  <c r="F43" i="2"/>
  <c r="F41" i="2"/>
  <c r="F450" i="2"/>
  <c r="F380" i="2"/>
  <c r="E505" i="2"/>
  <c r="E510" i="2"/>
  <c r="F551" i="2"/>
  <c r="F560" i="2"/>
  <c r="F590" i="2"/>
  <c r="F594" i="2"/>
  <c r="F596" i="2"/>
  <c r="E589" i="2"/>
  <c r="E588" i="2"/>
  <c r="I976" i="2"/>
  <c r="I974" i="2"/>
  <c r="E955" i="2"/>
  <c r="F1018" i="2"/>
  <c r="F69" i="2"/>
  <c r="F68" i="2"/>
  <c r="I79" i="2"/>
  <c r="I176" i="2"/>
  <c r="F176" i="2"/>
  <c r="F188" i="2"/>
  <c r="I230" i="2"/>
  <c r="I226" i="2"/>
  <c r="I271" i="2"/>
  <c r="E270" i="2"/>
  <c r="E271" i="2"/>
  <c r="E278" i="2"/>
  <c r="E280" i="2"/>
  <c r="E279" i="2"/>
  <c r="E230" i="2"/>
  <c r="E226" i="2"/>
  <c r="E176" i="2"/>
  <c r="E188" i="2"/>
  <c r="E79" i="2"/>
  <c r="E937" i="2"/>
  <c r="E835" i="2"/>
  <c r="E838" i="2"/>
  <c r="E792" i="2"/>
  <c r="E791" i="2"/>
  <c r="E790" i="2"/>
  <c r="E788" i="2"/>
  <c r="E786" i="2"/>
  <c r="E785" i="2"/>
  <c r="E861" i="2"/>
  <c r="E859" i="2"/>
  <c r="E896" i="2"/>
  <c r="F935" i="2"/>
  <c r="I642" i="2"/>
  <c r="E642" i="2"/>
  <c r="E616" i="2"/>
  <c r="F706" i="2"/>
  <c r="F705" i="2"/>
  <c r="F704" i="2"/>
  <c r="F710" i="2"/>
  <c r="F703" i="2"/>
  <c r="F669" i="2"/>
  <c r="F678" i="2"/>
  <c r="F657" i="2"/>
  <c r="F679" i="2"/>
  <c r="F680" i="2"/>
  <c r="E751" i="2"/>
  <c r="E783" i="2"/>
  <c r="E781" i="2"/>
  <c r="E770" i="2"/>
  <c r="E769" i="2"/>
  <c r="E509" i="2"/>
  <c r="E498" i="2"/>
  <c r="E499" i="2"/>
  <c r="E503" i="2"/>
  <c r="E508" i="2"/>
  <c r="F588" i="2"/>
  <c r="F591" i="2"/>
  <c r="F600" i="2"/>
  <c r="F598" i="2"/>
  <c r="F599" i="2"/>
  <c r="F597" i="2"/>
  <c r="F595" i="2"/>
  <c r="E587" i="2"/>
  <c r="D607" i="2"/>
  <c r="E607" i="2"/>
  <c r="F964" i="2"/>
  <c r="F963" i="2"/>
  <c r="F962" i="2"/>
  <c r="F961" i="2"/>
  <c r="F959" i="2"/>
  <c r="F958" i="2"/>
  <c r="F957" i="2"/>
  <c r="F956" i="2"/>
  <c r="F955" i="2"/>
  <c r="I1020" i="2"/>
  <c r="I1019" i="2"/>
  <c r="I1030" i="2"/>
  <c r="I1031" i="2"/>
  <c r="I1032" i="2"/>
  <c r="I1033" i="2"/>
  <c r="I1034" i="2"/>
  <c r="E1020" i="2"/>
  <c r="E1019" i="2"/>
  <c r="E1025" i="2"/>
  <c r="E1032" i="2"/>
  <c r="E1033" i="2"/>
  <c r="E1034" i="2"/>
  <c r="E1031" i="2"/>
  <c r="E1030" i="2"/>
  <c r="I366" i="2"/>
  <c r="I459" i="2"/>
  <c r="I458" i="2"/>
  <c r="F451" i="2"/>
  <c r="F445" i="2"/>
  <c r="E459" i="2"/>
  <c r="E458" i="2"/>
  <c r="E451" i="2"/>
  <c r="E452" i="2"/>
  <c r="E445" i="2"/>
  <c r="F835" i="2"/>
  <c r="F838" i="2"/>
  <c r="F861" i="2"/>
  <c r="F860" i="2"/>
  <c r="F859" i="2"/>
  <c r="E868" i="2"/>
  <c r="F939" i="2"/>
  <c r="F937" i="2"/>
  <c r="F792" i="2"/>
  <c r="F791" i="2"/>
  <c r="F789" i="2"/>
  <c r="F788" i="2"/>
  <c r="F787" i="2"/>
  <c r="F786" i="2"/>
  <c r="F785" i="2"/>
  <c r="E893" i="2"/>
  <c r="E894" i="2"/>
  <c r="F783" i="2"/>
  <c r="F781" i="2"/>
  <c r="E778" i="2"/>
  <c r="E777" i="2"/>
  <c r="E776" i="2"/>
  <c r="E747" i="2"/>
  <c r="E614" i="2"/>
  <c r="E228" i="2"/>
  <c r="I24" i="2"/>
  <c r="E24" i="2"/>
  <c r="F230" i="2"/>
  <c r="F226" i="2"/>
  <c r="F271" i="2"/>
  <c r="F272" i="2"/>
  <c r="F278" i="2"/>
  <c r="F280" i="2"/>
  <c r="F279" i="2"/>
  <c r="F275" i="2"/>
  <c r="F276" i="2"/>
  <c r="F277" i="2"/>
  <c r="I190" i="2"/>
  <c r="I189" i="2"/>
  <c r="I158" i="2"/>
  <c r="I19" i="2"/>
  <c r="I376" i="2"/>
  <c r="I457" i="2"/>
  <c r="I456" i="2"/>
  <c r="I455" i="2"/>
  <c r="F413" i="2"/>
  <c r="E413" i="2"/>
  <c r="E457" i="2"/>
  <c r="E456" i="2"/>
  <c r="E455" i="2"/>
  <c r="F319" i="2"/>
  <c r="F350" i="2"/>
  <c r="E350" i="2"/>
  <c r="F366" i="2"/>
  <c r="E366" i="2"/>
  <c r="F376" i="2"/>
  <c r="E376" i="2"/>
  <c r="E586" i="2"/>
  <c r="F556" i="2"/>
  <c r="F569" i="2"/>
  <c r="F587" i="2"/>
  <c r="F585" i="2"/>
  <c r="F570" i="2"/>
  <c r="F606" i="2"/>
  <c r="F605" i="2"/>
  <c r="F604" i="2"/>
  <c r="E507" i="2"/>
  <c r="E504" i="2"/>
  <c r="E502" i="2"/>
  <c r="E501" i="2"/>
  <c r="E500" i="2"/>
  <c r="E497" i="2"/>
  <c r="E496" i="2"/>
  <c r="E495" i="2"/>
  <c r="E494" i="2"/>
  <c r="E511" i="2"/>
  <c r="E506" i="2"/>
  <c r="F965" i="2"/>
  <c r="F1025" i="2"/>
  <c r="F1020" i="2"/>
  <c r="F1019" i="2"/>
  <c r="F1033" i="2"/>
  <c r="F1032" i="2"/>
  <c r="F1031" i="2"/>
  <c r="F1030" i="2"/>
  <c r="F896" i="2"/>
  <c r="F893" i="2"/>
  <c r="E928" i="2"/>
  <c r="E927" i="2"/>
  <c r="E926" i="2"/>
  <c r="E925" i="2"/>
  <c r="E924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5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7" i="2"/>
  <c r="E866" i="2"/>
  <c r="E865" i="2"/>
  <c r="E864" i="2"/>
  <c r="E863" i="2"/>
  <c r="E862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7" i="2"/>
  <c r="E836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0" i="2"/>
  <c r="E809" i="2"/>
  <c r="E805" i="2"/>
  <c r="E802" i="2"/>
  <c r="E801" i="2"/>
  <c r="E798" i="2"/>
  <c r="E797" i="2"/>
  <c r="E796" i="2"/>
  <c r="E795" i="2"/>
  <c r="E794" i="2"/>
  <c r="E779" i="2"/>
  <c r="E768" i="2"/>
  <c r="E767" i="2"/>
  <c r="E807" i="2"/>
  <c r="E808" i="2"/>
  <c r="E806" i="2"/>
  <c r="E804" i="2"/>
  <c r="E803" i="2"/>
  <c r="E800" i="2"/>
  <c r="E799" i="2"/>
  <c r="E766" i="2"/>
  <c r="E765" i="2"/>
  <c r="E764" i="2"/>
  <c r="E763" i="2"/>
  <c r="F778" i="2"/>
  <c r="F776" i="2"/>
  <c r="F775" i="2"/>
  <c r="F774" i="2"/>
  <c r="F773" i="2"/>
  <c r="F772" i="2"/>
  <c r="F771" i="2"/>
  <c r="F770" i="2"/>
  <c r="I752" i="2"/>
  <c r="E752" i="2"/>
  <c r="I658" i="2"/>
  <c r="I644" i="2"/>
  <c r="I709" i="2"/>
  <c r="I724" i="2"/>
  <c r="E722" i="2"/>
  <c r="E658" i="2"/>
  <c r="E644" i="2"/>
  <c r="E709" i="2"/>
  <c r="E724" i="2"/>
  <c r="E189" i="2"/>
  <c r="E190" i="2"/>
  <c r="E158" i="2"/>
  <c r="E19" i="2"/>
  <c r="D490" i="2"/>
  <c r="F511" i="2"/>
  <c r="F507" i="2"/>
  <c r="F510" i="2"/>
  <c r="F509" i="2"/>
  <c r="F506" i="2"/>
  <c r="F505" i="2"/>
  <c r="F504" i="2"/>
  <c r="F503" i="2"/>
  <c r="F502" i="2"/>
  <c r="F501" i="2"/>
  <c r="F500" i="2"/>
  <c r="F495" i="2"/>
  <c r="F494" i="2"/>
  <c r="F499" i="2"/>
  <c r="F498" i="2"/>
  <c r="F497" i="2"/>
  <c r="F496" i="2"/>
  <c r="F586" i="2"/>
  <c r="F581" i="2"/>
  <c r="F584" i="2"/>
  <c r="F603" i="2"/>
  <c r="F602" i="2"/>
  <c r="F601" i="2"/>
  <c r="F580" i="2"/>
  <c r="F909" i="2"/>
  <c r="F927" i="2"/>
  <c r="F912" i="2"/>
  <c r="F807" i="2"/>
  <c r="F801" i="2"/>
  <c r="F905" i="2"/>
  <c r="F904" i="2"/>
  <c r="F903" i="2"/>
  <c r="F902" i="2"/>
  <c r="I1023" i="2"/>
  <c r="I1022" i="2"/>
  <c r="E1023" i="2"/>
  <c r="E1022" i="2"/>
  <c r="I620" i="2"/>
  <c r="I629" i="2"/>
  <c r="I621" i="2"/>
  <c r="I628" i="2"/>
  <c r="I624" i="2"/>
  <c r="I622" i="2"/>
  <c r="I625" i="2"/>
  <c r="I617" i="2"/>
  <c r="I630" i="2"/>
  <c r="I627" i="2"/>
  <c r="I619" i="2"/>
  <c r="I618" i="2"/>
  <c r="E620" i="2"/>
  <c r="E629" i="2"/>
  <c r="E621" i="2"/>
  <c r="E628" i="2"/>
  <c r="E623" i="2"/>
  <c r="E624" i="2"/>
  <c r="E622" i="2"/>
  <c r="E625" i="2"/>
  <c r="E617" i="2"/>
  <c r="E630" i="2"/>
  <c r="E627" i="2"/>
  <c r="E619" i="2"/>
  <c r="E618" i="2"/>
  <c r="I714" i="2"/>
  <c r="I637" i="2"/>
  <c r="I643" i="2"/>
  <c r="E637" i="2"/>
  <c r="E639" i="2"/>
  <c r="E643" i="2"/>
  <c r="F724" i="2"/>
  <c r="F722" i="2"/>
  <c r="D736" i="2"/>
  <c r="I15" i="2"/>
  <c r="I13" i="2"/>
  <c r="I53" i="2"/>
  <c r="I40" i="2"/>
  <c r="I44" i="2"/>
  <c r="I42" i="2"/>
  <c r="I26" i="2"/>
  <c r="I29" i="2"/>
  <c r="I38" i="2"/>
  <c r="I33" i="2"/>
  <c r="I36" i="2"/>
  <c r="I35" i="2"/>
  <c r="I263" i="2"/>
  <c r="I240" i="2"/>
  <c r="I257" i="2"/>
  <c r="I243" i="2"/>
  <c r="I229" i="2"/>
  <c r="I242" i="2"/>
  <c r="I169" i="2"/>
  <c r="I150" i="2"/>
  <c r="E169" i="2"/>
  <c r="E150" i="2"/>
  <c r="F189" i="2"/>
  <c r="F190" i="2"/>
  <c r="F158" i="2"/>
  <c r="E240" i="2"/>
  <c r="E257" i="2"/>
  <c r="E243" i="2"/>
  <c r="E229" i="2"/>
  <c r="E242" i="2"/>
  <c r="E263" i="2"/>
  <c r="E33" i="2"/>
  <c r="E36" i="2"/>
  <c r="E35" i="2"/>
  <c r="E44" i="2"/>
  <c r="E53" i="2"/>
  <c r="E13" i="2"/>
  <c r="E15" i="2"/>
  <c r="F572" i="2"/>
  <c r="F571" i="2"/>
  <c r="E521" i="2"/>
  <c r="I416" i="2"/>
  <c r="E420" i="2"/>
  <c r="E416" i="2"/>
  <c r="E1028" i="2"/>
  <c r="E1027" i="2"/>
  <c r="E1029" i="2"/>
  <c r="E1026" i="2"/>
  <c r="E1035" i="2"/>
  <c r="E1015" i="2"/>
  <c r="E1016" i="2"/>
  <c r="E1017" i="2"/>
  <c r="I1028" i="2"/>
  <c r="I1027" i="2"/>
  <c r="I1029" i="2"/>
  <c r="I1026" i="2"/>
  <c r="I1035" i="2"/>
  <c r="I1015" i="2"/>
  <c r="I1016" i="2"/>
  <c r="I1017" i="2"/>
  <c r="F1023" i="2"/>
  <c r="F1022" i="2"/>
  <c r="E40" i="2"/>
  <c r="E42" i="2"/>
  <c r="E26" i="2"/>
  <c r="E29" i="2"/>
  <c r="E38" i="2"/>
  <c r="E34" i="2"/>
  <c r="E37" i="2"/>
  <c r="E200" i="2"/>
  <c r="E7" i="2"/>
  <c r="E16" i="2"/>
  <c r="E20" i="2"/>
  <c r="E18" i="2"/>
  <c r="E11" i="2"/>
  <c r="E14" i="2"/>
  <c r="E17" i="2"/>
  <c r="E12" i="2"/>
  <c r="E22" i="2"/>
  <c r="E25" i="2"/>
  <c r="E57" i="2"/>
  <c r="E46" i="2"/>
  <c r="E54" i="2"/>
  <c r="E48" i="2"/>
  <c r="E49" i="2"/>
  <c r="E47" i="2"/>
  <c r="E50" i="2"/>
  <c r="I34" i="2"/>
  <c r="I16" i="2"/>
  <c r="I20" i="2"/>
  <c r="I14" i="2"/>
  <c r="I17" i="2"/>
  <c r="I12" i="2"/>
  <c r="I22" i="2"/>
  <c r="I7" i="2"/>
  <c r="I46" i="2"/>
  <c r="I54" i="2"/>
  <c r="I48" i="2"/>
  <c r="I49" i="2"/>
  <c r="I47" i="2"/>
  <c r="I25" i="2"/>
  <c r="I265" i="2"/>
  <c r="I264" i="2"/>
  <c r="I261" i="2"/>
  <c r="E265" i="2"/>
  <c r="E262" i="2"/>
  <c r="E264" i="2"/>
  <c r="E269" i="2"/>
  <c r="E261" i="2"/>
  <c r="F150" i="2"/>
  <c r="F240" i="2"/>
  <c r="F257" i="2"/>
  <c r="F243" i="2"/>
  <c r="F242" i="2"/>
  <c r="I729" i="2"/>
  <c r="E729" i="2"/>
  <c r="E334" i="2"/>
  <c r="E329" i="2"/>
  <c r="I329" i="2"/>
  <c r="I448" i="2"/>
  <c r="I447" i="2"/>
  <c r="I446" i="2"/>
  <c r="I442" i="2"/>
  <c r="I444" i="2"/>
  <c r="I441" i="2"/>
  <c r="I440" i="2"/>
  <c r="I439" i="2"/>
  <c r="I437" i="2"/>
  <c r="I436" i="2"/>
  <c r="I435" i="2"/>
  <c r="I434" i="2"/>
  <c r="I433" i="2"/>
  <c r="I432" i="2"/>
  <c r="I431" i="2"/>
  <c r="I429" i="2"/>
  <c r="I428" i="2"/>
  <c r="I427" i="2"/>
  <c r="I426" i="2"/>
  <c r="I425" i="2"/>
  <c r="I424" i="2"/>
  <c r="I423" i="2"/>
  <c r="I421" i="2"/>
  <c r="I419" i="2"/>
  <c r="I418" i="2"/>
  <c r="I417" i="2"/>
  <c r="I415" i="2"/>
  <c r="E433" i="2"/>
  <c r="E436" i="2"/>
  <c r="E435" i="2"/>
  <c r="E448" i="2"/>
  <c r="I21" i="2"/>
  <c r="I9" i="2"/>
  <c r="I202" i="2"/>
  <c r="I161" i="2"/>
  <c r="E161" i="2"/>
  <c r="I74" i="2"/>
  <c r="E74" i="2"/>
  <c r="I59" i="2"/>
  <c r="E59" i="2"/>
  <c r="E21" i="2"/>
  <c r="E10" i="2"/>
  <c r="E9" i="2"/>
  <c r="E227" i="2"/>
  <c r="E202" i="2"/>
  <c r="E236" i="2"/>
  <c r="I708" i="2"/>
  <c r="I707" i="2"/>
  <c r="I702" i="2"/>
  <c r="I626" i="2"/>
  <c r="E626" i="2"/>
  <c r="E708" i="2"/>
  <c r="E707" i="2"/>
  <c r="E702" i="2"/>
  <c r="E520" i="2"/>
  <c r="I631" i="2"/>
  <c r="I613" i="2"/>
  <c r="I612" i="2"/>
  <c r="I611" i="2"/>
  <c r="E631" i="2"/>
  <c r="E615" i="2"/>
  <c r="E613" i="2"/>
  <c r="E612" i="2"/>
  <c r="E611" i="2"/>
  <c r="I735" i="2"/>
  <c r="I733" i="2"/>
  <c r="I699" i="2"/>
  <c r="E699" i="2"/>
  <c r="E687" i="2"/>
  <c r="I675" i="2"/>
  <c r="E675" i="2"/>
  <c r="I687" i="2"/>
  <c r="E661" i="2"/>
  <c r="E735" i="2"/>
  <c r="E734" i="2"/>
  <c r="E733" i="2"/>
  <c r="E336" i="2"/>
  <c r="I378" i="2"/>
  <c r="I377" i="2"/>
  <c r="E378" i="2"/>
  <c r="E377" i="2"/>
  <c r="I291" i="2"/>
  <c r="I290" i="2"/>
  <c r="I289" i="2"/>
  <c r="I288" i="2"/>
  <c r="I285" i="2"/>
  <c r="I284" i="2"/>
  <c r="I283" i="2"/>
  <c r="I282" i="2"/>
  <c r="I281" i="2"/>
  <c r="I192" i="2"/>
  <c r="I191" i="2"/>
  <c r="I186" i="2"/>
  <c r="I185" i="2"/>
  <c r="I172" i="2"/>
  <c r="I268" i="2"/>
  <c r="I267" i="2"/>
  <c r="I266" i="2"/>
  <c r="I260" i="2"/>
  <c r="I258" i="2"/>
  <c r="I256" i="2"/>
  <c r="I255" i="2"/>
  <c r="I251" i="2"/>
  <c r="I253" i="2"/>
  <c r="I250" i="2"/>
  <c r="I249" i="2"/>
  <c r="I248" i="2"/>
  <c r="I247" i="2"/>
  <c r="I246" i="2"/>
  <c r="I245" i="2"/>
  <c r="I244" i="2"/>
  <c r="I241" i="2"/>
  <c r="I239" i="2"/>
  <c r="I238" i="2"/>
  <c r="I237" i="2"/>
  <c r="I234" i="2"/>
  <c r="I233" i="2"/>
  <c r="I232" i="2"/>
  <c r="I231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1" i="2"/>
  <c r="I210" i="2"/>
  <c r="I209" i="2"/>
  <c r="I208" i="2"/>
  <c r="I207" i="2"/>
  <c r="I206" i="2"/>
  <c r="I205" i="2"/>
  <c r="I203" i="2"/>
  <c r="I201" i="2"/>
  <c r="I200" i="2"/>
  <c r="I199" i="2"/>
  <c r="I198" i="2"/>
  <c r="I197" i="2"/>
  <c r="I194" i="2"/>
  <c r="I187" i="2"/>
  <c r="I184" i="2"/>
  <c r="I183" i="2"/>
  <c r="I182" i="2"/>
  <c r="I181" i="2"/>
  <c r="I177" i="2"/>
  <c r="I175" i="2"/>
  <c r="I174" i="2"/>
  <c r="I173" i="2"/>
  <c r="I178" i="2"/>
  <c r="I167" i="2"/>
  <c r="I166" i="2"/>
  <c r="I165" i="2"/>
  <c r="I160" i="2"/>
  <c r="I164" i="2"/>
  <c r="I162" i="2"/>
  <c r="I159" i="2"/>
  <c r="I102" i="2"/>
  <c r="I96" i="2"/>
  <c r="I94" i="2"/>
  <c r="I93" i="2"/>
  <c r="I88" i="2"/>
  <c r="I85" i="2"/>
  <c r="I80" i="2"/>
  <c r="I78" i="2"/>
  <c r="I77" i="2"/>
  <c r="I76" i="2"/>
  <c r="I75" i="2"/>
  <c r="I73" i="2"/>
  <c r="I72" i="2"/>
  <c r="I71" i="2"/>
  <c r="I170" i="2"/>
  <c r="I168" i="2"/>
  <c r="I70" i="2"/>
  <c r="I157" i="2"/>
  <c r="I151" i="2"/>
  <c r="I154" i="2"/>
  <c r="I153" i="2"/>
  <c r="I152" i="2"/>
  <c r="I67" i="2"/>
  <c r="I66" i="2"/>
  <c r="I64" i="2"/>
  <c r="I63" i="2"/>
  <c r="I149" i="2"/>
  <c r="I145" i="2"/>
  <c r="I147" i="2"/>
  <c r="I146" i="2"/>
  <c r="I144" i="2"/>
  <c r="I143" i="2"/>
  <c r="I142" i="2"/>
  <c r="I141" i="2"/>
  <c r="I138" i="2"/>
  <c r="I137" i="2"/>
  <c r="I136" i="2"/>
  <c r="I135" i="2"/>
  <c r="I134" i="2"/>
  <c r="I133" i="2"/>
  <c r="I130" i="2"/>
  <c r="I129" i="2"/>
  <c r="I128" i="2"/>
  <c r="I127" i="2"/>
  <c r="I126" i="2"/>
  <c r="I125" i="2"/>
  <c r="I122" i="2"/>
  <c r="I121" i="2"/>
  <c r="I120" i="2"/>
  <c r="I119" i="2"/>
  <c r="I118" i="2"/>
  <c r="I117" i="2"/>
  <c r="I104" i="2"/>
  <c r="I114" i="2"/>
  <c r="I113" i="2"/>
  <c r="I112" i="2"/>
  <c r="I111" i="2"/>
  <c r="I110" i="2"/>
  <c r="I109" i="2"/>
  <c r="I106" i="2"/>
  <c r="I105" i="2"/>
  <c r="I103" i="2"/>
  <c r="I101" i="2"/>
  <c r="I98" i="2"/>
  <c r="I193" i="2"/>
  <c r="I97" i="2"/>
  <c r="I95" i="2"/>
  <c r="I92" i="2"/>
  <c r="I87" i="2"/>
  <c r="I90" i="2"/>
  <c r="I89" i="2"/>
  <c r="I86" i="2"/>
  <c r="I62" i="2"/>
  <c r="I61" i="2"/>
  <c r="I60" i="2"/>
  <c r="I56" i="2"/>
  <c r="I55" i="2"/>
  <c r="I52" i="2"/>
  <c r="I51" i="2"/>
  <c r="I8" i="2"/>
  <c r="I6" i="2"/>
  <c r="I82" i="2"/>
  <c r="E291" i="2"/>
  <c r="E290" i="2"/>
  <c r="E289" i="2"/>
  <c r="E288" i="2"/>
  <c r="E287" i="2"/>
  <c r="E286" i="2"/>
  <c r="E285" i="2"/>
  <c r="E284" i="2"/>
  <c r="E283" i="2"/>
  <c r="E282" i="2"/>
  <c r="E281" i="2"/>
  <c r="E192" i="2"/>
  <c r="E191" i="2"/>
  <c r="E186" i="2"/>
  <c r="E185" i="2"/>
  <c r="E172" i="2"/>
  <c r="E268" i="2"/>
  <c r="E267" i="2"/>
  <c r="E266" i="2"/>
  <c r="E260" i="2"/>
  <c r="E258" i="2"/>
  <c r="E256" i="2"/>
  <c r="E255" i="2"/>
  <c r="E251" i="2"/>
  <c r="E253" i="2"/>
  <c r="E252" i="2"/>
  <c r="E250" i="2"/>
  <c r="E249" i="2"/>
  <c r="E248" i="2"/>
  <c r="E247" i="2"/>
  <c r="E246" i="2"/>
  <c r="E245" i="2"/>
  <c r="E244" i="2"/>
  <c r="E241" i="2"/>
  <c r="E239" i="2"/>
  <c r="E238" i="2"/>
  <c r="E237" i="2"/>
  <c r="E235" i="2"/>
  <c r="E234" i="2"/>
  <c r="E233" i="2"/>
  <c r="E232" i="2"/>
  <c r="E231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2" i="2"/>
  <c r="E211" i="2"/>
  <c r="E210" i="2"/>
  <c r="E209" i="2"/>
  <c r="E208" i="2"/>
  <c r="E207" i="2"/>
  <c r="E206" i="2"/>
  <c r="E205" i="2"/>
  <c r="E204" i="2"/>
  <c r="E203" i="2"/>
  <c r="E201" i="2"/>
  <c r="E199" i="2"/>
  <c r="E198" i="2"/>
  <c r="E197" i="2"/>
  <c r="E196" i="2"/>
  <c r="E195" i="2"/>
  <c r="E194" i="2"/>
  <c r="E187" i="2"/>
  <c r="E184" i="2"/>
  <c r="E183" i="2"/>
  <c r="E182" i="2"/>
  <c r="E181" i="2"/>
  <c r="E180" i="2"/>
  <c r="E179" i="2"/>
  <c r="E177" i="2"/>
  <c r="E175" i="2"/>
  <c r="E174" i="2"/>
  <c r="E173" i="2"/>
  <c r="E178" i="2"/>
  <c r="E167" i="2"/>
  <c r="E166" i="2"/>
  <c r="E165" i="2"/>
  <c r="E160" i="2"/>
  <c r="E164" i="2"/>
  <c r="E163" i="2"/>
  <c r="E162" i="2"/>
  <c r="E159" i="2"/>
  <c r="E102" i="2"/>
  <c r="E99" i="2"/>
  <c r="E96" i="2"/>
  <c r="E94" i="2"/>
  <c r="E93" i="2"/>
  <c r="E91" i="2"/>
  <c r="E88" i="2"/>
  <c r="E85" i="2"/>
  <c r="E80" i="2"/>
  <c r="E78" i="2"/>
  <c r="E77" i="2"/>
  <c r="E76" i="2"/>
  <c r="E75" i="2"/>
  <c r="E73" i="2"/>
  <c r="E72" i="2"/>
  <c r="E71" i="2"/>
  <c r="E171" i="2"/>
  <c r="E170" i="2"/>
  <c r="E168" i="2"/>
  <c r="E70" i="2"/>
  <c r="E157" i="2"/>
  <c r="E156" i="2"/>
  <c r="E151" i="2"/>
  <c r="E155" i="2"/>
  <c r="E154" i="2"/>
  <c r="E153" i="2"/>
  <c r="E152" i="2"/>
  <c r="E67" i="2"/>
  <c r="E66" i="2"/>
  <c r="E65" i="2"/>
  <c r="E64" i="2"/>
  <c r="E63" i="2"/>
  <c r="E149" i="2"/>
  <c r="E148" i="2"/>
  <c r="E145" i="2"/>
  <c r="E147" i="2"/>
  <c r="E146" i="2"/>
  <c r="E144" i="2"/>
  <c r="E143" i="2"/>
  <c r="E142" i="2"/>
  <c r="E141" i="2"/>
  <c r="E140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04" i="2"/>
  <c r="E114" i="2"/>
  <c r="E113" i="2"/>
  <c r="E112" i="2"/>
  <c r="E111" i="2"/>
  <c r="E110" i="2"/>
  <c r="E109" i="2"/>
  <c r="E108" i="2"/>
  <c r="E107" i="2"/>
  <c r="E106" i="2"/>
  <c r="E105" i="2"/>
  <c r="E103" i="2"/>
  <c r="E101" i="2"/>
  <c r="E100" i="2"/>
  <c r="E98" i="2"/>
  <c r="E193" i="2"/>
  <c r="E97" i="2"/>
  <c r="E95" i="2"/>
  <c r="E92" i="2"/>
  <c r="E87" i="2"/>
  <c r="E90" i="2"/>
  <c r="E89" i="2"/>
  <c r="E86" i="2"/>
  <c r="E84" i="2"/>
  <c r="E83" i="2"/>
  <c r="E62" i="2"/>
  <c r="E61" i="2"/>
  <c r="I646" i="2"/>
  <c r="I645" i="2"/>
  <c r="I640" i="2"/>
  <c r="I638" i="2"/>
  <c r="I635" i="2"/>
  <c r="I634" i="2"/>
  <c r="I655" i="2"/>
  <c r="I656" i="2"/>
  <c r="I661" i="2"/>
  <c r="I701" i="2"/>
  <c r="I686" i="2"/>
  <c r="I689" i="2"/>
  <c r="E535" i="2"/>
  <c r="I335" i="2"/>
  <c r="I333" i="2"/>
  <c r="I332" i="2"/>
  <c r="I331" i="2"/>
  <c r="I330" i="2"/>
  <c r="E335" i="2"/>
  <c r="E333" i="2"/>
  <c r="E332" i="2"/>
  <c r="E331" i="2"/>
  <c r="E330" i="2"/>
  <c r="E701" i="2"/>
  <c r="E656" i="2"/>
  <c r="E655" i="2"/>
  <c r="E538" i="2"/>
  <c r="E689" i="2"/>
  <c r="E686" i="2"/>
  <c r="E681" i="2"/>
  <c r="I388" i="2"/>
  <c r="I387" i="2"/>
  <c r="E432" i="2"/>
  <c r="E388" i="2"/>
  <c r="E387" i="2"/>
  <c r="E426" i="2"/>
  <c r="E425" i="2"/>
  <c r="E424" i="2"/>
  <c r="E423" i="2"/>
  <c r="E419" i="2"/>
  <c r="E418" i="2"/>
  <c r="E522" i="2"/>
  <c r="E515" i="2"/>
  <c r="I474" i="2"/>
  <c r="I353" i="2"/>
  <c r="I352" i="2"/>
  <c r="I351" i="2"/>
  <c r="I349" i="2"/>
  <c r="I355" i="2"/>
  <c r="I373" i="2"/>
  <c r="I390" i="2"/>
  <c r="E446" i="2"/>
  <c r="E428" i="2"/>
  <c r="E427" i="2"/>
  <c r="E422" i="2"/>
  <c r="E421" i="2"/>
  <c r="E417" i="2"/>
  <c r="E415" i="2"/>
  <c r="E414" i="2"/>
  <c r="E382" i="2"/>
  <c r="E381" i="2"/>
  <c r="E375" i="2"/>
  <c r="E374" i="2"/>
  <c r="E373" i="2"/>
  <c r="E355" i="2"/>
  <c r="E354" i="2"/>
  <c r="E353" i="2"/>
  <c r="E352" i="2"/>
  <c r="E351" i="2"/>
  <c r="E390" i="2"/>
  <c r="I993" i="2"/>
  <c r="H1036" i="2"/>
  <c r="H1010" i="2"/>
  <c r="H1005" i="2"/>
  <c r="H1000" i="2"/>
  <c r="I1000" i="2" s="1"/>
  <c r="H994" i="2"/>
  <c r="H490" i="2"/>
  <c r="H292" i="2"/>
  <c r="H759" i="2"/>
  <c r="H982" i="2"/>
  <c r="D1041" i="2"/>
  <c r="D292" i="2"/>
  <c r="E292" i="2" s="1"/>
  <c r="D759" i="2"/>
  <c r="D982" i="2"/>
  <c r="D1043" i="2" s="1"/>
  <c r="D994" i="2"/>
  <c r="D1000" i="2"/>
  <c r="D1005" i="2"/>
  <c r="D1010" i="2"/>
  <c r="E1010" i="2" s="1"/>
  <c r="D1036" i="2"/>
  <c r="E1041" i="2"/>
  <c r="E1040" i="2"/>
  <c r="E60" i="2"/>
  <c r="E58" i="2"/>
  <c r="E56" i="2"/>
  <c r="E55" i="2"/>
  <c r="E52" i="2"/>
  <c r="E51" i="2"/>
  <c r="E8" i="2"/>
  <c r="E6" i="2"/>
  <c r="E634" i="2"/>
  <c r="E633" i="2"/>
  <c r="I684" i="2"/>
  <c r="I670" i="2"/>
  <c r="I633" i="2"/>
  <c r="I712" i="2"/>
  <c r="I700" i="2"/>
  <c r="I698" i="2"/>
  <c r="I696" i="2"/>
  <c r="I695" i="2"/>
  <c r="E698" i="2"/>
  <c r="E697" i="2"/>
  <c r="E696" i="2"/>
  <c r="E695" i="2"/>
  <c r="E684" i="2"/>
  <c r="E670" i="2"/>
  <c r="E540" i="2"/>
  <c r="E517" i="2"/>
  <c r="E513" i="2"/>
  <c r="E993" i="2"/>
  <c r="I668" i="2"/>
  <c r="I667" i="2"/>
  <c r="I666" i="2"/>
  <c r="I664" i="2"/>
  <c r="I663" i="2"/>
  <c r="I662" i="2"/>
  <c r="I660" i="2"/>
  <c r="I659" i="2"/>
  <c r="I653" i="2"/>
  <c r="I652" i="2"/>
  <c r="I694" i="2"/>
  <c r="I693" i="2"/>
  <c r="I692" i="2"/>
  <c r="I691" i="2"/>
  <c r="I690" i="2"/>
  <c r="I685" i="2"/>
  <c r="I683" i="2"/>
  <c r="I682" i="2"/>
  <c r="I677" i="2"/>
  <c r="I676" i="2"/>
  <c r="I674" i="2"/>
  <c r="I393" i="2"/>
  <c r="E393" i="2"/>
  <c r="E489" i="2"/>
  <c r="I489" i="2"/>
  <c r="E694" i="2"/>
  <c r="E691" i="2"/>
  <c r="E690" i="2"/>
  <c r="I404" i="2"/>
  <c r="I411" i="2"/>
  <c r="E411" i="2"/>
  <c r="I869" i="2"/>
  <c r="E539" i="2"/>
  <c r="I1021" i="2"/>
  <c r="E1021" i="2"/>
  <c r="I992" i="2"/>
  <c r="I991" i="2"/>
  <c r="I990" i="2"/>
  <c r="I988" i="2"/>
  <c r="E992" i="2"/>
  <c r="E991" i="2"/>
  <c r="E990" i="2"/>
  <c r="E988" i="2"/>
  <c r="E683" i="2"/>
  <c r="E645" i="2"/>
  <c r="E430" i="2"/>
  <c r="E404" i="2"/>
  <c r="E441" i="2"/>
  <c r="E403" i="2"/>
  <c r="I403" i="2"/>
  <c r="E429" i="2"/>
  <c r="E397" i="2"/>
  <c r="I718" i="2"/>
  <c r="I636" i="2"/>
  <c r="E646" i="2"/>
  <c r="E647" i="2"/>
  <c r="E641" i="2"/>
  <c r="E640" i="2"/>
  <c r="E638" i="2"/>
  <c r="E636" i="2"/>
  <c r="E543" i="2"/>
  <c r="E537" i="2"/>
  <c r="E536" i="2"/>
  <c r="E700" i="2"/>
  <c r="E718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49" i="2"/>
  <c r="E447" i="2"/>
  <c r="E443" i="2"/>
  <c r="E442" i="2"/>
  <c r="E444" i="2"/>
  <c r="E440" i="2"/>
  <c r="E439" i="2"/>
  <c r="E438" i="2"/>
  <c r="E437" i="2"/>
  <c r="E434" i="2"/>
  <c r="E431" i="2"/>
  <c r="E412" i="2"/>
  <c r="E410" i="2"/>
  <c r="E409" i="2"/>
  <c r="E408" i="2"/>
  <c r="E407" i="2"/>
  <c r="E406" i="2"/>
  <c r="E405" i="2"/>
  <c r="E402" i="2"/>
  <c r="E401" i="2"/>
  <c r="E400" i="2"/>
  <c r="E399" i="2"/>
  <c r="E398" i="2"/>
  <c r="E396" i="2"/>
  <c r="E395" i="2"/>
  <c r="E394" i="2"/>
  <c r="E392" i="2"/>
  <c r="E391" i="2"/>
  <c r="E389" i="2"/>
  <c r="I324" i="2"/>
  <c r="I323" i="2"/>
  <c r="I322" i="2"/>
  <c r="I321" i="2"/>
  <c r="I318" i="2"/>
  <c r="I317" i="2"/>
  <c r="I316" i="2"/>
  <c r="I315" i="2"/>
  <c r="I314" i="2"/>
  <c r="I313" i="2"/>
  <c r="I309" i="2"/>
  <c r="I308" i="2"/>
  <c r="I307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49" i="2"/>
  <c r="I412" i="2"/>
  <c r="I410" i="2"/>
  <c r="I409" i="2"/>
  <c r="I408" i="2"/>
  <c r="I407" i="2"/>
  <c r="I406" i="2"/>
  <c r="I405" i="2"/>
  <c r="I402" i="2"/>
  <c r="I401" i="2"/>
  <c r="I400" i="2"/>
  <c r="I399" i="2"/>
  <c r="I398" i="2"/>
  <c r="I395" i="2"/>
  <c r="I394" i="2"/>
  <c r="E321" i="2"/>
  <c r="E318" i="2"/>
  <c r="I1014" i="2"/>
  <c r="E1014" i="2"/>
  <c r="I732" i="2"/>
  <c r="I731" i="2"/>
  <c r="I730" i="2"/>
  <c r="I728" i="2"/>
  <c r="I727" i="2"/>
  <c r="I726" i="2"/>
  <c r="I725" i="2"/>
  <c r="I723" i="2"/>
  <c r="I720" i="2"/>
  <c r="I719" i="2"/>
  <c r="I717" i="2"/>
  <c r="I716" i="2"/>
  <c r="I715" i="2"/>
  <c r="I713" i="2"/>
  <c r="I688" i="2"/>
  <c r="I672" i="2"/>
  <c r="I671" i="2"/>
  <c r="I651" i="2"/>
  <c r="I650" i="2"/>
  <c r="I649" i="2"/>
  <c r="I648" i="2"/>
  <c r="I647" i="2"/>
  <c r="E732" i="2"/>
  <c r="E731" i="2"/>
  <c r="E730" i="2"/>
  <c r="E728" i="2"/>
  <c r="E727" i="2"/>
  <c r="E726" i="2"/>
  <c r="E725" i="2"/>
  <c r="E723" i="2"/>
  <c r="E721" i="2"/>
  <c r="E720" i="2"/>
  <c r="E719" i="2"/>
  <c r="E717" i="2"/>
  <c r="E716" i="2"/>
  <c r="E715" i="2"/>
  <c r="E714" i="2"/>
  <c r="E713" i="2"/>
  <c r="E712" i="2"/>
  <c r="E693" i="2"/>
  <c r="E692" i="2"/>
  <c r="E688" i="2"/>
  <c r="E685" i="2"/>
  <c r="E682" i="2"/>
  <c r="E677" i="2"/>
  <c r="E676" i="2"/>
  <c r="E674" i="2"/>
  <c r="E672" i="2"/>
  <c r="E673" i="2"/>
  <c r="E671" i="2"/>
  <c r="E668" i="2"/>
  <c r="E667" i="2"/>
  <c r="E666" i="2"/>
  <c r="E665" i="2"/>
  <c r="E664" i="2"/>
  <c r="E663" i="2"/>
  <c r="E662" i="2"/>
  <c r="E660" i="2"/>
  <c r="E659" i="2"/>
  <c r="E653" i="2"/>
  <c r="E652" i="2"/>
  <c r="E651" i="2"/>
  <c r="E650" i="2"/>
  <c r="E649" i="2"/>
  <c r="E648" i="2"/>
  <c r="E635" i="2"/>
  <c r="I392" i="2"/>
  <c r="I391" i="2"/>
  <c r="I389" i="2"/>
  <c r="I386" i="2"/>
  <c r="I385" i="2"/>
  <c r="I384" i="2"/>
  <c r="I383" i="2"/>
  <c r="I381" i="2"/>
  <c r="I375" i="2"/>
  <c r="I374" i="2"/>
  <c r="I372" i="2"/>
  <c r="I371" i="2"/>
  <c r="I369" i="2"/>
  <c r="I368" i="2"/>
  <c r="I367" i="2"/>
  <c r="I365" i="2"/>
  <c r="I364" i="2"/>
  <c r="I363" i="2"/>
  <c r="I362" i="2"/>
  <c r="I358" i="2"/>
  <c r="I356" i="2"/>
  <c r="I354" i="2"/>
  <c r="I347" i="2"/>
  <c r="I346" i="2"/>
  <c r="I345" i="2"/>
  <c r="I344" i="2"/>
  <c r="I343" i="2"/>
  <c r="I339" i="2"/>
  <c r="I338" i="2"/>
  <c r="I337" i="2"/>
  <c r="I328" i="2"/>
  <c r="I327" i="2"/>
  <c r="I326" i="2"/>
  <c r="I306" i="2"/>
  <c r="I305" i="2"/>
  <c r="I304" i="2"/>
  <c r="I303" i="2"/>
  <c r="I302" i="2"/>
  <c r="I348" i="2"/>
  <c r="I340" i="2"/>
  <c r="E386" i="2"/>
  <c r="E385" i="2"/>
  <c r="E384" i="2"/>
  <c r="E383" i="2"/>
  <c r="E372" i="2"/>
  <c r="E371" i="2"/>
  <c r="E369" i="2"/>
  <c r="E368" i="2"/>
  <c r="E367" i="2"/>
  <c r="E365" i="2"/>
  <c r="E364" i="2"/>
  <c r="E363" i="2"/>
  <c r="E362" i="2"/>
  <c r="E358" i="2"/>
  <c r="E357" i="2"/>
  <c r="E356" i="2"/>
  <c r="E349" i="2"/>
  <c r="E347" i="2"/>
  <c r="E346" i="2"/>
  <c r="E345" i="2"/>
  <c r="E344" i="2"/>
  <c r="E343" i="2"/>
  <c r="E342" i="2"/>
  <c r="E341" i="2"/>
  <c r="E339" i="2"/>
  <c r="E338" i="2"/>
  <c r="E337" i="2"/>
  <c r="E328" i="2"/>
  <c r="E327" i="2"/>
  <c r="E326" i="2"/>
  <c r="E325" i="2"/>
  <c r="E324" i="2"/>
  <c r="E323" i="2"/>
  <c r="E322" i="2"/>
  <c r="E320" i="2"/>
  <c r="E317" i="2"/>
  <c r="E316" i="2"/>
  <c r="E315" i="2"/>
  <c r="E314" i="2"/>
  <c r="E313" i="2"/>
  <c r="I975" i="2"/>
  <c r="I1052" i="2"/>
  <c r="E1052" i="2"/>
  <c r="I81" i="2"/>
  <c r="E82" i="2"/>
  <c r="I1036" i="2"/>
  <c r="E1036" i="2"/>
  <c r="E519" i="2"/>
  <c r="E514" i="2"/>
  <c r="E525" i="2"/>
  <c r="E81" i="2"/>
  <c r="E524" i="2"/>
  <c r="E632" i="2"/>
  <c r="E950" i="2"/>
  <c r="E949" i="2"/>
  <c r="E934" i="2"/>
  <c r="E304" i="2"/>
  <c r="E312" i="2"/>
  <c r="E307" i="2"/>
  <c r="E306" i="2"/>
  <c r="E305" i="2"/>
  <c r="E302" i="2"/>
  <c r="E348" i="2"/>
  <c r="E340" i="2"/>
  <c r="E758" i="2"/>
  <c r="I758" i="2"/>
  <c r="E311" i="2"/>
  <c r="E310" i="2"/>
  <c r="E309" i="2"/>
  <c r="E308" i="2"/>
  <c r="E303" i="2"/>
  <c r="I296" i="2"/>
  <c r="E296" i="2"/>
  <c r="E977" i="2"/>
  <c r="I757" i="2"/>
  <c r="I756" i="2"/>
  <c r="I755" i="2"/>
  <c r="I754" i="2"/>
  <c r="I753" i="2"/>
  <c r="I750" i="2"/>
  <c r="I749" i="2"/>
  <c r="I748" i="2"/>
  <c r="I745" i="2"/>
  <c r="I742" i="2"/>
  <c r="I741" i="2"/>
  <c r="E750" i="2"/>
  <c r="E523" i="2"/>
  <c r="E548" i="2"/>
  <c r="E527" i="2"/>
  <c r="E531" i="2"/>
  <c r="E550" i="2"/>
  <c r="E549" i="2"/>
  <c r="E541" i="2"/>
  <c r="E542" i="2"/>
  <c r="E755" i="2"/>
  <c r="E754" i="2"/>
  <c r="E753" i="2"/>
  <c r="E547" i="2"/>
  <c r="E546" i="2"/>
  <c r="E545" i="2"/>
  <c r="E544" i="2"/>
  <c r="E534" i="2"/>
  <c r="E533" i="2"/>
  <c r="E532" i="2"/>
  <c r="E530" i="2"/>
  <c r="E529" i="2"/>
  <c r="E528" i="2"/>
  <c r="E526" i="2"/>
  <c r="E518" i="2"/>
  <c r="E516" i="2"/>
  <c r="I1010" i="2"/>
  <c r="I1009" i="2"/>
  <c r="E1009" i="2"/>
  <c r="E1005" i="2"/>
  <c r="E1000" i="2"/>
  <c r="I1005" i="2"/>
  <c r="I1004" i="2"/>
  <c r="I999" i="2"/>
  <c r="I998" i="2"/>
  <c r="E1004" i="2"/>
  <c r="E999" i="2"/>
  <c r="E998" i="2"/>
  <c r="E757" i="2"/>
  <c r="E756" i="2"/>
  <c r="E749" i="2"/>
  <c r="E748" i="2"/>
  <c r="E745" i="2"/>
  <c r="E742" i="2"/>
  <c r="E741" i="2"/>
  <c r="I1049" i="2"/>
  <c r="I1050" i="2"/>
  <c r="E1050" i="2"/>
  <c r="E1049" i="2"/>
  <c r="H1054" i="2"/>
  <c r="G1054" i="2"/>
  <c r="D1054" i="2"/>
  <c r="C1054" i="2"/>
  <c r="I982" i="2"/>
  <c r="E982" i="2"/>
  <c r="I981" i="2"/>
  <c r="E981" i="2"/>
  <c r="I632" i="2"/>
  <c r="E512" i="2"/>
  <c r="I1053" i="2"/>
  <c r="E1053" i="2"/>
  <c r="I292" i="2"/>
  <c r="E951" i="2"/>
  <c r="I986" i="2"/>
  <c r="E994" i="2"/>
  <c r="E986" i="2"/>
  <c r="I1054" i="2"/>
  <c r="I1051" i="2"/>
  <c r="E1054" i="2"/>
  <c r="E1051" i="2"/>
  <c r="E736" i="2"/>
  <c r="E490" i="2"/>
  <c r="F620" i="2"/>
  <c r="F629" i="2"/>
  <c r="F621" i="2"/>
  <c r="F628" i="2"/>
  <c r="F623" i="2"/>
  <c r="F624" i="2"/>
  <c r="F622" i="2"/>
  <c r="F625" i="2"/>
  <c r="F617" i="2"/>
  <c r="F630" i="2"/>
  <c r="F627" i="2"/>
  <c r="F619" i="2"/>
  <c r="F618" i="2"/>
  <c r="F7" i="2"/>
  <c r="F459" i="2"/>
  <c r="F458" i="2"/>
  <c r="F457" i="2"/>
  <c r="F460" i="2"/>
  <c r="F456" i="2"/>
  <c r="F455" i="2"/>
  <c r="F454" i="2"/>
  <c r="F453" i="2"/>
  <c r="F452" i="2"/>
  <c r="F568" i="2"/>
  <c r="F564" i="2"/>
  <c r="F552" i="2"/>
  <c r="F1028" i="2"/>
  <c r="F1027" i="2"/>
  <c r="F1029" i="2"/>
  <c r="F1026" i="2"/>
  <c r="F1035" i="2"/>
  <c r="F1015" i="2"/>
  <c r="F1016" i="2"/>
  <c r="F101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7" i="2"/>
  <c r="F54" i="2"/>
  <c r="F53" i="2"/>
  <c r="F50" i="2"/>
  <c r="F49" i="2"/>
  <c r="F48" i="2"/>
  <c r="F47" i="2"/>
  <c r="F46" i="2"/>
  <c r="F44" i="2"/>
  <c r="F42" i="2"/>
  <c r="F40" i="2"/>
  <c r="F265" i="2"/>
  <c r="F264" i="2"/>
  <c r="F263" i="2"/>
  <c r="F262" i="2"/>
  <c r="F261" i="2"/>
  <c r="F269" i="2"/>
  <c r="F805" i="2"/>
  <c r="F802" i="2"/>
  <c r="F798" i="2"/>
  <c r="F797" i="2"/>
  <c r="F796" i="2"/>
  <c r="F795" i="2"/>
  <c r="F794" i="2"/>
  <c r="F779" i="2"/>
  <c r="F768" i="2"/>
  <c r="F767" i="2"/>
  <c r="F908" i="2"/>
  <c r="F867" i="2"/>
  <c r="F626" i="2"/>
  <c r="F729" i="2"/>
  <c r="F11" i="2"/>
  <c r="F575" i="2"/>
  <c r="F574" i="2"/>
  <c r="F573" i="2"/>
  <c r="F711" i="2"/>
  <c r="F709" i="2"/>
  <c r="F708" i="2"/>
  <c r="F707" i="2"/>
  <c r="F702" i="2"/>
  <c r="F642" i="2"/>
  <c r="F911" i="2"/>
  <c r="F59" i="2"/>
  <c r="F38" i="2"/>
  <c r="F37" i="2"/>
  <c r="F36" i="2"/>
  <c r="F35" i="2"/>
  <c r="F34" i="2"/>
  <c r="F33" i="2"/>
  <c r="F32" i="2"/>
  <c r="F31" i="2"/>
  <c r="F30" i="2"/>
  <c r="F29" i="2"/>
  <c r="F26" i="2"/>
  <c r="F10" i="2"/>
  <c r="F9" i="2"/>
  <c r="F255" i="2"/>
  <c r="F236" i="2"/>
  <c r="F235" i="2"/>
  <c r="F234" i="2"/>
  <c r="F233" i="2"/>
  <c r="F229" i="2"/>
  <c r="F228" i="2"/>
  <c r="F448" i="2"/>
  <c r="F436" i="2"/>
  <c r="F435" i="2"/>
  <c r="F433" i="2"/>
  <c r="F420" i="2"/>
  <c r="F416" i="2"/>
  <c r="F870" i="2"/>
  <c r="F899" i="2"/>
  <c r="F898" i="2"/>
  <c r="F378" i="2"/>
  <c r="F377" i="2"/>
  <c r="F675" i="2"/>
  <c r="F735" i="2"/>
  <c r="F734" i="2"/>
  <c r="F733" i="2"/>
  <c r="F202" i="2"/>
  <c r="F637" i="2"/>
  <c r="F631" i="2"/>
  <c r="F616" i="2"/>
  <c r="F615" i="2"/>
  <c r="F614" i="2"/>
  <c r="F613" i="2"/>
  <c r="F612" i="2"/>
  <c r="F611" i="2"/>
  <c r="F248" i="2"/>
  <c r="F231" i="2"/>
  <c r="F699" i="2"/>
  <c r="F643" i="2"/>
  <c r="F644" i="2"/>
  <c r="F658" i="2"/>
  <c r="F862" i="2"/>
  <c r="F924" i="2"/>
  <c r="F917" i="2"/>
  <c r="F535" i="2"/>
  <c r="F521" i="2"/>
  <c r="F661" i="2"/>
  <c r="F656" i="2"/>
  <c r="F655" i="2"/>
  <c r="F639" i="2"/>
  <c r="I746" i="2"/>
  <c r="F200" i="2"/>
  <c r="F268" i="2"/>
  <c r="F267" i="2"/>
  <c r="F260" i="2"/>
  <c r="F329" i="2"/>
  <c r="F336" i="2"/>
  <c r="F335" i="2"/>
  <c r="F334" i="2"/>
  <c r="F331" i="2"/>
  <c r="F388" i="2"/>
  <c r="F387" i="2"/>
  <c r="F432" i="2"/>
  <c r="F819" i="2"/>
  <c r="F821" i="2"/>
  <c r="F822" i="2"/>
  <c r="F823" i="2"/>
  <c r="F824" i="2"/>
  <c r="F840" i="2"/>
  <c r="F856" i="2"/>
  <c r="F808" i="2"/>
  <c r="F806" i="2"/>
  <c r="F804" i="2"/>
  <c r="F803" i="2"/>
  <c r="F800" i="2"/>
  <c r="F799" i="2"/>
  <c r="F766" i="2"/>
  <c r="F843" i="2"/>
  <c r="F817" i="2"/>
  <c r="F836" i="2"/>
  <c r="F837" i="2"/>
  <c r="F839" i="2"/>
  <c r="F538" i="2"/>
  <c r="F566" i="2"/>
  <c r="F565" i="2"/>
  <c r="F194" i="2"/>
  <c r="F183" i="2"/>
  <c r="F161" i="2"/>
  <c r="F160" i="2"/>
  <c r="F164" i="2"/>
  <c r="F159" i="2"/>
  <c r="F79" i="2"/>
  <c r="F78" i="2"/>
  <c r="F77" i="2"/>
  <c r="F75" i="2"/>
  <c r="F74" i="2"/>
  <c r="F73" i="2"/>
  <c r="F72" i="2"/>
  <c r="F689" i="2"/>
  <c r="F686" i="2"/>
  <c r="F681" i="2"/>
  <c r="F701" i="2"/>
  <c r="F353" i="2"/>
  <c r="F352" i="2"/>
  <c r="F355" i="2"/>
  <c r="F373" i="2"/>
  <c r="F382" i="2"/>
  <c r="F419" i="2"/>
  <c r="F418" i="2"/>
  <c r="F428" i="2"/>
  <c r="F426" i="2"/>
  <c r="F425" i="2"/>
  <c r="F424" i="2"/>
  <c r="F446" i="2"/>
  <c r="F423" i="2"/>
  <c r="F351" i="2"/>
  <c r="F390" i="2"/>
  <c r="F891" i="2"/>
  <c r="F490" i="2"/>
  <c r="F607" i="2"/>
  <c r="F736" i="2"/>
  <c r="F759" i="2"/>
  <c r="F951" i="2"/>
  <c r="F982" i="2"/>
  <c r="F994" i="2"/>
  <c r="F1000" i="2"/>
  <c r="F1005" i="2"/>
  <c r="F1010" i="2"/>
  <c r="F977" i="2"/>
  <c r="F1036" i="2"/>
  <c r="F1041" i="2"/>
  <c r="F292" i="2"/>
  <c r="F1040" i="2"/>
  <c r="F221" i="2"/>
  <c r="F865" i="2"/>
  <c r="F854" i="2"/>
  <c r="F851" i="2"/>
  <c r="F919" i="2"/>
  <c r="F918" i="2"/>
  <c r="F818" i="2"/>
  <c r="F884" i="2"/>
  <c r="F237" i="2"/>
  <c r="F250" i="2"/>
  <c r="F249" i="2"/>
  <c r="F60" i="2"/>
  <c r="F56" i="2"/>
  <c r="F51" i="2"/>
  <c r="F52" i="2"/>
  <c r="F55" i="2"/>
  <c r="F8" i="2"/>
  <c r="F58" i="2"/>
  <c r="F6" i="2"/>
  <c r="F634" i="2"/>
  <c r="F670" i="2"/>
  <c r="F698" i="2"/>
  <c r="F697" i="2"/>
  <c r="F696" i="2"/>
  <c r="F684" i="2"/>
  <c r="F695" i="2"/>
  <c r="F906" i="2"/>
  <c r="F540" i="2"/>
  <c r="F522" i="2"/>
  <c r="F520" i="2"/>
  <c r="F517" i="2"/>
  <c r="F515" i="2"/>
  <c r="F513" i="2"/>
  <c r="F690" i="2"/>
  <c r="F694" i="2"/>
  <c r="F683" i="2"/>
  <c r="F207" i="2"/>
  <c r="F206" i="2"/>
  <c r="F205" i="2"/>
  <c r="F204" i="2"/>
  <c r="F208" i="2"/>
  <c r="F216" i="2"/>
  <c r="F215" i="2"/>
  <c r="F214" i="2"/>
  <c r="F213" i="2"/>
  <c r="F212" i="2"/>
  <c r="F211" i="2"/>
  <c r="F210" i="2"/>
  <c r="F209" i="2"/>
  <c r="F220" i="2"/>
  <c r="F219" i="2"/>
  <c r="F218" i="2"/>
  <c r="F217" i="2"/>
  <c r="F203" i="2"/>
  <c r="F258" i="2"/>
  <c r="F404" i="2"/>
  <c r="F411" i="2"/>
  <c r="F430" i="2"/>
  <c r="F928" i="2"/>
  <c r="F866" i="2"/>
  <c r="F890" i="2"/>
  <c r="F889" i="2"/>
  <c r="F888" i="2"/>
  <c r="F887" i="2"/>
  <c r="F886" i="2"/>
  <c r="F885" i="2"/>
  <c r="F883" i="2"/>
  <c r="F882" i="2"/>
  <c r="F881" i="2"/>
  <c r="F880" i="2"/>
  <c r="F879" i="2"/>
  <c r="F878" i="2"/>
  <c r="F877" i="2"/>
  <c r="F876" i="2"/>
  <c r="F875" i="2"/>
  <c r="F874" i="2"/>
  <c r="F873" i="2"/>
  <c r="F1021" i="2"/>
  <c r="F993" i="2"/>
  <c r="F992" i="2"/>
  <c r="F991" i="2"/>
  <c r="F990" i="2"/>
  <c r="F988" i="2"/>
  <c r="F197" i="2"/>
  <c r="F543" i="2"/>
  <c r="F559" i="2"/>
  <c r="F537" i="2"/>
  <c r="F536" i="2"/>
  <c r="F539" i="2"/>
  <c r="F812" i="2"/>
  <c r="F810" i="2"/>
  <c r="F811" i="2"/>
  <c r="F826" i="2"/>
  <c r="F732" i="2"/>
  <c r="F731" i="2"/>
  <c r="F730" i="2"/>
  <c r="F728" i="2"/>
  <c r="F727" i="2"/>
  <c r="F726" i="2"/>
  <c r="F725" i="2"/>
  <c r="F723" i="2"/>
  <c r="F721" i="2"/>
  <c r="F720" i="2"/>
  <c r="F719" i="2"/>
  <c r="F718" i="2"/>
  <c r="F717" i="2"/>
  <c r="F716" i="2"/>
  <c r="F715" i="2"/>
  <c r="F714" i="2"/>
  <c r="F713" i="2"/>
  <c r="F712" i="2"/>
  <c r="F700" i="2"/>
  <c r="F693" i="2"/>
  <c r="F692" i="2"/>
  <c r="F691" i="2"/>
  <c r="F688" i="2"/>
  <c r="F687" i="2"/>
  <c r="F685" i="2"/>
  <c r="F682" i="2"/>
  <c r="F677" i="2"/>
  <c r="F676" i="2"/>
  <c r="F674" i="2"/>
  <c r="F672" i="2"/>
  <c r="F673" i="2"/>
  <c r="F671" i="2"/>
  <c r="F668" i="2"/>
  <c r="F667" i="2"/>
  <c r="F666" i="2"/>
  <c r="F665" i="2"/>
  <c r="F664" i="2"/>
  <c r="F663" i="2"/>
  <c r="F662" i="2"/>
  <c r="F660" i="2"/>
  <c r="F659" i="2"/>
  <c r="F653" i="2"/>
  <c r="F652" i="2"/>
  <c r="F651" i="2"/>
  <c r="F646" i="2"/>
  <c r="F650" i="2"/>
  <c r="F649" i="2"/>
  <c r="F648" i="2"/>
  <c r="F647" i="2"/>
  <c r="F645" i="2"/>
  <c r="F641" i="2"/>
  <c r="F640" i="2"/>
  <c r="F638" i="2"/>
  <c r="F636" i="2"/>
  <c r="F635" i="2"/>
  <c r="F633" i="2"/>
  <c r="F429" i="2"/>
  <c r="F441" i="2"/>
  <c r="F318" i="2"/>
  <c r="F321" i="2"/>
  <c r="F910" i="2"/>
  <c r="F921" i="2"/>
  <c r="F920" i="2"/>
  <c r="F814" i="2"/>
  <c r="F925" i="2"/>
  <c r="F290" i="2"/>
  <c r="F289" i="2"/>
  <c r="F288" i="2"/>
  <c r="F287" i="2"/>
  <c r="F286" i="2"/>
  <c r="F285" i="2"/>
  <c r="F284" i="2"/>
  <c r="F283" i="2"/>
  <c r="F282" i="2"/>
  <c r="F281" i="2"/>
  <c r="F192" i="2"/>
  <c r="F191" i="2"/>
  <c r="F186" i="2"/>
  <c r="F273" i="2"/>
  <c r="F185" i="2"/>
  <c r="F172" i="2"/>
  <c r="F266" i="2"/>
  <c r="F256" i="2"/>
  <c r="F253" i="2"/>
  <c r="F252" i="2"/>
  <c r="F251" i="2"/>
  <c r="F247" i="2"/>
  <c r="F246" i="2"/>
  <c r="F245" i="2"/>
  <c r="F244" i="2"/>
  <c r="F241" i="2"/>
  <c r="F239" i="2"/>
  <c r="F238" i="2"/>
  <c r="F232" i="2"/>
  <c r="F227" i="2"/>
  <c r="F225" i="2"/>
  <c r="F224" i="2"/>
  <c r="F223" i="2"/>
  <c r="F222" i="2"/>
  <c r="F201" i="2"/>
  <c r="F199" i="2"/>
  <c r="F198" i="2"/>
  <c r="F196" i="2"/>
  <c r="F195" i="2"/>
  <c r="F187" i="2"/>
  <c r="F184" i="2"/>
  <c r="F182" i="2"/>
  <c r="F181" i="2"/>
  <c r="F180" i="2"/>
  <c r="F179" i="2"/>
  <c r="F177" i="2"/>
  <c r="F175" i="2"/>
  <c r="F174" i="2"/>
  <c r="F173" i="2"/>
  <c r="F178" i="2"/>
  <c r="F167" i="2"/>
  <c r="F166" i="2"/>
  <c r="F165" i="2"/>
  <c r="F163" i="2"/>
  <c r="F162" i="2"/>
  <c r="F102" i="2"/>
  <c r="F99" i="2"/>
  <c r="F96" i="2"/>
  <c r="F94" i="2"/>
  <c r="F93" i="2"/>
  <c r="F91" i="2"/>
  <c r="F88" i="2"/>
  <c r="F85" i="2"/>
  <c r="F80" i="2"/>
  <c r="F76" i="2"/>
  <c r="F71" i="2"/>
  <c r="F171" i="2"/>
  <c r="F170" i="2"/>
  <c r="F169" i="2"/>
  <c r="F168" i="2"/>
  <c r="F70" i="2"/>
  <c r="F157" i="2"/>
  <c r="F156" i="2"/>
  <c r="F151" i="2"/>
  <c r="F155" i="2"/>
  <c r="F154" i="2"/>
  <c r="F153" i="2"/>
  <c r="F152" i="2"/>
  <c r="F67" i="2"/>
  <c r="F66" i="2"/>
  <c r="F65" i="2"/>
  <c r="F64" i="2"/>
  <c r="F63" i="2"/>
  <c r="F149" i="2"/>
  <c r="F148" i="2"/>
  <c r="F145" i="2"/>
  <c r="F147" i="2"/>
  <c r="F146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04" i="2"/>
  <c r="F114" i="2"/>
  <c r="F113" i="2"/>
  <c r="F112" i="2"/>
  <c r="F111" i="2"/>
  <c r="F110" i="2"/>
  <c r="F109" i="2"/>
  <c r="F108" i="2"/>
  <c r="F107" i="2"/>
  <c r="F106" i="2"/>
  <c r="F105" i="2"/>
  <c r="F103" i="2"/>
  <c r="F101" i="2"/>
  <c r="F100" i="2"/>
  <c r="F98" i="2"/>
  <c r="F193" i="2"/>
  <c r="F97" i="2"/>
  <c r="F95" i="2"/>
  <c r="F92" i="2"/>
  <c r="F87" i="2"/>
  <c r="F90" i="2"/>
  <c r="F89" i="2"/>
  <c r="F86" i="2"/>
  <c r="F84" i="2"/>
  <c r="F83" i="2"/>
  <c r="F62" i="2"/>
  <c r="F61" i="2"/>
  <c r="F82" i="2"/>
  <c r="F81" i="2"/>
  <c r="F386" i="2"/>
  <c r="F809" i="2"/>
  <c r="F1014" i="2"/>
  <c r="F449" i="2"/>
  <c r="F410" i="2"/>
  <c r="F409" i="2"/>
  <c r="F408" i="2"/>
  <c r="F407" i="2"/>
  <c r="F406" i="2"/>
  <c r="F405" i="2"/>
  <c r="F403" i="2"/>
  <c r="F402" i="2"/>
  <c r="F401" i="2"/>
  <c r="F400" i="2"/>
  <c r="F399" i="2"/>
  <c r="F398" i="2"/>
  <c r="F397" i="2"/>
  <c r="F396" i="2"/>
  <c r="F395" i="2"/>
  <c r="F394" i="2"/>
  <c r="F393" i="2"/>
  <c r="F367" i="2"/>
  <c r="F371" i="2"/>
  <c r="F339" i="2"/>
  <c r="F333" i="2"/>
  <c r="F330" i="2"/>
  <c r="F519" i="2"/>
  <c r="F553" i="2"/>
  <c r="F525" i="2"/>
  <c r="F328" i="2"/>
  <c r="F322" i="2"/>
  <c r="F447" i="2"/>
  <c r="F557" i="2"/>
  <c r="F514" i="2"/>
  <c r="F815" i="2"/>
  <c r="F813" i="2"/>
  <c r="F864" i="2"/>
  <c r="F434" i="2"/>
  <c r="F443" i="2"/>
  <c r="F524" i="2"/>
  <c r="F907" i="2"/>
  <c r="F916" i="2"/>
  <c r="F442" i="2"/>
  <c r="F325" i="2"/>
  <c r="F324" i="2"/>
  <c r="F323" i="2"/>
  <c r="F825" i="2"/>
  <c r="F848" i="2"/>
  <c r="F828" i="2"/>
  <c r="F832" i="2"/>
  <c r="F830" i="2"/>
  <c r="F850" i="2"/>
  <c r="F849" i="2"/>
  <c r="F847" i="2"/>
  <c r="F853" i="2"/>
  <c r="F842" i="2"/>
  <c r="F834" i="2"/>
  <c r="F855" i="2"/>
  <c r="F841" i="2"/>
  <c r="F857" i="2"/>
  <c r="F816" i="2"/>
  <c r="F895" i="2"/>
  <c r="F385" i="2"/>
  <c r="F440" i="2"/>
  <c r="F758" i="2"/>
  <c r="F974" i="2"/>
  <c r="F976" i="2"/>
  <c r="F975" i="2"/>
  <c r="F973" i="2"/>
  <c r="F972" i="2"/>
  <c r="F971" i="2"/>
  <c r="F970" i="2"/>
  <c r="F969" i="2"/>
  <c r="F968" i="2"/>
  <c r="F967" i="2"/>
  <c r="F966" i="2"/>
  <c r="I744" i="2"/>
  <c r="I743" i="2"/>
  <c r="F892" i="2"/>
  <c r="F863" i="2"/>
  <c r="F431" i="2"/>
  <c r="F337" i="2"/>
  <c r="F354" i="2"/>
  <c r="F344" i="2"/>
  <c r="F346" i="2"/>
  <c r="F342" i="2"/>
  <c r="F364" i="2"/>
  <c r="F365" i="2"/>
  <c r="F369" i="2"/>
  <c r="F363" i="2"/>
  <c r="F372" i="2"/>
  <c r="F362" i="2"/>
  <c r="F374" i="2"/>
  <c r="F338" i="2"/>
  <c r="F555" i="2"/>
  <c r="F523" i="2"/>
  <c r="F548" i="2"/>
  <c r="F527" i="2"/>
  <c r="F531" i="2"/>
  <c r="F550" i="2"/>
  <c r="F549" i="2"/>
  <c r="F541" i="2"/>
  <c r="F542" i="2"/>
  <c r="F1009" i="2"/>
  <c r="F312" i="2"/>
  <c r="F327" i="2"/>
  <c r="F314" i="2"/>
  <c r="F415" i="2"/>
  <c r="F561" i="2"/>
  <c r="F558" i="2"/>
  <c r="F547" i="2"/>
  <c r="F529" i="2"/>
  <c r="F755" i="2"/>
  <c r="F915" i="2"/>
  <c r="F914" i="2"/>
  <c r="F901" i="2"/>
  <c r="F913" i="2"/>
  <c r="F750" i="2"/>
  <c r="F592" i="2"/>
  <c r="F384" i="2"/>
  <c r="F412" i="2"/>
  <c r="F484" i="2"/>
  <c r="F999" i="2"/>
  <c r="F422" i="2"/>
  <c r="F1004" i="2"/>
  <c r="F439" i="2"/>
  <c r="F438" i="2"/>
  <c r="F437" i="2"/>
  <c r="F998" i="2"/>
  <c r="F296" i="2"/>
  <c r="F303" i="2"/>
  <c r="F981" i="2"/>
  <c r="F368" i="2"/>
  <c r="F356" i="2"/>
  <c r="F345" i="2"/>
  <c r="F343" i="2"/>
  <c r="F852" i="2"/>
  <c r="F844" i="2"/>
  <c r="F831" i="2"/>
  <c r="F829" i="2"/>
  <c r="F748" i="2"/>
  <c r="F745" i="2"/>
  <c r="F304" i="2"/>
  <c r="F742" i="2"/>
  <c r="F741" i="2"/>
  <c r="F544" i="2"/>
  <c r="F528" i="2"/>
  <c r="F530" i="2"/>
  <c r="F554" i="2"/>
  <c r="F765" i="2"/>
  <c r="I740" i="2"/>
  <c r="F332" i="2"/>
  <c r="F375" i="2"/>
  <c r="F894" i="2"/>
  <c r="F897" i="2"/>
  <c r="F845" i="2"/>
  <c r="F846" i="2"/>
  <c r="F820" i="2"/>
  <c r="F900" i="2"/>
  <c r="F516" i="2"/>
  <c r="F534" i="2"/>
  <c r="F414" i="2"/>
  <c r="F417" i="2"/>
  <c r="F421" i="2"/>
  <c r="F307" i="2"/>
  <c r="F305" i="2"/>
  <c r="F926" i="2"/>
  <c r="E1043" i="2"/>
  <c r="F871" i="2"/>
  <c r="F291" i="2"/>
  <c r="F632" i="2"/>
  <c r="F488" i="2"/>
  <c r="F487" i="2"/>
  <c r="F486" i="2"/>
  <c r="F485" i="2"/>
  <c r="F483" i="2"/>
  <c r="F482" i="2"/>
  <c r="F481" i="2"/>
  <c r="F480" i="2"/>
  <c r="F479" i="2"/>
  <c r="F478" i="2"/>
  <c r="F477" i="2"/>
  <c r="F476" i="2"/>
  <c r="F475" i="2"/>
  <c r="F474" i="2"/>
  <c r="F444" i="2"/>
  <c r="F357" i="2"/>
  <c r="F358" i="2"/>
  <c r="F349" i="2"/>
  <c r="F347" i="2"/>
  <c r="F341" i="2"/>
  <c r="F427" i="2"/>
  <c r="F489" i="2"/>
  <c r="F326" i="2"/>
  <c r="F320" i="2"/>
  <c r="F317" i="2"/>
  <c r="F316" i="2"/>
  <c r="F315" i="2"/>
  <c r="F313" i="2"/>
  <c r="F311" i="2"/>
  <c r="F310" i="2"/>
  <c r="F309" i="2"/>
  <c r="F308" i="2"/>
  <c r="F306" i="2"/>
  <c r="F302" i="2"/>
  <c r="F348" i="2"/>
  <c r="F392" i="2"/>
  <c r="F391" i="2"/>
  <c r="F389" i="2"/>
  <c r="F340" i="2"/>
  <c r="F301" i="2"/>
  <c r="F383" i="2"/>
  <c r="F934" i="2"/>
  <c r="F518" i="2"/>
  <c r="F512" i="2"/>
  <c r="F858" i="2"/>
  <c r="F763" i="2"/>
  <c r="F764" i="2"/>
  <c r="F949" i="2"/>
  <c r="F922" i="2"/>
  <c r="F833" i="2"/>
  <c r="F872" i="2"/>
  <c r="F869" i="2"/>
  <c r="F752" i="2"/>
  <c r="F751" i="2"/>
  <c r="F381" i="2"/>
  <c r="F749" i="2"/>
  <c r="E746" i="2"/>
  <c r="F746" i="2"/>
  <c r="F747" i="2"/>
  <c r="E744" i="2"/>
  <c r="F744" i="2"/>
  <c r="F757" i="2"/>
  <c r="F756" i="2"/>
  <c r="F754" i="2"/>
  <c r="F753" i="2"/>
  <c r="E743" i="2"/>
  <c r="F743" i="2"/>
  <c r="F950" i="2"/>
  <c r="F827" i="2"/>
  <c r="E759" i="2"/>
  <c r="F740" i="2"/>
  <c r="E740" i="2"/>
  <c r="F986" i="2"/>
  <c r="F545" i="2"/>
  <c r="F532" i="2"/>
  <c r="F533" i="2"/>
  <c r="F546" i="2"/>
  <c r="F563" i="2"/>
  <c r="F526" i="2"/>
  <c r="I957" i="2" l="1"/>
  <c r="F1043" i="2"/>
  <c r="G977" i="2"/>
  <c r="H1041" i="2"/>
  <c r="I1041" i="2" s="1"/>
  <c r="I1040" i="2"/>
  <c r="I380" i="2"/>
  <c r="I452" i="2"/>
  <c r="I597" i="2"/>
  <c r="I589" i="2"/>
  <c r="I581" i="2"/>
  <c r="I573" i="2"/>
  <c r="I565" i="2"/>
  <c r="I557" i="2"/>
  <c r="I541" i="2"/>
  <c r="I533" i="2"/>
  <c r="I525" i="2"/>
  <c r="I509" i="2"/>
  <c r="I501" i="2"/>
  <c r="I413" i="2"/>
  <c r="I445" i="2"/>
  <c r="G490" i="2"/>
  <c r="G1043" i="2" s="1"/>
  <c r="G759" i="2"/>
  <c r="I747" i="2"/>
  <c r="I657" i="2"/>
  <c r="I588" i="2"/>
  <c r="I580" i="2"/>
  <c r="I572" i="2"/>
  <c r="I564" i="2"/>
  <c r="I556" i="2"/>
  <c r="I540" i="2"/>
  <c r="I532" i="2"/>
  <c r="I524" i="2"/>
  <c r="I508" i="2"/>
  <c r="I500" i="2"/>
  <c r="I902" i="2"/>
  <c r="I790" i="2"/>
  <c r="I774" i="2"/>
  <c r="F359" i="2"/>
  <c r="F578" i="2"/>
  <c r="F941" i="2"/>
  <c r="F562" i="2"/>
  <c r="F593" i="2"/>
  <c r="F936" i="2"/>
  <c r="F654" i="2"/>
  <c r="F589" i="2"/>
  <c r="F960" i="2"/>
  <c r="F790" i="2"/>
  <c r="F784" i="2"/>
  <c r="F270" i="2"/>
  <c r="F274" i="2"/>
  <c r="F567" i="2"/>
  <c r="F1034" i="2"/>
  <c r="F868" i="2"/>
  <c r="F777" i="2"/>
  <c r="F769" i="2"/>
  <c r="F508" i="2"/>
  <c r="F361" i="2"/>
  <c r="F577" i="2"/>
  <c r="F932" i="2"/>
  <c r="F948" i="2"/>
  <c r="F989" i="2"/>
  <c r="F360" i="2"/>
  <c r="F579" i="2"/>
  <c r="F942" i="2"/>
  <c r="G607" i="2"/>
  <c r="I273" i="2"/>
  <c r="I280" i="2"/>
  <c r="F933" i="2"/>
  <c r="F370" i="2"/>
  <c r="I680" i="2"/>
  <c r="I571" i="2"/>
  <c r="I563" i="2"/>
  <c r="H736" i="2"/>
  <c r="I736" i="2" s="1"/>
  <c r="F931" i="2"/>
  <c r="F297" i="2"/>
  <c r="I679" i="2"/>
  <c r="I594" i="2"/>
  <c r="I586" i="2"/>
  <c r="I570" i="2"/>
  <c r="I554" i="2"/>
  <c r="I546" i="2"/>
  <c r="I538" i="2"/>
  <c r="I530" i="2"/>
  <c r="I522" i="2"/>
  <c r="I514" i="2"/>
  <c r="I506" i="2"/>
  <c r="I498" i="2"/>
  <c r="F945" i="2"/>
  <c r="F930" i="2"/>
  <c r="F576" i="2"/>
  <c r="F300" i="2"/>
  <c r="I835" i="2"/>
  <c r="I827" i="2"/>
  <c r="I811" i="2"/>
  <c r="G951" i="2"/>
  <c r="I763" i="2"/>
  <c r="I593" i="2"/>
  <c r="I585" i="2"/>
  <c r="I497" i="2"/>
  <c r="F299" i="2"/>
  <c r="I906" i="2"/>
  <c r="I890" i="2"/>
  <c r="I826" i="2"/>
  <c r="I818" i="2"/>
  <c r="I802" i="2"/>
  <c r="I275" i="2"/>
  <c r="F298" i="2"/>
  <c r="G994" i="2"/>
  <c r="H977" i="2"/>
  <c r="I937" i="2"/>
  <c r="J297" i="2" l="1"/>
  <c r="J259" i="2"/>
  <c r="J450" i="2"/>
  <c r="J1018" i="2"/>
  <c r="J188" i="2"/>
  <c r="J775" i="2"/>
  <c r="J511" i="2"/>
  <c r="J503" i="2"/>
  <c r="J360" i="2"/>
  <c r="J935" i="2"/>
  <c r="J929" i="2"/>
  <c r="J936" i="2"/>
  <c r="J943" i="2"/>
  <c r="J793" i="2"/>
  <c r="J465" i="2"/>
  <c r="J361" i="2"/>
  <c r="J933" i="2"/>
  <c r="J944" i="2"/>
  <c r="J254" i="2"/>
  <c r="J703" i="2"/>
  <c r="J960" i="2"/>
  <c r="J784" i="2"/>
  <c r="J276" i="2"/>
  <c r="J569" i="2"/>
  <c r="J1025" i="2"/>
  <c r="J868" i="2"/>
  <c r="J494" i="2"/>
  <c r="J601" i="2"/>
  <c r="J903" i="2"/>
  <c r="J722" i="2"/>
  <c r="J189" i="2"/>
  <c r="J464" i="2"/>
  <c r="J370" i="2"/>
  <c r="J576" i="2"/>
  <c r="J940" i="2"/>
  <c r="J27" i="2"/>
  <c r="J594" i="2"/>
  <c r="J861" i="2"/>
  <c r="J679" i="2"/>
  <c r="J595" i="2"/>
  <c r="J959" i="2"/>
  <c r="J792" i="2"/>
  <c r="J783" i="2"/>
  <c r="J274" i="2"/>
  <c r="J451" i="2"/>
  <c r="J567" i="2"/>
  <c r="J1034" i="2"/>
  <c r="J773" i="2"/>
  <c r="J350" i="2"/>
  <c r="J506" i="2"/>
  <c r="J499" i="2"/>
  <c r="J909" i="2"/>
  <c r="J724" i="2"/>
  <c r="J190" i="2"/>
  <c r="J1023" i="2"/>
  <c r="J379" i="2"/>
  <c r="J45" i="2"/>
  <c r="J593" i="2"/>
  <c r="J176" i="2"/>
  <c r="J860" i="2"/>
  <c r="J680" i="2"/>
  <c r="J791" i="2"/>
  <c r="J781" i="2"/>
  <c r="J270" i="2"/>
  <c r="J277" i="2"/>
  <c r="J585" i="2"/>
  <c r="J1033" i="2"/>
  <c r="J772" i="2"/>
  <c r="J226" i="2"/>
  <c r="J366" i="2"/>
  <c r="J505" i="2"/>
  <c r="J498" i="2"/>
  <c r="J927" i="2"/>
  <c r="J158" i="2"/>
  <c r="J571" i="2"/>
  <c r="J621" i="2"/>
  <c r="J627" i="2"/>
  <c r="J552" i="2"/>
  <c r="J1017" i="2"/>
  <c r="J265" i="2"/>
  <c r="J18" i="2"/>
  <c r="J23" i="2"/>
  <c r="J473" i="2"/>
  <c r="J941" i="2"/>
  <c r="J28" i="2"/>
  <c r="J551" i="2"/>
  <c r="J590" i="2"/>
  <c r="J69" i="2"/>
  <c r="J859" i="2"/>
  <c r="J956" i="2"/>
  <c r="J271" i="2"/>
  <c r="J587" i="2"/>
  <c r="J1031" i="2"/>
  <c r="J771" i="2"/>
  <c r="J230" i="2"/>
  <c r="J376" i="2"/>
  <c r="J504" i="2"/>
  <c r="J496" i="2"/>
  <c r="J912" i="2"/>
  <c r="J1022" i="2"/>
  <c r="J240" i="2"/>
  <c r="J628" i="2"/>
  <c r="J619" i="2"/>
  <c r="J459" i="2"/>
  <c r="J1028" i="2"/>
  <c r="J264" i="2"/>
  <c r="J17" i="2"/>
  <c r="J472" i="2"/>
  <c r="J939" i="2"/>
  <c r="J39" i="2"/>
  <c r="J562" i="2"/>
  <c r="J68" i="2"/>
  <c r="J591" i="2"/>
  <c r="J964" i="2"/>
  <c r="J955" i="2"/>
  <c r="J789" i="2"/>
  <c r="J272" i="2"/>
  <c r="J606" i="2"/>
  <c r="J1030" i="2"/>
  <c r="J770" i="2"/>
  <c r="J502" i="2"/>
  <c r="J586" i="2"/>
  <c r="J807" i="2"/>
  <c r="J257" i="2"/>
  <c r="J623" i="2"/>
  <c r="J618" i="2"/>
  <c r="J458" i="2"/>
  <c r="J1027" i="2"/>
  <c r="J263" i="2"/>
  <c r="J16" i="2"/>
  <c r="J466" i="2"/>
  <c r="J359" i="2"/>
  <c r="J931" i="2"/>
  <c r="J946" i="2"/>
  <c r="J560" i="2"/>
  <c r="J938" i="2"/>
  <c r="J710" i="2"/>
  <c r="J654" i="2"/>
  <c r="J599" i="2"/>
  <c r="J961" i="2"/>
  <c r="J785" i="2"/>
  <c r="J279" i="2"/>
  <c r="J570" i="2"/>
  <c r="J1019" i="2"/>
  <c r="J893" i="2"/>
  <c r="J776" i="2"/>
  <c r="J510" i="2"/>
  <c r="J495" i="2"/>
  <c r="J602" i="2"/>
  <c r="J904" i="2"/>
  <c r="J150" i="2"/>
  <c r="J778" i="2"/>
  <c r="J603" i="2"/>
  <c r="J243" i="2"/>
  <c r="J620" i="2"/>
  <c r="J455" i="2"/>
  <c r="J1029" i="2"/>
  <c r="J19" i="2"/>
  <c r="J53" i="2"/>
  <c r="J794" i="2"/>
  <c r="J867" i="2"/>
  <c r="J626" i="2"/>
  <c r="J32" i="2"/>
  <c r="J9" i="2"/>
  <c r="J435" i="2"/>
  <c r="J733" i="2"/>
  <c r="J233" i="2"/>
  <c r="J611" i="2"/>
  <c r="J200" i="2"/>
  <c r="J335" i="2"/>
  <c r="J331" i="2"/>
  <c r="J823" i="2"/>
  <c r="J836" i="2"/>
  <c r="J78" i="2"/>
  <c r="J681" i="2"/>
  <c r="J891" i="2"/>
  <c r="J799" i="2"/>
  <c r="J1040" i="2"/>
  <c r="J382" i="2"/>
  <c r="J351" i="2"/>
  <c r="J51" i="2"/>
  <c r="J683" i="2"/>
  <c r="J208" i="2"/>
  <c r="J209" i="2"/>
  <c r="J866" i="2"/>
  <c r="J882" i="2"/>
  <c r="J874" i="2"/>
  <c r="J992" i="2"/>
  <c r="J730" i="2"/>
  <c r="J719" i="2"/>
  <c r="J700" i="2"/>
  <c r="J677" i="2"/>
  <c r="J665" i="2"/>
  <c r="J651" i="2"/>
  <c r="J640" i="2"/>
  <c r="J486" i="2"/>
  <c r="J478" i="2"/>
  <c r="J442" i="2"/>
  <c r="J427" i="2"/>
  <c r="J409" i="2"/>
  <c r="J400" i="2"/>
  <c r="J392" i="2"/>
  <c r="J375" i="2"/>
  <c r="J364" i="2"/>
  <c r="J347" i="2"/>
  <c r="J338" i="2"/>
  <c r="J325" i="2"/>
  <c r="J314" i="2"/>
  <c r="J310" i="2"/>
  <c r="J302" i="2"/>
  <c r="J910" i="2"/>
  <c r="J284" i="2"/>
  <c r="J948" i="2"/>
  <c r="J963" i="2"/>
  <c r="J1020" i="2"/>
  <c r="J777" i="2"/>
  <c r="J801" i="2"/>
  <c r="J15" i="2"/>
  <c r="J242" i="2"/>
  <c r="J629" i="2"/>
  <c r="J454" i="2"/>
  <c r="J1026" i="2"/>
  <c r="J14" i="2"/>
  <c r="J50" i="2"/>
  <c r="J42" i="2"/>
  <c r="J779" i="2"/>
  <c r="J709" i="2"/>
  <c r="J59" i="2"/>
  <c r="J31" i="2"/>
  <c r="J433" i="2"/>
  <c r="J229" i="2"/>
  <c r="J637" i="2"/>
  <c r="J248" i="2"/>
  <c r="J656" i="2"/>
  <c r="J268" i="2"/>
  <c r="J334" i="2"/>
  <c r="J388" i="2"/>
  <c r="J822" i="2"/>
  <c r="J77" i="2"/>
  <c r="J854" i="2"/>
  <c r="J766" i="2"/>
  <c r="J1000" i="2"/>
  <c r="J419" i="2"/>
  <c r="J355" i="2"/>
  <c r="J52" i="2"/>
  <c r="J698" i="2"/>
  <c r="J906" i="2"/>
  <c r="J517" i="2"/>
  <c r="J216" i="2"/>
  <c r="J220" i="2"/>
  <c r="J411" i="2"/>
  <c r="J890" i="2"/>
  <c r="J881" i="2"/>
  <c r="J873" i="2"/>
  <c r="J991" i="2"/>
  <c r="J258" i="2"/>
  <c r="J812" i="2"/>
  <c r="J728" i="2"/>
  <c r="J718" i="2"/>
  <c r="J693" i="2"/>
  <c r="J676" i="2"/>
  <c r="J664" i="2"/>
  <c r="J646" i="2"/>
  <c r="J638" i="2"/>
  <c r="J485" i="2"/>
  <c r="J477" i="2"/>
  <c r="J444" i="2"/>
  <c r="J422" i="2"/>
  <c r="J408" i="2"/>
  <c r="J399" i="2"/>
  <c r="J391" i="2"/>
  <c r="J374" i="2"/>
  <c r="J363" i="2"/>
  <c r="J346" i="2"/>
  <c r="J337" i="2"/>
  <c r="J324" i="2"/>
  <c r="J313" i="2"/>
  <c r="J309" i="2"/>
  <c r="J348" i="2"/>
  <c r="J921" i="2"/>
  <c r="J283" i="2"/>
  <c r="J468" i="2"/>
  <c r="J947" i="2"/>
  <c r="J962" i="2"/>
  <c r="J769" i="2"/>
  <c r="J905" i="2"/>
  <c r="J467" i="2"/>
  <c r="J583" i="2"/>
  <c r="J43" i="2"/>
  <c r="J319" i="2"/>
  <c r="J604" i="2"/>
  <c r="J965" i="2"/>
  <c r="J896" i="2"/>
  <c r="J508" i="2"/>
  <c r="J298" i="2"/>
  <c r="J582" i="2"/>
  <c r="J41" i="2"/>
  <c r="J556" i="2"/>
  <c r="J507" i="2"/>
  <c r="J705" i="2"/>
  <c r="J786" i="2"/>
  <c r="J584" i="2"/>
  <c r="J456" i="2"/>
  <c r="J20" i="2"/>
  <c r="J54" i="2"/>
  <c r="J44" i="2"/>
  <c r="J795" i="2"/>
  <c r="J711" i="2"/>
  <c r="J911" i="2"/>
  <c r="J33" i="2"/>
  <c r="J10" i="2"/>
  <c r="J436" i="2"/>
  <c r="J734" i="2"/>
  <c r="J234" i="2"/>
  <c r="J573" i="2"/>
  <c r="J612" i="2"/>
  <c r="J699" i="2"/>
  <c r="J661" i="2"/>
  <c r="J336" i="2"/>
  <c r="J824" i="2"/>
  <c r="J565" i="2"/>
  <c r="J79" i="2"/>
  <c r="J800" i="2"/>
  <c r="J982" i="2"/>
  <c r="J292" i="2"/>
  <c r="J884" i="2"/>
  <c r="J352" i="2"/>
  <c r="J56" i="2"/>
  <c r="J695" i="2"/>
  <c r="J520" i="2"/>
  <c r="J694" i="2"/>
  <c r="J204" i="2"/>
  <c r="J210" i="2"/>
  <c r="J928" i="2"/>
  <c r="J883" i="2"/>
  <c r="J875" i="2"/>
  <c r="J993" i="2"/>
  <c r="J731" i="2"/>
  <c r="J720" i="2"/>
  <c r="J712" i="2"/>
  <c r="J682" i="2"/>
  <c r="J666" i="2"/>
  <c r="J652" i="2"/>
  <c r="J641" i="2"/>
  <c r="J487" i="2"/>
  <c r="J479" i="2"/>
  <c r="J443" i="2"/>
  <c r="J431" i="2"/>
  <c r="J410" i="2"/>
  <c r="J401" i="2"/>
  <c r="J393" i="2"/>
  <c r="J381" i="2"/>
  <c r="J365" i="2"/>
  <c r="J349" i="2"/>
  <c r="J339" i="2"/>
  <c r="J326" i="2"/>
  <c r="J315" i="2"/>
  <c r="J311" i="2"/>
  <c r="J303" i="2"/>
  <c r="J285" i="2"/>
  <c r="J273" i="2"/>
  <c r="J247" i="2"/>
  <c r="J227" i="2"/>
  <c r="J196" i="2"/>
  <c r="J177" i="2"/>
  <c r="J163" i="2"/>
  <c r="J88" i="2"/>
  <c r="J170" i="2"/>
  <c r="J154" i="2"/>
  <c r="J149" i="2"/>
  <c r="J141" i="2"/>
  <c r="J133" i="2"/>
  <c r="J125" i="2"/>
  <c r="J117" i="2"/>
  <c r="J110" i="2"/>
  <c r="J100" i="2"/>
  <c r="J89" i="2"/>
  <c r="J525" i="2"/>
  <c r="J907" i="2"/>
  <c r="J758" i="2"/>
  <c r="J788" i="2"/>
  <c r="J261" i="2"/>
  <c r="J48" i="2"/>
  <c r="J47" i="2"/>
  <c r="J797" i="2"/>
  <c r="J702" i="2"/>
  <c r="J34" i="2"/>
  <c r="J735" i="2"/>
  <c r="J614" i="2"/>
  <c r="J655" i="2"/>
  <c r="J387" i="2"/>
  <c r="J566" i="2"/>
  <c r="J74" i="2"/>
  <c r="J426" i="2"/>
  <c r="J423" i="2"/>
  <c r="J804" i="2"/>
  <c r="J1010" i="2"/>
  <c r="J418" i="2"/>
  <c r="J249" i="2"/>
  <c r="J540" i="2"/>
  <c r="J513" i="2"/>
  <c r="J215" i="2"/>
  <c r="J203" i="2"/>
  <c r="J878" i="2"/>
  <c r="J990" i="2"/>
  <c r="J197" i="2"/>
  <c r="J536" i="2"/>
  <c r="J717" i="2"/>
  <c r="J687" i="2"/>
  <c r="J662" i="2"/>
  <c r="J645" i="2"/>
  <c r="J482" i="2"/>
  <c r="J440" i="2"/>
  <c r="J414" i="2"/>
  <c r="J397" i="2"/>
  <c r="J383" i="2"/>
  <c r="J357" i="2"/>
  <c r="J317" i="2"/>
  <c r="J307" i="2"/>
  <c r="J281" i="2"/>
  <c r="J253" i="2"/>
  <c r="J198" i="2"/>
  <c r="J175" i="2"/>
  <c r="J76" i="2"/>
  <c r="J65" i="2"/>
  <c r="J134" i="2"/>
  <c r="J107" i="2"/>
  <c r="J825" i="2"/>
  <c r="J207" i="2"/>
  <c r="J568" i="2"/>
  <c r="J7" i="2"/>
  <c r="J796" i="2"/>
  <c r="J30" i="2"/>
  <c r="J202" i="2"/>
  <c r="J613" i="2"/>
  <c r="J817" i="2"/>
  <c r="J72" i="2"/>
  <c r="J689" i="2"/>
  <c r="J425" i="2"/>
  <c r="J803" i="2"/>
  <c r="J446" i="2"/>
  <c r="J60" i="2"/>
  <c r="J697" i="2"/>
  <c r="J690" i="2"/>
  <c r="J214" i="2"/>
  <c r="J889" i="2"/>
  <c r="J877" i="2"/>
  <c r="J988" i="2"/>
  <c r="J543" i="2"/>
  <c r="J826" i="2"/>
  <c r="J716" i="2"/>
  <c r="J685" i="2"/>
  <c r="J660" i="2"/>
  <c r="J636" i="2"/>
  <c r="J481" i="2"/>
  <c r="J439" i="2"/>
  <c r="J412" i="2"/>
  <c r="J396" i="2"/>
  <c r="J372" i="2"/>
  <c r="J356" i="2"/>
  <c r="J332" i="2"/>
  <c r="J316" i="2"/>
  <c r="J306" i="2"/>
  <c r="J192" i="2"/>
  <c r="J252" i="2"/>
  <c r="J232" i="2"/>
  <c r="J195" i="2"/>
  <c r="J174" i="2"/>
  <c r="J99" i="2"/>
  <c r="J75" i="2"/>
  <c r="J156" i="2"/>
  <c r="J64" i="2"/>
  <c r="J142" i="2"/>
  <c r="J132" i="2"/>
  <c r="J123" i="2"/>
  <c r="J104" i="2"/>
  <c r="J106" i="2"/>
  <c r="J92" i="2"/>
  <c r="J82" i="2"/>
  <c r="J1014" i="2"/>
  <c r="J975" i="2"/>
  <c r="J966" i="2"/>
  <c r="J531" i="2"/>
  <c r="J913" i="2"/>
  <c r="J844" i="2"/>
  <c r="J897" i="2"/>
  <c r="J805" i="2"/>
  <c r="J299" i="2"/>
  <c r="J678" i="2"/>
  <c r="J600" i="2"/>
  <c r="J624" i="2"/>
  <c r="J13" i="2"/>
  <c r="J46" i="2"/>
  <c r="J768" i="2"/>
  <c r="J642" i="2"/>
  <c r="J29" i="2"/>
  <c r="J575" i="2"/>
  <c r="J521" i="2"/>
  <c r="J639" i="2"/>
  <c r="J329" i="2"/>
  <c r="J686" i="2"/>
  <c r="J424" i="2"/>
  <c r="J1036" i="2"/>
  <c r="J428" i="2"/>
  <c r="J55" i="2"/>
  <c r="J696" i="2"/>
  <c r="J522" i="2"/>
  <c r="J213" i="2"/>
  <c r="J888" i="2"/>
  <c r="J876" i="2"/>
  <c r="J559" i="2"/>
  <c r="J539" i="2"/>
  <c r="J732" i="2"/>
  <c r="J715" i="2"/>
  <c r="J674" i="2"/>
  <c r="J659" i="2"/>
  <c r="J635" i="2"/>
  <c r="J480" i="2"/>
  <c r="J438" i="2"/>
  <c r="J407" i="2"/>
  <c r="J395" i="2"/>
  <c r="J371" i="2"/>
  <c r="J354" i="2"/>
  <c r="J330" i="2"/>
  <c r="J429" i="2"/>
  <c r="J305" i="2"/>
  <c r="J920" i="2"/>
  <c r="J290" i="2"/>
  <c r="J191" i="2"/>
  <c r="J251" i="2"/>
  <c r="J225" i="2"/>
  <c r="J187" i="2"/>
  <c r="J173" i="2"/>
  <c r="J96" i="2"/>
  <c r="J73" i="2"/>
  <c r="J151" i="2"/>
  <c r="J63" i="2"/>
  <c r="J140" i="2"/>
  <c r="J131" i="2"/>
  <c r="J122" i="2"/>
  <c r="J114" i="2"/>
  <c r="J105" i="2"/>
  <c r="J87" i="2"/>
  <c r="J81" i="2"/>
  <c r="J519" i="2"/>
  <c r="J916" i="2"/>
  <c r="J848" i="2"/>
  <c r="J850" i="2"/>
  <c r="J842" i="2"/>
  <c r="J857" i="2"/>
  <c r="J973" i="2"/>
  <c r="J892" i="2"/>
  <c r="J550" i="2"/>
  <c r="J981" i="2"/>
  <c r="J831" i="2"/>
  <c r="J845" i="2"/>
  <c r="J516" i="2"/>
  <c r="J871" i="2"/>
  <c r="J632" i="2"/>
  <c r="J598" i="2"/>
  <c r="J622" i="2"/>
  <c r="J564" i="2"/>
  <c r="J12" i="2"/>
  <c r="J767" i="2"/>
  <c r="J729" i="2"/>
  <c r="J26" i="2"/>
  <c r="J448" i="2"/>
  <c r="J574" i="2"/>
  <c r="J231" i="2"/>
  <c r="J924" i="2"/>
  <c r="J535" i="2"/>
  <c r="J856" i="2"/>
  <c r="J851" i="2"/>
  <c r="J1041" i="2"/>
  <c r="J390" i="2"/>
  <c r="J8" i="2"/>
  <c r="J670" i="2"/>
  <c r="J212" i="2"/>
  <c r="J887" i="2"/>
  <c r="J537" i="2"/>
  <c r="J727" i="2"/>
  <c r="J714" i="2"/>
  <c r="J672" i="2"/>
  <c r="J653" i="2"/>
  <c r="J633" i="2"/>
  <c r="J476" i="2"/>
  <c r="J437" i="2"/>
  <c r="J406" i="2"/>
  <c r="J394" i="2"/>
  <c r="J369" i="2"/>
  <c r="J345" i="2"/>
  <c r="J328" i="2"/>
  <c r="J441" i="2"/>
  <c r="J304" i="2"/>
  <c r="J814" i="2"/>
  <c r="J289" i="2"/>
  <c r="J186" i="2"/>
  <c r="J246" i="2"/>
  <c r="J224" i="2"/>
  <c r="J184" i="2"/>
  <c r="J178" i="2"/>
  <c r="J94" i="2"/>
  <c r="J71" i="2"/>
  <c r="J155" i="2"/>
  <c r="J148" i="2"/>
  <c r="J139" i="2"/>
  <c r="J130" i="2"/>
  <c r="J121" i="2"/>
  <c r="J113" i="2"/>
  <c r="J103" i="2"/>
  <c r="J90" i="2"/>
  <c r="J553" i="2"/>
  <c r="J557" i="2"/>
  <c r="J864" i="2"/>
  <c r="J972" i="2"/>
  <c r="J863" i="2"/>
  <c r="J549" i="2"/>
  <c r="J829" i="2"/>
  <c r="J745" i="2"/>
  <c r="J544" i="2"/>
  <c r="J512" i="2"/>
  <c r="J949" i="2"/>
  <c r="J746" i="2"/>
  <c r="J546" i="2"/>
  <c r="J563" i="2"/>
  <c r="J37" i="2"/>
  <c r="J377" i="2"/>
  <c r="J819" i="2"/>
  <c r="J865" i="2"/>
  <c r="J919" i="2"/>
  <c r="J373" i="2"/>
  <c r="J634" i="2"/>
  <c r="J219" i="2"/>
  <c r="J692" i="2"/>
  <c r="J706" i="2"/>
  <c r="J501" i="2"/>
  <c r="J625" i="2"/>
  <c r="J25" i="2"/>
  <c r="J38" i="2"/>
  <c r="J22" i="2"/>
  <c r="J420" i="2"/>
  <c r="J870" i="2"/>
  <c r="J378" i="2"/>
  <c r="J255" i="2"/>
  <c r="J644" i="2"/>
  <c r="J917" i="2"/>
  <c r="J432" i="2"/>
  <c r="J840" i="2"/>
  <c r="J837" i="2"/>
  <c r="J194" i="2"/>
  <c r="J161" i="2"/>
  <c r="J221" i="2"/>
  <c r="J353" i="2"/>
  <c r="J58" i="2"/>
  <c r="J668" i="2"/>
  <c r="J684" i="2"/>
  <c r="J211" i="2"/>
  <c r="J404" i="2"/>
  <c r="J886" i="2"/>
  <c r="J726" i="2"/>
  <c r="J713" i="2"/>
  <c r="J673" i="2"/>
  <c r="J650" i="2"/>
  <c r="J489" i="2"/>
  <c r="J475" i="2"/>
  <c r="J434" i="2"/>
  <c r="J405" i="2"/>
  <c r="J389" i="2"/>
  <c r="J368" i="2"/>
  <c r="J344" i="2"/>
  <c r="J327" i="2"/>
  <c r="J318" i="2"/>
  <c r="J340" i="2"/>
  <c r="J925" i="2"/>
  <c r="J288" i="2"/>
  <c r="J185" i="2"/>
  <c r="J245" i="2"/>
  <c r="J223" i="2"/>
  <c r="J182" i="2"/>
  <c r="J167" i="2"/>
  <c r="J93" i="2"/>
  <c r="J171" i="2"/>
  <c r="J153" i="2"/>
  <c r="J145" i="2"/>
  <c r="J138" i="2"/>
  <c r="J129" i="2"/>
  <c r="J120" i="2"/>
  <c r="J112" i="2"/>
  <c r="J101" i="2"/>
  <c r="J86" i="2"/>
  <c r="J828" i="2"/>
  <c r="J849" i="2"/>
  <c r="J834" i="2"/>
  <c r="J816" i="2"/>
  <c r="J971" i="2"/>
  <c r="J541" i="2"/>
  <c r="J1004" i="2"/>
  <c r="J894" i="2"/>
  <c r="J291" i="2"/>
  <c r="J858" i="2"/>
  <c r="J922" i="2"/>
  <c r="J747" i="2"/>
  <c r="J500" i="2"/>
  <c r="J617" i="2"/>
  <c r="J457" i="2"/>
  <c r="J1035" i="2"/>
  <c r="J24" i="2"/>
  <c r="J11" i="2"/>
  <c r="J21" i="2"/>
  <c r="J416" i="2"/>
  <c r="J236" i="2"/>
  <c r="J631" i="2"/>
  <c r="J643" i="2"/>
  <c r="J267" i="2"/>
  <c r="J160" i="2"/>
  <c r="J6" i="2"/>
  <c r="J671" i="2"/>
  <c r="J278" i="2"/>
  <c r="J280" i="2"/>
  <c r="J1016" i="2"/>
  <c r="J262" i="2"/>
  <c r="J49" i="2"/>
  <c r="J798" i="2"/>
  <c r="J707" i="2"/>
  <c r="J35" i="2"/>
  <c r="J898" i="2"/>
  <c r="J675" i="2"/>
  <c r="J228" i="2"/>
  <c r="J615" i="2"/>
  <c r="J843" i="2"/>
  <c r="J538" i="2"/>
  <c r="J183" i="2"/>
  <c r="J159" i="2"/>
  <c r="J701" i="2"/>
  <c r="J806" i="2"/>
  <c r="J1005" i="2"/>
  <c r="J250" i="2"/>
  <c r="J205" i="2"/>
  <c r="J217" i="2"/>
  <c r="J430" i="2"/>
  <c r="J879" i="2"/>
  <c r="J811" i="2"/>
  <c r="J721" i="2"/>
  <c r="J688" i="2"/>
  <c r="J663" i="2"/>
  <c r="J647" i="2"/>
  <c r="J483" i="2"/>
  <c r="J447" i="2"/>
  <c r="J415" i="2"/>
  <c r="J398" i="2"/>
  <c r="J384" i="2"/>
  <c r="J358" i="2"/>
  <c r="J341" i="2"/>
  <c r="J320" i="2"/>
  <c r="J308" i="2"/>
  <c r="J282" i="2"/>
  <c r="J256" i="2"/>
  <c r="J239" i="2"/>
  <c r="J199" i="2"/>
  <c r="J179" i="2"/>
  <c r="J162" i="2"/>
  <c r="J80" i="2"/>
  <c r="J70" i="2"/>
  <c r="J66" i="2"/>
  <c r="J144" i="2"/>
  <c r="J135" i="2"/>
  <c r="J126" i="2"/>
  <c r="J116" i="2"/>
  <c r="J108" i="2"/>
  <c r="J97" i="2"/>
  <c r="J62" i="2"/>
  <c r="J809" i="2"/>
  <c r="J813" i="2"/>
  <c r="J974" i="2"/>
  <c r="J968" i="2"/>
  <c r="J548" i="2"/>
  <c r="J555" i="2"/>
  <c r="J1009" i="2"/>
  <c r="J529" i="2"/>
  <c r="J914" i="2"/>
  <c r="J750" i="2"/>
  <c r="J530" i="2"/>
  <c r="J820" i="2"/>
  <c r="J869" i="2"/>
  <c r="J756" i="2"/>
  <c r="J986" i="2"/>
  <c r="J333" i="2"/>
  <c r="J238" i="2"/>
  <c r="J102" i="2"/>
  <c r="J157" i="2"/>
  <c r="J143" i="2"/>
  <c r="J124" i="2"/>
  <c r="J115" i="2"/>
  <c r="J95" i="2"/>
  <c r="J61" i="2"/>
  <c r="J830" i="2"/>
  <c r="J853" i="2"/>
  <c r="J841" i="2"/>
  <c r="J976" i="2"/>
  <c r="J967" i="2"/>
  <c r="J527" i="2"/>
  <c r="J901" i="2"/>
  <c r="J592" i="2"/>
  <c r="J296" i="2"/>
  <c r="J852" i="2"/>
  <c r="J748" i="2"/>
  <c r="J741" i="2"/>
  <c r="J518" i="2"/>
  <c r="J751" i="2"/>
  <c r="J754" i="2"/>
  <c r="J827" i="2"/>
  <c r="J545" i="2"/>
  <c r="J554" i="2"/>
  <c r="J900" i="2"/>
  <c r="J926" i="2"/>
  <c r="J753" i="2"/>
  <c r="J532" i="2"/>
  <c r="J950" i="2"/>
  <c r="J749" i="2"/>
  <c r="J743" i="2"/>
  <c r="J526" i="2"/>
  <c r="J862" i="2"/>
  <c r="J818" i="2"/>
  <c r="J725" i="2"/>
  <c r="J649" i="2"/>
  <c r="J908" i="2"/>
  <c r="J449" i="2"/>
  <c r="J362" i="2"/>
  <c r="J201" i="2"/>
  <c r="J168" i="2"/>
  <c r="J127" i="2"/>
  <c r="J83" i="2"/>
  <c r="J895" i="2"/>
  <c r="J833" i="2"/>
  <c r="J752" i="2"/>
  <c r="J970" i="2"/>
  <c r="J872" i="2"/>
  <c r="J57" i="2"/>
  <c r="J616" i="2"/>
  <c r="J821" i="2"/>
  <c r="J885" i="2"/>
  <c r="J691" i="2"/>
  <c r="J342" i="2"/>
  <c r="J180" i="2"/>
  <c r="J118" i="2"/>
  <c r="J172" i="2"/>
  <c r="J855" i="2"/>
  <c r="J534" i="2"/>
  <c r="J137" i="2"/>
  <c r="J547" i="2"/>
  <c r="J241" i="2"/>
  <c r="J742" i="2"/>
  <c r="J269" i="2"/>
  <c r="J36" i="2"/>
  <c r="J808" i="2"/>
  <c r="J723" i="2"/>
  <c r="J421" i="2"/>
  <c r="J343" i="2"/>
  <c r="J287" i="2"/>
  <c r="J181" i="2"/>
  <c r="J152" i="2"/>
  <c r="J119" i="2"/>
  <c r="J832" i="2"/>
  <c r="J1015" i="2"/>
  <c r="J206" i="2"/>
  <c r="J417" i="2"/>
  <c r="J286" i="2"/>
  <c r="J67" i="2"/>
  <c r="J969" i="2"/>
  <c r="J403" i="2"/>
  <c r="J166" i="2"/>
  <c r="J755" i="2"/>
  <c r="J764" i="2"/>
  <c r="J558" i="2"/>
  <c r="J763" i="2"/>
  <c r="J321" i="2"/>
  <c r="J98" i="2"/>
  <c r="J765" i="2"/>
  <c r="J484" i="2"/>
  <c r="J847" i="2"/>
  <c r="J846" i="2"/>
  <c r="J460" i="2"/>
  <c r="J515" i="2"/>
  <c r="J488" i="2"/>
  <c r="J91" i="2"/>
  <c r="J630" i="2"/>
  <c r="J40" i="2"/>
  <c r="J899" i="2"/>
  <c r="J385" i="2"/>
  <c r="J136" i="2"/>
  <c r="J740" i="2"/>
  <c r="J839" i="2"/>
  <c r="J918" i="2"/>
  <c r="J218" i="2"/>
  <c r="J667" i="2"/>
  <c r="J111" i="2"/>
  <c r="J802" i="2"/>
  <c r="J244" i="2"/>
  <c r="J999" i="2"/>
  <c r="J708" i="2"/>
  <c r="J312" i="2"/>
  <c r="J193" i="2"/>
  <c r="J542" i="2"/>
  <c r="J658" i="2"/>
  <c r="J260" i="2"/>
  <c r="J237" i="2"/>
  <c r="J648" i="2"/>
  <c r="J402" i="2"/>
  <c r="J322" i="2"/>
  <c r="J266" i="2"/>
  <c r="J165" i="2"/>
  <c r="J146" i="2"/>
  <c r="J109" i="2"/>
  <c r="J164" i="2"/>
  <c r="J514" i="2"/>
  <c r="J235" i="2"/>
  <c r="J1021" i="2"/>
  <c r="J810" i="2"/>
  <c r="J474" i="2"/>
  <c r="J367" i="2"/>
  <c r="J301" i="2"/>
  <c r="J222" i="2"/>
  <c r="J169" i="2"/>
  <c r="J128" i="2"/>
  <c r="J84" i="2"/>
  <c r="J815" i="2"/>
  <c r="J561" i="2"/>
  <c r="J934" i="2"/>
  <c r="J533" i="2"/>
  <c r="J880" i="2"/>
  <c r="J323" i="2"/>
  <c r="J147" i="2"/>
  <c r="J528" i="2"/>
  <c r="J744" i="2"/>
  <c r="J915" i="2"/>
  <c r="J757" i="2"/>
  <c r="J386" i="2"/>
  <c r="J524" i="2"/>
  <c r="J523" i="2"/>
  <c r="J998" i="2"/>
  <c r="J85" i="2"/>
  <c r="J782" i="2"/>
  <c r="J787" i="2"/>
  <c r="J669" i="2"/>
  <c r="J413" i="2"/>
  <c r="J462" i="2"/>
  <c r="J445" i="2"/>
  <c r="J942" i="2"/>
  <c r="J470" i="2"/>
  <c r="J930" i="2"/>
  <c r="J902" i="2"/>
  <c r="J1032" i="2"/>
  <c r="J578" i="2"/>
  <c r="J923" i="2"/>
  <c r="J835" i="2"/>
  <c r="J463" i="2"/>
  <c r="J588" i="2"/>
  <c r="J471" i="2"/>
  <c r="J597" i="2"/>
  <c r="J987" i="2"/>
  <c r="J275" i="2"/>
  <c r="J957" i="2"/>
  <c r="J380" i="2"/>
  <c r="J589" i="2"/>
  <c r="J657" i="2"/>
  <c r="J774" i="2"/>
  <c r="J704" i="2"/>
  <c r="J452" i="2"/>
  <c r="J838" i="2"/>
  <c r="J572" i="2"/>
  <c r="J945" i="2"/>
  <c r="J736" i="2"/>
  <c r="J461" i="2"/>
  <c r="J579" i="2"/>
  <c r="J937" i="2"/>
  <c r="J509" i="2"/>
  <c r="J453" i="2"/>
  <c r="J596" i="2"/>
  <c r="J577" i="2"/>
  <c r="J989" i="2"/>
  <c r="J581" i="2"/>
  <c r="J300" i="2"/>
  <c r="J958" i="2"/>
  <c r="J605" i="2"/>
  <c r="J469" i="2"/>
  <c r="J580" i="2"/>
  <c r="J790" i="2"/>
  <c r="J780" i="2"/>
  <c r="J497" i="2"/>
  <c r="I607" i="2"/>
  <c r="J607" i="2"/>
  <c r="I977" i="2"/>
  <c r="J977" i="2"/>
  <c r="I994" i="2"/>
  <c r="J994" i="2"/>
  <c r="H1043" i="2"/>
  <c r="I1043" i="2" s="1"/>
  <c r="J490" i="2"/>
  <c r="I490" i="2"/>
  <c r="I951" i="2"/>
  <c r="J951" i="2"/>
  <c r="I759" i="2"/>
  <c r="J759" i="2"/>
  <c r="J10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 xr:uid="{00000000-0006-0000-0100-000002000000}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<sst xmlns="http://schemas.openxmlformats.org/spreadsheetml/2006/main" count="2751" uniqueCount="1077">
  <si>
    <t>iShares DJ STOXX 600 Retail SWAP (DE)</t>
  </si>
  <si>
    <t>iShares DJ STOXX 600 Technology SWAP (DE)</t>
  </si>
  <si>
    <t>iShares DJ STOXX 600 Telecommunications SWAP (DE)</t>
  </si>
  <si>
    <t>iShares DJ STOXX 600 Travel &amp; Leisure SWAP (DE)</t>
  </si>
  <si>
    <t>iShares DJ STOXX 600 Utilities SWAP (DE)</t>
  </si>
  <si>
    <t>iShares DJ-AIG Commodity SWAP (DE)</t>
  </si>
  <si>
    <t>db x-trackers II SONIA TRI ETR</t>
  </si>
  <si>
    <t xml:space="preserve">PowerShares Dynamic US Market Fund </t>
  </si>
  <si>
    <t xml:space="preserve">PowerShares EQQQ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</si>
  <si>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</si>
  <si>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</si>
  <si>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</si>
  <si>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</si>
  <si>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</si>
  <si>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</si>
  <si>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</si>
  <si>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LU0319797147</t>
  </si>
  <si>
    <t xml:space="preserve">Merrill Lynch Commodity Index Extra Fund </t>
  </si>
  <si>
    <t xml:space="preserve">Merrill Lynch Europe 1 Index Fund </t>
  </si>
  <si>
    <t>LU0319798384</t>
  </si>
  <si>
    <t>iShares SP GTF</t>
  </si>
  <si>
    <t>iShares MSCI LATAM</t>
  </si>
  <si>
    <t>iShares Islam World</t>
  </si>
  <si>
    <t>iShares Islam EM</t>
  </si>
  <si>
    <t>iShares Islam USA</t>
  </si>
  <si>
    <t>NextTrack</t>
  </si>
  <si>
    <t>Data is provided with the condition of no liability.</t>
  </si>
  <si>
    <t>SMI EX</t>
  </si>
  <si>
    <t>EasyETF Global Titans 50</t>
  </si>
  <si>
    <t>StreetTRACKS AEX</t>
  </si>
  <si>
    <t>StreetTRACKS MSCI Pan Euro</t>
  </si>
  <si>
    <t>iShares FTSE 100</t>
  </si>
  <si>
    <t>HEX</t>
  </si>
  <si>
    <t>SPDR Euro</t>
  </si>
  <si>
    <t>Unico i-Tracker MSCI World</t>
  </si>
  <si>
    <t>EasyETF Euro Energy</t>
  </si>
  <si>
    <t>EasyETF Euro Healthcare</t>
  </si>
  <si>
    <t>EasyETF Euro Banks</t>
  </si>
  <si>
    <t>EasyETF Euro Insurance</t>
  </si>
  <si>
    <t>EasyETF Euro Technology</t>
  </si>
  <si>
    <t>EasyETF Euro Media</t>
  </si>
  <si>
    <t>EasyETF Euro Telecom</t>
  </si>
  <si>
    <t>EasyETF Euro Utilities</t>
  </si>
  <si>
    <t>SPDR Europe 350</t>
  </si>
  <si>
    <t>StreetTRACKS MSCI Europe Energy</t>
  </si>
  <si>
    <t>StreetTRACKS MSCI Europe Materials</t>
  </si>
  <si>
    <t>StreetTRACKS MSCI Europe Industrials</t>
  </si>
  <si>
    <t>StreetTRACKS MSCI Europe Consumer Discretionary</t>
  </si>
  <si>
    <t>StreetTRACKS MSCI Europe Health Care</t>
  </si>
  <si>
    <t>StreetTRACKS MSCI Europe Consumer Staples</t>
  </si>
  <si>
    <t>StreetTRACKS MSCI Europe Telecommunication Services</t>
  </si>
  <si>
    <t>StreetTRACKS MSCI Europe Utilities</t>
  </si>
  <si>
    <t>StreetTRACKS MSCI Europe Financials</t>
  </si>
  <si>
    <t>StreetTRACKS MSCI Europe Technology</t>
  </si>
  <si>
    <t>iShares S&amp;P 500</t>
  </si>
  <si>
    <t>European ETF Market</t>
  </si>
  <si>
    <t>Source: Deutsche Börse</t>
  </si>
  <si>
    <t>XTF Exchange Traded Funds</t>
  </si>
  <si>
    <t xml:space="preserve">SPDR Euro </t>
  </si>
  <si>
    <t>Average Daily Turnover in MEUR</t>
  </si>
  <si>
    <t>Market Share</t>
  </si>
  <si>
    <t>Change (%)</t>
  </si>
  <si>
    <t>On Exchange Turnover in MEUR</t>
  </si>
  <si>
    <t>London Stock Exchange</t>
  </si>
  <si>
    <t>Swiss Exchange</t>
  </si>
  <si>
    <t>virt-X</t>
  </si>
  <si>
    <t>B1 - Ethical Index Euro</t>
  </si>
  <si>
    <t>B1 - MSCI Euro</t>
  </si>
  <si>
    <t>Diamonds</t>
  </si>
  <si>
    <t>MTF - ETF</t>
  </si>
  <si>
    <r>
      <t>Stockholmsbörsen</t>
    </r>
    <r>
      <rPr>
        <b/>
        <vertAlign val="superscript"/>
        <sz val="8"/>
        <rFont val="Arial"/>
        <family val="2"/>
      </rPr>
      <t>1</t>
    </r>
  </si>
  <si>
    <r>
      <t>Total Turnover in MEUR</t>
    </r>
    <r>
      <rPr>
        <b/>
        <vertAlign val="superscript"/>
        <sz val="8"/>
        <rFont val="Arial"/>
        <family val="2"/>
      </rPr>
      <t>2</t>
    </r>
  </si>
  <si>
    <r>
      <t xml:space="preserve">2  </t>
    </r>
    <r>
      <rPr>
        <sz val="8"/>
        <rFont val="Arial"/>
        <family val="2"/>
      </rPr>
      <t>Total turnover includes orderbook turnover and off-exchange standard trades.</t>
    </r>
  </si>
  <si>
    <r>
      <t xml:space="preserve">1  </t>
    </r>
    <r>
      <rPr>
        <sz val="8"/>
        <rFont val="Arial"/>
        <family val="2"/>
      </rPr>
      <t>Stockholmsbörsen has not been included in the market share calculation due to the unavailability of separate on-exchange turnover data.</t>
    </r>
  </si>
  <si>
    <t xml:space="preserve">EasyETF Euro Automobile </t>
  </si>
  <si>
    <t xml:space="preserve">EasyETF Euro Construction </t>
  </si>
  <si>
    <t>iShares FTSE 250</t>
  </si>
  <si>
    <t>Source: Deutsche Börse, SWX, virt-X, Bloomberg</t>
  </si>
  <si>
    <t>B1 - MSCI Pan Euro</t>
  </si>
  <si>
    <t>iShares FTSEurofirst 80</t>
  </si>
  <si>
    <t>iShares FTSEurofirst 100</t>
  </si>
  <si>
    <t>iShares MSCI Japan</t>
  </si>
  <si>
    <t>iShares FTSE/Xinhua China 25</t>
  </si>
  <si>
    <t>UBS-ETF DJ US Large Cap</t>
  </si>
  <si>
    <t>UBS-ETF DJ US Technology</t>
  </si>
  <si>
    <t>UBS-ETF DJ Japan Titans 100</t>
  </si>
  <si>
    <t>UBS-ETF DJ Germany Titans 30</t>
  </si>
  <si>
    <t>UBS-ETF DJ Industrial Average</t>
  </si>
  <si>
    <t>UBS-ETF SMI</t>
  </si>
  <si>
    <t>Xetra Orderbook/Cascade OTC Statistics</t>
  </si>
  <si>
    <t>ISIN</t>
  </si>
  <si>
    <t>Xetra Orderbook Turnover (MEUR)</t>
  </si>
  <si>
    <t>Cascade OTC Turnover (MEUR)</t>
  </si>
  <si>
    <t>% of Xetra Turnover</t>
  </si>
  <si>
    <t>DE0005933931</t>
  </si>
  <si>
    <t>DE0005933956</t>
  </si>
  <si>
    <t>FR0007054358</t>
  </si>
  <si>
    <t>DE0006289309</t>
  </si>
  <si>
    <t>DE0006289333</t>
  </si>
  <si>
    <t>DE0006289325</t>
  </si>
  <si>
    <t>DE0006289317</t>
  </si>
  <si>
    <t>DE0006289382</t>
  </si>
  <si>
    <t>DE0006289390</t>
  </si>
  <si>
    <t>DE0005933949</t>
  </si>
  <si>
    <t>DE0006344716</t>
  </si>
  <si>
    <t>DE0006289341</t>
  </si>
  <si>
    <t>DE0006344724</t>
  </si>
  <si>
    <t>DE0006344732</t>
  </si>
  <si>
    <t>DE0006344740</t>
  </si>
  <si>
    <t>DE0006344773</t>
  </si>
  <si>
    <t>DE0006344781</t>
  </si>
  <si>
    <t>DE0006289374</t>
  </si>
  <si>
    <t>DE0006344799</t>
  </si>
  <si>
    <t>DE0006289416</t>
  </si>
  <si>
    <t>DE0006289424</t>
  </si>
  <si>
    <t>DE0006344765</t>
  </si>
  <si>
    <t>DE0006289432</t>
  </si>
  <si>
    <t>DE0006289440</t>
  </si>
  <si>
    <t>DE0006289366</t>
  </si>
  <si>
    <t>DE0006289358</t>
  </si>
  <si>
    <t>DE0006344757</t>
  </si>
  <si>
    <t>DE0006289457</t>
  </si>
  <si>
    <t>DE0006289473</t>
  </si>
  <si>
    <t>DE0006289481</t>
  </si>
  <si>
    <t>DE0006289499</t>
  </si>
  <si>
    <t>DE0006289465</t>
  </si>
  <si>
    <t>LU0136234068</t>
  </si>
  <si>
    <t>LU0155367302</t>
  </si>
  <si>
    <t>LU0147308422</t>
  </si>
  <si>
    <t>LU0136234654</t>
  </si>
  <si>
    <t>LU0136240974</t>
  </si>
  <si>
    <t>LU0136242590</t>
  </si>
  <si>
    <t>LU0136237327</t>
  </si>
  <si>
    <t>LU0136240115</t>
  </si>
  <si>
    <t>DE0006289408</t>
  </si>
  <si>
    <t>DE0002511243</t>
  </si>
  <si>
    <t>IE0008471009</t>
  </si>
  <si>
    <t>IE0008470928</t>
  </si>
  <si>
    <t>DE0002643889</t>
  </si>
  <si>
    <t>DE0005933923</t>
  </si>
  <si>
    <t>FR0007063177</t>
  </si>
  <si>
    <t>DE0005933964</t>
  </si>
  <si>
    <t>DE0005933972</t>
  </si>
  <si>
    <t>LU0140540492</t>
  </si>
  <si>
    <t>LU0140540146</t>
  </si>
  <si>
    <t>LU0154139132</t>
  </si>
  <si>
    <t>EasyETF ASPI Eurozone</t>
  </si>
  <si>
    <t>EasyETF EPRA Eurozone</t>
  </si>
  <si>
    <t>DE0002635265</t>
  </si>
  <si>
    <t>Deutsche Bank DAX DVG</t>
  </si>
  <si>
    <t>DJ STOXX 50 EX</t>
  </si>
  <si>
    <t>iShares DJ STOXX 50</t>
  </si>
  <si>
    <t>EasyETF STOXX 50 Europe</t>
  </si>
  <si>
    <t xml:space="preserve">iShares DJ STOXX 50 </t>
  </si>
  <si>
    <t>NASDAQ-100 European Tracker</t>
  </si>
  <si>
    <t>DE0005318463</t>
  </si>
  <si>
    <t>DE0005318448</t>
  </si>
  <si>
    <t>IE0032077012</t>
  </si>
  <si>
    <t>DE000A0DPMX7</t>
  </si>
  <si>
    <t>DE000A0DPMZ2</t>
  </si>
  <si>
    <t>DE000A0DPMY5</t>
  </si>
  <si>
    <t>DE000A0DPMW9</t>
  </si>
  <si>
    <t>DE000A0DPM16</t>
  </si>
  <si>
    <t>DE000A0DPM08</t>
  </si>
  <si>
    <t>Istanbul Stock Exchange</t>
  </si>
  <si>
    <t>DJ Istanbul 20</t>
  </si>
  <si>
    <t>XACT Bull</t>
  </si>
  <si>
    <t>XACT Bear</t>
  </si>
  <si>
    <t>EasyETF CAC 40</t>
  </si>
  <si>
    <t>CAC 40 Indexis</t>
  </si>
  <si>
    <t>Lyxor ETF CAC 40</t>
  </si>
  <si>
    <t>Lyxor ETF DJ Global Titans 50</t>
  </si>
  <si>
    <t>Lyxor ETF DJ Industrial Average</t>
  </si>
  <si>
    <t>Lyxor ETF EuroMTS 10-15Y</t>
  </si>
  <si>
    <t>Lyxor ETF EuroMTS 3-5Y</t>
  </si>
  <si>
    <t>Lyxor ETF EuroMTS Global</t>
  </si>
  <si>
    <t>Lyxor ETF FTSEurofirst 80</t>
  </si>
  <si>
    <t>Lyxor ETF BEL 20</t>
  </si>
  <si>
    <t>Lyxor ETF S&amp;P/MIB</t>
  </si>
  <si>
    <t xml:space="preserve">European ETF Statistics </t>
  </si>
  <si>
    <t>DE0002635273</t>
  </si>
  <si>
    <t>DE0002635307</t>
  </si>
  <si>
    <t>DE0005933980</t>
  </si>
  <si>
    <t>DE000A0D8QZ7</t>
  </si>
  <si>
    <t>DE0005933998</t>
  </si>
  <si>
    <t>DnB NOR OBX</t>
  </si>
  <si>
    <t>Oslo Bors</t>
  </si>
  <si>
    <t>Lyxor ETF MSCI EMU Growth</t>
  </si>
  <si>
    <t>Lyxor ETF MSCI EMU Value</t>
  </si>
  <si>
    <t>Lyxor ETF MSCI EMU Small Cap</t>
  </si>
  <si>
    <t>Irish Stock Exchange</t>
  </si>
  <si>
    <t>XACT OBX</t>
  </si>
  <si>
    <t>ISEQ 20 ETF</t>
  </si>
  <si>
    <t>EasyETF GSCI</t>
  </si>
  <si>
    <t>DE000A0D8Q07</t>
  </si>
  <si>
    <t>DE0002635281</t>
  </si>
  <si>
    <t>DE000A0D8Q15</t>
  </si>
  <si>
    <t>LU0203243414</t>
  </si>
  <si>
    <t>Lyxor ETF China</t>
  </si>
  <si>
    <t>FR0010168765</t>
  </si>
  <si>
    <t>FR0010168773</t>
  </si>
  <si>
    <t>FR0010168781</t>
  </si>
  <si>
    <t>iShares MSCI AC Far East ex-Japan</t>
  </si>
  <si>
    <t>iShares MSCI Taiwan</t>
  </si>
  <si>
    <t>iShares MSCI World</t>
  </si>
  <si>
    <t>DE000A0D8Q49</t>
  </si>
  <si>
    <t>DE000A0D8Q31</t>
  </si>
  <si>
    <t>EasyETF STOXX 50 Europe B</t>
  </si>
  <si>
    <t>iShares DJ EURO STOXX 50</t>
  </si>
  <si>
    <t>iShares DJ EURO STOXX MidCap</t>
  </si>
  <si>
    <t xml:space="preserve">iShares DJ EURO STOXX SmallCap </t>
  </si>
  <si>
    <t>UBS-ETF DJ EURO STOXX 50</t>
  </si>
  <si>
    <t>UBS-ETF DJ EURO STOXX 50 I</t>
  </si>
  <si>
    <t>Lyxor ETF Eastern Europe</t>
  </si>
  <si>
    <t>Lyxor ETF EuroMTS Inflation Linked</t>
  </si>
  <si>
    <t>Lyxor ETF EuroMTS 1-3Y</t>
  </si>
  <si>
    <t>iShares $ Corporate Bond</t>
  </si>
  <si>
    <t>iShares £ Corporate Bond</t>
  </si>
  <si>
    <t>iShares € Corporate Bond</t>
  </si>
  <si>
    <t>XMTCH on MSCI Euro</t>
  </si>
  <si>
    <t>XMTCH on SMI</t>
  </si>
  <si>
    <t>XMTCH on SMIM</t>
  </si>
  <si>
    <t>StreetTRACKS MSCI Europe Small Cap</t>
  </si>
  <si>
    <t>XMTCH on SBI Domestic Government 3-7</t>
  </si>
  <si>
    <t>XMTCH on SBI Domestic Government 7+</t>
  </si>
  <si>
    <t>XACT OMXSB</t>
  </si>
  <si>
    <t>XACT OMXS30</t>
  </si>
  <si>
    <t>OMXH25 ETF</t>
  </si>
  <si>
    <t>Iceland Stock Exchange</t>
  </si>
  <si>
    <t>ICEX-15 ETF</t>
  </si>
  <si>
    <t>iShares AEX</t>
  </si>
  <si>
    <t>iShares MSCI AC Far East ex Japan</t>
  </si>
  <si>
    <t xml:space="preserve">iShares MSCI Taiwan, </t>
  </si>
  <si>
    <t>iShares MSCI Brazil</t>
  </si>
  <si>
    <t>iShares MSCI Korea</t>
  </si>
  <si>
    <t>iShares MSCI Emerging Markets</t>
  </si>
  <si>
    <t>iShares MSCI EM Eastern Europe</t>
  </si>
  <si>
    <t>iShares DJ Euro STOXX Growth</t>
  </si>
  <si>
    <t>iShares DJ Euro STOXX Value</t>
  </si>
  <si>
    <t>iShares FTSE/EPRA European Property</t>
  </si>
  <si>
    <t>iShares € Inflation-Linked Bond</t>
  </si>
  <si>
    <t>Lyxor ETF Japan</t>
  </si>
  <si>
    <t>iShares FTSE UK Dividend Plus</t>
  </si>
  <si>
    <t>iShares FTSE/EPRA European Property Index Fund</t>
  </si>
  <si>
    <t>iShares MSCI Eastern Europe</t>
  </si>
  <si>
    <t>iShares € Inflation Linked Bond</t>
  </si>
  <si>
    <t>Lyxor ETF China Enterprises</t>
  </si>
  <si>
    <t>UBS-ETF FTSE 100</t>
  </si>
  <si>
    <t>Lyxor ETF DJ Euro STOXX 50</t>
  </si>
  <si>
    <t>Wiener Börse</t>
  </si>
  <si>
    <t>Lyxor DJ Global Titans 50</t>
  </si>
  <si>
    <t>Lyxor ETF China Enterprise</t>
  </si>
  <si>
    <t>Lyxor ETF MSCI Europe</t>
  </si>
  <si>
    <t>EasyETF GSNE</t>
  </si>
  <si>
    <t>iShares MSCI Eastern European</t>
  </si>
  <si>
    <t>iShares DJ Euro STOXX Select Dividend</t>
  </si>
  <si>
    <t xml:space="preserve">iShares DJ Euro STOXX SmallCap </t>
  </si>
  <si>
    <t xml:space="preserve">iShares DJ Euro STOXX 50 </t>
  </si>
  <si>
    <t>iShares DJ Euro STOXX MidCap</t>
  </si>
  <si>
    <t>EasyETF Euro STOXX</t>
  </si>
  <si>
    <t>EasyETF Euro STOXX 50</t>
  </si>
  <si>
    <t>EasyETF Euro STOXX 50 B</t>
  </si>
  <si>
    <t>DJ Euro STOXX 50 EX</t>
  </si>
  <si>
    <t>ZKB Gold ETF</t>
  </si>
  <si>
    <t>iShares DJ Euro STOXX 50</t>
  </si>
  <si>
    <t>UBS-ETF DJ Euro STOXX 50 I</t>
  </si>
  <si>
    <t>Lyxor ETF MSCI USA</t>
  </si>
  <si>
    <t>EasyETF iBoxx Liquid Sovereigns Extra Short</t>
  </si>
  <si>
    <t>EasyETF iBoxx Liquid Sovereigns Global</t>
  </si>
  <si>
    <t>EasyETF iBoxx Liquid Sovereigns Long</t>
  </si>
  <si>
    <t>Lyxor ETF Japan (Topix)</t>
  </si>
  <si>
    <t>Lyxor ETF MSCI AC Asia-Pacific Ex Japan</t>
  </si>
  <si>
    <t>Lyxor ETF MSCI World</t>
  </si>
  <si>
    <t>DE000A0H0744</t>
  </si>
  <si>
    <t>DE000A0F5UE8</t>
  </si>
  <si>
    <t>DE000A0F5UG3</t>
  </si>
  <si>
    <t>DE000A0D8Q56</t>
  </si>
  <si>
    <t>DE000A0D8Q64</t>
  </si>
  <si>
    <t>DE000A0D8Q72</t>
  </si>
  <si>
    <t>DE000A0D8Q80</t>
  </si>
  <si>
    <t>DE000A0F5T02</t>
  </si>
  <si>
    <t>DE000A0F5T10</t>
  </si>
  <si>
    <t>DE000A0F5T28</t>
  </si>
  <si>
    <t>DE000A0F5T36</t>
  </si>
  <si>
    <t>DE000A0F5T44</t>
  </si>
  <si>
    <t>DE000A0F5T51</t>
  </si>
  <si>
    <t>DE000A0F5T69</t>
  </si>
  <si>
    <t>DE000A0F5T77</t>
  </si>
  <si>
    <t>DE000A0F5T85</t>
  </si>
  <si>
    <t>DE000A0F5T93</t>
  </si>
  <si>
    <t>DE000A0F5UA6</t>
  </si>
  <si>
    <t>DE000A0F5UB4</t>
  </si>
  <si>
    <t>DE000A0F5UC2</t>
  </si>
  <si>
    <t>DE000A0F5UD0</t>
  </si>
  <si>
    <t>LU0192223062</t>
  </si>
  <si>
    <t>LU0230484932</t>
  </si>
  <si>
    <t>DE000A0DPYY0</t>
  </si>
  <si>
    <t>DE000A0HG2S8</t>
  </si>
  <si>
    <t>DE000A0HG3L1</t>
  </si>
  <si>
    <t>DE000A0HG2P4</t>
  </si>
  <si>
    <t>DE000A0HG2N9</t>
  </si>
  <si>
    <t>DE000A0HG2R0</t>
  </si>
  <si>
    <t>DE000A0HG2Q2</t>
  </si>
  <si>
    <t>DE000A0HGZS9</t>
  </si>
  <si>
    <t>DE000A0HG2M1</t>
  </si>
  <si>
    <t>DE000A0HGZV3</t>
  </si>
  <si>
    <t>DE000A0HGZT7</t>
  </si>
  <si>
    <t>DE000A0HG2L3</t>
  </si>
  <si>
    <t>DE000A0HG2K5</t>
  </si>
  <si>
    <t>DE000A0HGZR1</t>
  </si>
  <si>
    <t>FR0010204081</t>
  </si>
  <si>
    <t>FR0010204073</t>
  </si>
  <si>
    <t>DE000A0F5UF5</t>
  </si>
  <si>
    <t>FR0010037242</t>
  </si>
  <si>
    <t>FR0010222224</t>
  </si>
  <si>
    <t>FR0010037234</t>
  </si>
  <si>
    <t>FR0010028860</t>
  </si>
  <si>
    <t>FR0010261198</t>
  </si>
  <si>
    <t>LU0249326488</t>
  </si>
  <si>
    <t>FR0010174292</t>
  </si>
  <si>
    <t>DE000A0D8Q23</t>
  </si>
  <si>
    <t>Lyxor ETF Dow Jones IA</t>
  </si>
  <si>
    <t>Market Access Jim Rogers Commodity Index Fund</t>
  </si>
  <si>
    <t>Lyxor ETF DAX</t>
  </si>
  <si>
    <t>Lyxor ETF DAXplus Covered Call</t>
  </si>
  <si>
    <t>Lyxor ETF LevDAX</t>
  </si>
  <si>
    <t>XMTCH on MSCI Emerging Markets</t>
  </si>
  <si>
    <t>iShares $ Treasury Bond 1-3</t>
  </si>
  <si>
    <t>iShares MSCI North America</t>
  </si>
  <si>
    <t>iShares MSCI Europe ex-UK</t>
  </si>
  <si>
    <t>iShares DJ Asia/Pacific Select Dividend</t>
  </si>
  <si>
    <t>iShares € Government Bond 1-3</t>
  </si>
  <si>
    <t>Lyxor ETF Russia</t>
  </si>
  <si>
    <t>EasyETF GS Ultra-Light Energy</t>
  </si>
  <si>
    <t>Lyxor ETF Commodities CRB</t>
  </si>
  <si>
    <t>Lyxor ETF MSCI AC Asia-Pacific ex-Japan</t>
  </si>
  <si>
    <t xml:space="preserve">Lyxor ETF Turkey </t>
  </si>
  <si>
    <t xml:space="preserve">Lyxor ETF Commodities CRB Non-Energy </t>
  </si>
  <si>
    <t xml:space="preserve">Lyxor ETF Commodities CRB </t>
  </si>
  <si>
    <t>Bolsa de Madrid</t>
  </si>
  <si>
    <t>XACT VINX30</t>
  </si>
  <si>
    <t>EasyETF GSAL</t>
  </si>
  <si>
    <t>iShares MSCI North Amercia</t>
  </si>
  <si>
    <t>Lyxor ETF MSCI NASDAQ 100</t>
  </si>
  <si>
    <t>Lyxor ETF MSCI AC Asia-Pacific ex Japan</t>
  </si>
  <si>
    <t>Lyxor ETF NASDAQ 100</t>
  </si>
  <si>
    <t>Lyxor ETF Hong Kong (HSI)</t>
  </si>
  <si>
    <t>Lyxor ETF MSCI Korea</t>
  </si>
  <si>
    <t>EasyETF FTSE Epra Europe</t>
  </si>
  <si>
    <t>UBS-ETF DJ Japan Titans 100 I</t>
  </si>
  <si>
    <t>Easy ETF iBoxx Liquid Sovereigns Global</t>
  </si>
  <si>
    <t>Easy ETF iBoxx Liquid Sovereigns Extra Short</t>
  </si>
  <si>
    <t>Easy ETF iBoxx Liquid Sovereigns Long</t>
  </si>
  <si>
    <t>Easy Etf DJ Eurostoxx</t>
  </si>
  <si>
    <t>iShares FTSE EPRA/NAREIT US Property Yield Fund</t>
  </si>
  <si>
    <t>iShares FTSE EPRA/NAREIT Asia Property Yield Fund</t>
  </si>
  <si>
    <t>iShares FTSE EPRA/NAREIT Global Property Yield Fund</t>
  </si>
  <si>
    <t>iShares MSCI Turkey</t>
  </si>
  <si>
    <t>iShares FTSE/Macquarie Global Infrastructure 100</t>
  </si>
  <si>
    <t>Lyxor ETF Turkey</t>
  </si>
  <si>
    <t>Lyxor ETF Commodities CRB Non-Energy</t>
  </si>
  <si>
    <t xml:space="preserve">DJIM TURKİYE A TİPİ BYF </t>
  </si>
  <si>
    <t xml:space="preserve">İSTANBUL ALTIN BYF </t>
  </si>
  <si>
    <t xml:space="preserve">KOBİ SMIST 25 A TİPİ BYF </t>
  </si>
  <si>
    <t xml:space="preserve">MALİ SEK DIŞI NFIST2I BYF </t>
  </si>
  <si>
    <t xml:space="preserve">SP-IFCI AKBANK BYF </t>
  </si>
  <si>
    <t>Lyxor ETF IBEX 35</t>
  </si>
  <si>
    <t>UBS-ETF DJ Euro STOXX 50</t>
  </si>
  <si>
    <t xml:space="preserve">Lyxor ETF India </t>
  </si>
  <si>
    <t xml:space="preserve">Lyxor ETF DJ STOXX Select Dividend 30 </t>
  </si>
  <si>
    <t xml:space="preserve">Lyxor ETF DJ STOXX 600 Automobiles &amp; Parts </t>
  </si>
  <si>
    <t xml:space="preserve">Lyxor ETF DJ STOXX 600 Technology </t>
  </si>
  <si>
    <t xml:space="preserve">Lyxor ETF DJ STOXX 600 Telecommunications </t>
  </si>
  <si>
    <t xml:space="preserve">Lyxor ETF DJ STOXX 600 Travel &amp; Leisure </t>
  </si>
  <si>
    <t xml:space="preserve">Lyxor ETF DJ STOXX 600 Utilities </t>
  </si>
  <si>
    <t xml:space="preserve">Lyxor ETF DJ STOXX 600 Food &amp; Beverage </t>
  </si>
  <si>
    <t xml:space="preserve">Lyxor ETF DJ STOXX 600 Health Care </t>
  </si>
  <si>
    <t xml:space="preserve">Lyxor ETF DJ STOXX 600 Industrial Goods &amp; Services </t>
  </si>
  <si>
    <t xml:space="preserve">Lyxor ETF DJ STOXX 600 Insurance </t>
  </si>
  <si>
    <t xml:space="preserve">Lyxor ETF DJ STOXX 600 Media </t>
  </si>
  <si>
    <t xml:space="preserve">Lyxor ETF DJ STOXX 600 Oil &amp; Gas </t>
  </si>
  <si>
    <t xml:space="preserve">Lyxor ETF DJ STOXX 600 Personal &amp; Household Goods </t>
  </si>
  <si>
    <t xml:space="preserve">Lyxor ETF DJ STOXX 600 Retail </t>
  </si>
  <si>
    <t xml:space="preserve">Lyxor ETF DJ STOXX 600 Financial services </t>
  </si>
  <si>
    <t xml:space="preserve">Lyxor ETF DJ STOXX 600 Banks </t>
  </si>
  <si>
    <t xml:space="preserve">Lyxor ETF DJ STOXX 600 Basic Resources </t>
  </si>
  <si>
    <t xml:space="preserve">Lyxor ETF DJ STOXX 600 Chemicals </t>
  </si>
  <si>
    <t xml:space="preserve">Lyxor ETF DJ STOXX 600 Construction &amp; Materials </t>
  </si>
  <si>
    <t>Lyxor ETF MSCI Eastern Europe</t>
  </si>
  <si>
    <t>iShares $ TIPS</t>
  </si>
  <si>
    <t>iShares $ Treasury Bond 7-10</t>
  </si>
  <si>
    <t>iShares £ Index Linked Gilts</t>
  </si>
  <si>
    <t>iShares € Government Bond 15-30</t>
  </si>
  <si>
    <t>iShares € Government Bond 7-10</t>
  </si>
  <si>
    <t>iShares FTSE UK All Stocks Gilt</t>
  </si>
  <si>
    <t>EasyETF DJ Islamic Market Titans 100</t>
  </si>
  <si>
    <t>Lyxor ETF MSCI India</t>
  </si>
  <si>
    <t>Lyxor ETF MSCI Japan (TOPIX)</t>
  </si>
  <si>
    <t>db x-tracker DAX ETF</t>
  </si>
  <si>
    <t>db x-tracker DJ Euro STOXX 50 ETF</t>
  </si>
  <si>
    <t>db x-tracker MSCI USA TRN Index ETF</t>
  </si>
  <si>
    <t>db x-tracker S&amp;P/MIB Index ETF</t>
  </si>
  <si>
    <t>db x-tracker MSCI Japan TRN Index ETF</t>
  </si>
  <si>
    <t>db x-tracker MSCI World TRN Index ETF</t>
  </si>
  <si>
    <t xml:space="preserve">iShares MSCI Turkey </t>
  </si>
  <si>
    <t xml:space="preserve">iShares FTSE/Macquarie Global Infrastructure 100 </t>
  </si>
  <si>
    <t xml:space="preserve">iShares FTSE EPRA/NAREIT Asia Property Yield Fund </t>
  </si>
  <si>
    <t xml:space="preserve">iShares FTSE EPRA/NAREIT Global Property Yield Fun </t>
  </si>
  <si>
    <t xml:space="preserve">iShares FTSE EPRA/NAREIT US Property Yield Fund </t>
  </si>
  <si>
    <t xml:space="preserve">Lyxor ETF DJ Euro Stoxx 50 Buy Write </t>
  </si>
  <si>
    <t xml:space="preserve">Lyxor ETF Greece </t>
  </si>
  <si>
    <t xml:space="preserve">Lyxor ETF PRIVEX </t>
  </si>
  <si>
    <t xml:space="preserve">Lyxor ETF EuroMTS 5-7Y </t>
  </si>
  <si>
    <t xml:space="preserve">Lyxor ETF EuroMTS 7-10Y </t>
  </si>
  <si>
    <t xml:space="preserve">Lyxor ETF Brazil (IBOVESPA) </t>
  </si>
  <si>
    <t>iShares € Government Bond 3-5</t>
  </si>
  <si>
    <t>Lyxor ETF DJ STOXX 600 Oil &amp; Gas</t>
  </si>
  <si>
    <t>Ishares € Government Bond 1-3</t>
  </si>
  <si>
    <t>Lyxor ETF DJ STOXX Select Dividend 30</t>
  </si>
  <si>
    <t>Budapest Exchange</t>
  </si>
  <si>
    <t>ETF BUX OTP</t>
  </si>
  <si>
    <t>Ishares MSCI North America</t>
  </si>
  <si>
    <t>Ishares MSCI Europe Ex Uk</t>
  </si>
  <si>
    <t xml:space="preserve">Lyxor ETF FTSE RAFI US 1000 </t>
  </si>
  <si>
    <t>Lyxor ETF FTSE RAFI Europe</t>
  </si>
  <si>
    <t>Lyxor ETF FTSE RAFI Eurozone</t>
  </si>
  <si>
    <t>Lyxor ETF FTSE RAFI Japan</t>
  </si>
  <si>
    <t>Lyxor ETF DJ Euro STOXX 50 BuyWrite</t>
  </si>
  <si>
    <t>Lyxor ETF Brazil</t>
  </si>
  <si>
    <t>iShares S&amp;P Global Water</t>
  </si>
  <si>
    <t>iShares S&amp;P Listed Private Equity</t>
  </si>
  <si>
    <t>iShares FTSE EPRA/NAREIT UK Property Yield Fund</t>
  </si>
  <si>
    <t xml:space="preserve">Lyxor ETF DAX </t>
  </si>
  <si>
    <t xml:space="preserve">Lyxor ETF DAXplus Covered Call </t>
  </si>
  <si>
    <t xml:space="preserve">Lyxor ETF LevDAX </t>
  </si>
  <si>
    <t>Market Access Amex Gold Bugs Indexfond</t>
  </si>
  <si>
    <t>Market Access RICI-Agriculture Indexfond</t>
  </si>
  <si>
    <t>Market Access RICI-Metals Indexfond</t>
  </si>
  <si>
    <t>Lyxor ETF PRIVEX</t>
  </si>
  <si>
    <t>iShares FTSE BRIC 50</t>
  </si>
  <si>
    <t>Lyxor ETF MSCI Greece</t>
  </si>
  <si>
    <t>ZKB Palladium ETF</t>
  </si>
  <si>
    <t>ZKB Platinum ETF</t>
  </si>
  <si>
    <t>ZKB Silver ETF</t>
  </si>
  <si>
    <t>db x-trackers SMI ETF</t>
  </si>
  <si>
    <t>Lyxor ETF FTSE 100</t>
  </si>
  <si>
    <t>Lyxor ETF FTSE 250</t>
  </si>
  <si>
    <t>Lyxor ETF FTSE All-Share</t>
  </si>
  <si>
    <t>Lyxor ETF EuroMTS 5-7Y</t>
  </si>
  <si>
    <t>Lyxor ETF EuroMTS 7-10Y</t>
  </si>
  <si>
    <t>Lyxor ETF FTSE RAFI US 1000</t>
  </si>
  <si>
    <t xml:space="preserve">iShares S&amp;P Global Water </t>
  </si>
  <si>
    <t xml:space="preserve">iShares S&amp;P Listed Private Equity </t>
  </si>
  <si>
    <t xml:space="preserve">Lyxor ETF EuroMTS 15+Y </t>
  </si>
  <si>
    <t xml:space="preserve">Lyxor ETF EuroMTS Covered Bond Aggregate </t>
  </si>
  <si>
    <t xml:space="preserve">Lyxor ETF Leveraged DJ Euro Stoxx 50 </t>
  </si>
  <si>
    <t xml:space="preserve">Lyxor ETF MSCI EM Latin America </t>
  </si>
  <si>
    <t xml:space="preserve">Lyxor ETF South Africa (FTSE JSE TOP 40) </t>
  </si>
  <si>
    <t>db x-trackers DJ Euro STOXX 50 Short ETF</t>
  </si>
  <si>
    <t>db x-trackers DJ Euro STOXX Select Dividend 30 ETF</t>
  </si>
  <si>
    <t>db x-trackers DJ STOXX Global Select Dividend 100 ETF</t>
  </si>
  <si>
    <t>db x-trackers FTSE 100 ETF</t>
  </si>
  <si>
    <t>db x-trackers II EONIA TR Index ETF</t>
  </si>
  <si>
    <t>db x-trackers II iBoxx € Inflation-Linked TR Index ETF</t>
  </si>
  <si>
    <t>db x-trackers II iBoxx € Sovereigns Eurozone 10-15 TR Index ETF</t>
  </si>
  <si>
    <t>db x-trackers II iBoxx € Sovereigns Eurozone 1-3 TR Index ETF</t>
  </si>
  <si>
    <t>db x-trackers II iBoxx € Sovereigns Eurozone 15+ TR Index ETF</t>
  </si>
  <si>
    <t>db x-trackers II iBoxx € Sovereigns Eurozone 25+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</si>
  <si>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</si>
  <si>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</si>
  <si>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</si>
  <si>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TR Index ETF</t>
  </si>
  <si>
    <t>db x-trackers II iBoxx Global Inflation-Linked TR Index Hedged ETF</t>
  </si>
  <si>
    <t>db x-trackers ShortDAX ETF</t>
  </si>
  <si>
    <t>Market Access Amex Gold Bugs Index Fund</t>
  </si>
  <si>
    <t>Market Access Jim Rogers International Commodity Index Fund</t>
  </si>
  <si>
    <t>Market Access RICISM-A Index Fund</t>
  </si>
  <si>
    <t>Market Access RICISM-M Index Fund</t>
  </si>
  <si>
    <t>db x-trackers MSCI EUROPE TRN INDEX ETF</t>
  </si>
  <si>
    <t>Market Access Turkey Titans 20 Index Fund</t>
  </si>
  <si>
    <t>Market Access DAXglobal Asia Index Fund</t>
  </si>
  <si>
    <t>Market Access South-East Europe Traded Index Fund</t>
  </si>
  <si>
    <t>Market Access DJ Turkey Titans 20 Index Fund</t>
  </si>
  <si>
    <t>Market Access DAXglobal BRIC Index Fund</t>
  </si>
  <si>
    <t>Market Access DAXglobal Russia Index Fund</t>
  </si>
  <si>
    <t>Market Access FTSE/JSE Africa Top 40 Index Fund</t>
  </si>
  <si>
    <t>db x-trackers II iTraxx Europe 5-year TR Index ETF</t>
  </si>
  <si>
    <t>db x-trackers II iTraxx HiVol 5-year TR Index ETF</t>
  </si>
  <si>
    <t>db x-trackers II iTraxx Crossover 5-year TR Index ETF</t>
  </si>
  <si>
    <t>db x-trackers FTSE 250 ETF</t>
  </si>
  <si>
    <t>db x-trackers FTSE All-Share ETF</t>
  </si>
  <si>
    <t>db x-trackers MSCI Korea TRN Index ETF</t>
  </si>
  <si>
    <t>db x-trackers DJ STOXX 600 Basic Resources ETF</t>
  </si>
  <si>
    <t>db x-trackers DJ STOXX 600 Oil&amp;Gas ETF</t>
  </si>
  <si>
    <t>db x-trackers DJ STOXX 600 Health Care ETF</t>
  </si>
  <si>
    <t>db x-trackers DJ STOXX 600 Banks ETF</t>
  </si>
  <si>
    <t>db x-trackers DJ STOXX 600 Telecommunications ETF</t>
  </si>
  <si>
    <t>db x-trackers DJ STOXX 600 Technology ETF</t>
  </si>
  <si>
    <t>db x-trackers DJ STOXX 600 Utilities ETF</t>
  </si>
  <si>
    <t>db x-trackers DJ STOXX 600 Insurance ETF</t>
  </si>
  <si>
    <t>db x-trackers DJ STOXX 600 Food&amp;Beverage ETF</t>
  </si>
  <si>
    <t>db x-trackers DJ STOXX 600 Industrial Goods ETF</t>
  </si>
  <si>
    <t>db x-trackers DBLCI - OY Balanced ETF</t>
  </si>
  <si>
    <t>db x-trackers MSCI Emerging Markets TRN Index ETF</t>
  </si>
  <si>
    <t>db x-trackers MSCI EM Asia TRN Index ETF</t>
  </si>
  <si>
    <t>db x-trackers MSCI EM LATAM TRN Index ETF</t>
  </si>
  <si>
    <t>db x-trackers MSCI EM EMEA TRN Index ETF</t>
  </si>
  <si>
    <t>db x-trackers MSCI Taiwan TRN Index ETF</t>
  </si>
  <si>
    <t>db x-trackers MSCI Brazil TRN Index ETF</t>
  </si>
  <si>
    <t>db x-trackers S&amp;P CNX NIFTY ETF</t>
  </si>
  <si>
    <t>db x-trackers FTSE/XINHUA China 25 ETF</t>
  </si>
  <si>
    <t>XMTCH on SLI</t>
  </si>
  <si>
    <t>Acción DJ Eurostoxx 50 ETF</t>
  </si>
  <si>
    <t>Acción IBEX 35 ETF</t>
  </si>
  <si>
    <t>Acción FTSE Latibex Top ETF</t>
  </si>
  <si>
    <t>Acción FTSE Latibex Brasil ETF</t>
  </si>
  <si>
    <t>Flame ETF IBEX 35</t>
  </si>
  <si>
    <t>iShares MSCI Europe</t>
  </si>
  <si>
    <t>iShares S&amp;P Global Clean Energy</t>
  </si>
  <si>
    <t>iShares S&amp;P/MIB</t>
  </si>
  <si>
    <t xml:space="preserve">Market Access AMEX Gold Bugs Index Fund </t>
  </si>
  <si>
    <t xml:space="preserve">Lyxor ETF MSCI Emerging Markets </t>
  </si>
  <si>
    <t>LU0274211480</t>
  </si>
  <si>
    <t>LU0274211217</t>
  </si>
  <si>
    <t>LU0274209237</t>
  </si>
  <si>
    <t>LU0274209740</t>
  </si>
  <si>
    <t>LU0274210672</t>
  </si>
  <si>
    <t>LU0274208692</t>
  </si>
  <si>
    <t>LU0274212538</t>
  </si>
  <si>
    <t>LU0274221281</t>
  </si>
  <si>
    <t>LU0292106753</t>
  </si>
  <si>
    <t>LU0292095535</t>
  </si>
  <si>
    <t>LU0292096186</t>
  </si>
  <si>
    <t>LU0292097234</t>
  </si>
  <si>
    <t>LU0290358497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</si>
  <si>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</si>
  <si>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</si>
  <si>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</si>
  <si>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</si>
  <si>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</si>
  <si>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</si>
  <si>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</si>
  <si>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</si>
  <si>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</si>
  <si>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</si>
  <si>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LU0292106241</t>
  </si>
  <si>
    <t>DE000A0H0751</t>
  </si>
  <si>
    <t>DE000A0H0769</t>
  </si>
  <si>
    <t>DE000A0H0777</t>
  </si>
  <si>
    <t>DE0002635299</t>
  </si>
  <si>
    <t>LU0246046329</t>
  </si>
  <si>
    <t>LU0252701189</t>
  </si>
  <si>
    <t>DE000A0H0785</t>
  </si>
  <si>
    <t>DE000A0H0793</t>
  </si>
  <si>
    <t>DE000A0H08C4</t>
  </si>
  <si>
    <t>DE000A0H08A8</t>
  </si>
  <si>
    <t>DE000A0H08B6</t>
  </si>
  <si>
    <t>DE000A0LGQF7</t>
  </si>
  <si>
    <t>DE000A0J2078</t>
  </si>
  <si>
    <t>DE000A0LGQB6</t>
  </si>
  <si>
    <t>DE000A0J21A7</t>
  </si>
  <si>
    <t>DE000A0LGQC4</t>
  </si>
  <si>
    <t>DE000A0LGQD2</t>
  </si>
  <si>
    <t>DE000A0LGQH3</t>
  </si>
  <si>
    <t>DE000A0J2086</t>
  </si>
  <si>
    <t>DE000A0LGQJ9</t>
  </si>
  <si>
    <t>DE000A0LGQM3</t>
  </si>
  <si>
    <t>DE000A0LGQL5</t>
  </si>
  <si>
    <t>DE000A0LGQK7</t>
  </si>
  <si>
    <t>DE000A0J2094</t>
  </si>
  <si>
    <t>DE000A0J2060</t>
  </si>
  <si>
    <t>DE000A0LGQN1</t>
  </si>
  <si>
    <t>FR0010408799</t>
  </si>
  <si>
    <t>FR0010270033</t>
  </si>
  <si>
    <t>FR0010346205</t>
  </si>
  <si>
    <t>LU0252633754</t>
  </si>
  <si>
    <t>LU0252635023</t>
  </si>
  <si>
    <t>LU0288030280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</si>
  <si>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</si>
  <si>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</si>
  <si>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</si>
  <si>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</si>
  <si>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</si>
  <si>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</si>
  <si>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</si>
  <si>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</si>
  <si>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</si>
  <si>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</si>
  <si>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</si>
  <si>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</si>
  <si>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</si>
  <si>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</si>
  <si>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</si>
  <si>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</si>
  <si>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</si>
  <si>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</si>
  <si>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</si>
  <si>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</si>
  <si>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</si>
  <si>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FR0010411413</t>
  </si>
  <si>
    <t>FR0010411439</t>
  </si>
  <si>
    <t>FR0010400770</t>
  </si>
  <si>
    <t>FR0010400788</t>
  </si>
  <si>
    <t>FR0010400796</t>
  </si>
  <si>
    <t>FR0010400804</t>
  </si>
  <si>
    <t>FR0010361675</t>
  </si>
  <si>
    <t>FR0010245514</t>
  </si>
  <si>
    <t>LU0252634307</t>
  </si>
  <si>
    <t>FR0010312124</t>
  </si>
  <si>
    <t>FR0010405431</t>
  </si>
  <si>
    <t>FR0010361683</t>
  </si>
  <si>
    <t>FR0010361691</t>
  </si>
  <si>
    <t>FR0010296061</t>
  </si>
  <si>
    <t>FR0010315770</t>
  </si>
  <si>
    <t>FR0010407197</t>
  </si>
  <si>
    <t>FR0010326140</t>
  </si>
  <si>
    <t>FR0010326256</t>
  </si>
  <si>
    <t>LU0259322260</t>
  </si>
  <si>
    <t>LU0259321452</t>
  </si>
  <si>
    <t>LU0259320728</t>
  </si>
  <si>
    <t>DE000A0H08D2</t>
  </si>
  <si>
    <t>LU0292106167</t>
  </si>
  <si>
    <t>LU0292103651</t>
  </si>
  <si>
    <t>LU0292100806</t>
  </si>
  <si>
    <t>LU0292105359</t>
  </si>
  <si>
    <t>LU0292103222</t>
  </si>
  <si>
    <t>LU0292106084</t>
  </si>
  <si>
    <t>LU0292105193</t>
  </si>
  <si>
    <t>LU0292101796</t>
  </si>
  <si>
    <t>LU0292104469</t>
  </si>
  <si>
    <t>LU0292104030</t>
  </si>
  <si>
    <t>LU0292104899</t>
  </si>
  <si>
    <t>LU0292097317</t>
  </si>
  <si>
    <t>LU0292097747</t>
  </si>
  <si>
    <t>LU0292109856</t>
  </si>
  <si>
    <t>LU0292109690</t>
  </si>
  <si>
    <t>LU0292109187</t>
  </si>
  <si>
    <t>LU0292100046</t>
  </si>
  <si>
    <t>LU0292107645</t>
  </si>
  <si>
    <t>LU0292108619</t>
  </si>
  <si>
    <t>LU0292109005</t>
  </si>
  <si>
    <t>LU0292107991</t>
  </si>
  <si>
    <t>LU0292109344</t>
  </si>
  <si>
    <t>LU0290359032</t>
  </si>
  <si>
    <t>LU0290358653</t>
  </si>
  <si>
    <t>LU0290358737</t>
  </si>
  <si>
    <t>LU0259323235</t>
  </si>
  <si>
    <t>LU0269999792</t>
  </si>
  <si>
    <t>LU0269999958</t>
  </si>
  <si>
    <t>LU0269999362</t>
  </si>
  <si>
    <t>LU0270000028</t>
  </si>
  <si>
    <t>LU0259329869</t>
  </si>
  <si>
    <t>IE00B1YZSC51</t>
  </si>
  <si>
    <t>IE00B1XNHC34</t>
  </si>
  <si>
    <t>IE00B1XNH568</t>
  </si>
  <si>
    <t>FR0007080973</t>
  </si>
  <si>
    <t>US2527871063</t>
  </si>
  <si>
    <t>FR0007068028</t>
  </si>
  <si>
    <t>FR0010150458</t>
  </si>
  <si>
    <t>LU0246033426</t>
  </si>
  <si>
    <t xml:space="preserve">FR0010018333 </t>
  </si>
  <si>
    <t>FR0007068077</t>
  </si>
  <si>
    <t>FR0010018341</t>
  </si>
  <si>
    <t>FR0007068085</t>
  </si>
  <si>
    <t>FR0007068093</t>
  </si>
  <si>
    <t>FR0007068101</t>
  </si>
  <si>
    <t>FR0007068051</t>
  </si>
  <si>
    <t>FR0010230516</t>
  </si>
  <si>
    <t>FR0000973588</t>
  </si>
  <si>
    <t>FR0010129072</t>
  </si>
  <si>
    <t>FR0007068069</t>
  </si>
  <si>
    <t>FR0007068044</t>
  </si>
  <si>
    <t>FR0007068036</t>
  </si>
  <si>
    <t>FR0000973596</t>
  </si>
  <si>
    <t>FR0010276923</t>
  </si>
  <si>
    <t>FR0010276949</t>
  </si>
  <si>
    <t>FR0010276964</t>
  </si>
  <si>
    <t>FR0000973604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</si>
  <si>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</si>
  <si>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</si>
  <si>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</si>
  <si>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</si>
  <si>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</si>
  <si>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</si>
  <si>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</si>
  <si>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</si>
  <si>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</si>
  <si>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</si>
  <si>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IE00B0M62X26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</si>
  <si>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</si>
  <si>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</si>
  <si>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</si>
  <si>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</si>
  <si>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</si>
  <si>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</si>
  <si>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</si>
  <si>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IE0005042456</t>
  </si>
  <si>
    <t>IE00B1FZS244</t>
  </si>
  <si>
    <t>IE00B1FZS350</t>
  </si>
  <si>
    <t>IE00B1FZSF77</t>
  </si>
  <si>
    <t>IE00B0M63284</t>
  </si>
  <si>
    <t>IE00B1FZS467</t>
  </si>
  <si>
    <t>IE00B02KXK85</t>
  </si>
  <si>
    <t>IE0030974079</t>
  </si>
  <si>
    <t>IE0004855221</t>
  </si>
  <si>
    <t>IE00B0M63730</t>
  </si>
  <si>
    <t>IE00B0M63516</t>
  </si>
  <si>
    <t>IE00B0M63953</t>
  </si>
  <si>
    <t>IE00B0M63177</t>
  </si>
  <si>
    <t>IE00B14X4N27</t>
  </si>
  <si>
    <t>IE00B02KXH56</t>
  </si>
  <si>
    <t>IE00B0M63391</t>
  </si>
  <si>
    <t>IE00B14X4M10</t>
  </si>
  <si>
    <t>IE00B0M63623</t>
  </si>
  <si>
    <t>IE00B1FZS574</t>
  </si>
  <si>
    <t>IE00B0M62Q58</t>
  </si>
  <si>
    <t>IE0031442068</t>
  </si>
  <si>
    <t>IE00B1TXK627</t>
  </si>
  <si>
    <t>IE00B1TXHL60</t>
  </si>
  <si>
    <t>FR0000021842</t>
  </si>
  <si>
    <t>FR0007052782</t>
  </si>
  <si>
    <t>FR0007075494</t>
  </si>
  <si>
    <t xml:space="preserve"> FR0010345504</t>
  </si>
  <si>
    <t>FR0010481093</t>
  </si>
  <si>
    <t>FR0010481127</t>
  </si>
  <si>
    <t>FR0007085501</t>
  </si>
  <si>
    <t>FR0010468983</t>
  </si>
  <si>
    <t>FR0010410266</t>
  </si>
  <si>
    <t>FR0010429068</t>
  </si>
  <si>
    <t>FR0010464446</t>
  </si>
  <si>
    <t>IE0031091642</t>
  </si>
  <si>
    <t>IE0031091428</t>
  </si>
  <si>
    <t>FR0000001893</t>
  </si>
  <si>
    <t>FR0000001752</t>
  </si>
  <si>
    <t>FR0000001745</t>
  </si>
  <si>
    <t>FR0000001810</t>
  </si>
  <si>
    <t>FR0000001703</t>
  </si>
  <si>
    <t>FR0000001737</t>
  </si>
  <si>
    <t>FR0000001778</t>
  </si>
  <si>
    <t>FR0000001794</t>
  </si>
  <si>
    <t>FR0010149880</t>
  </si>
  <si>
    <t>FR0000001695</t>
  </si>
  <si>
    <t>FR0000001687</t>
  </si>
  <si>
    <t>FR0000001646</t>
  </si>
  <si>
    <t>FR0000001885</t>
  </si>
  <si>
    <t>IE00B00FV011</t>
  </si>
  <si>
    <t>IE00B1FZSD53</t>
  </si>
  <si>
    <t>IE00B00FV128</t>
  </si>
  <si>
    <t>IE00B1W57M07</t>
  </si>
  <si>
    <t>IE00B1TXLS18</t>
  </si>
  <si>
    <t>IE00B1FZSB30</t>
  </si>
  <si>
    <t>IE00B0M63060</t>
  </si>
  <si>
    <t>FR0010438127</t>
  </si>
  <si>
    <t>FR0010438135</t>
  </si>
  <si>
    <t>FR0010438150</t>
  </si>
  <si>
    <t>CH0031768937</t>
  </si>
  <si>
    <t>FR0010378570</t>
  </si>
  <si>
    <t>FR0010413294</t>
  </si>
  <si>
    <t>FR0010318998</t>
  </si>
  <si>
    <t>FR0010358887</t>
  </si>
  <si>
    <t>FR0010375766</t>
  </si>
  <si>
    <t>FR0010377028</t>
  </si>
  <si>
    <t>FR0010372201</t>
  </si>
  <si>
    <t>FR0010339457</t>
  </si>
  <si>
    <t>LU0258212462</t>
  </si>
  <si>
    <t>CH0017142719</t>
  </si>
  <si>
    <t>LU0254097446</t>
  </si>
  <si>
    <t>CH0016999846</t>
  </si>
  <si>
    <t>CH0016999861</t>
  </si>
  <si>
    <t>CH0008899764</t>
  </si>
  <si>
    <t>CH0019852802</t>
  </si>
  <si>
    <t>CH0024391002</t>
  </si>
  <si>
    <t>CH0029792683</t>
  </si>
  <si>
    <t>CH0029792709</t>
  </si>
  <si>
    <t>CH0029792717</t>
  </si>
  <si>
    <t>IE0074344429</t>
  </si>
  <si>
    <t>IE0074344205</t>
  </si>
  <si>
    <t>IE0077933707</t>
  </si>
  <si>
    <t>FR0010010827</t>
  </si>
  <si>
    <t>FI0008810395</t>
  </si>
  <si>
    <t>TRMCU1WWWWW3</t>
  </si>
  <si>
    <t>n.a.</t>
  </si>
  <si>
    <t>NO0010257801</t>
  </si>
  <si>
    <t>NO0010262249</t>
  </si>
  <si>
    <t>IE00B03TF647</t>
  </si>
  <si>
    <t>IS0000009710</t>
  </si>
  <si>
    <t>ES0105336038</t>
  </si>
  <si>
    <t>ES0105321030</t>
  </si>
  <si>
    <t>ES0107993034</t>
  </si>
  <si>
    <t>FR0010251744</t>
  </si>
  <si>
    <t>ES0105304002</t>
  </si>
  <si>
    <t>ES0105322004</t>
  </si>
  <si>
    <t>HU0000704960</t>
  </si>
  <si>
    <t>SE0001342387</t>
  </si>
  <si>
    <t>SE0001342395</t>
  </si>
  <si>
    <t>SE0000693293</t>
  </si>
  <si>
    <t>SE0001710914</t>
  </si>
  <si>
    <t>SE0001056045</t>
  </si>
  <si>
    <t>FR0010372193</t>
  </si>
  <si>
    <t>db x-trackers DJ Euro STOXX 50 Short</t>
  </si>
  <si>
    <t>db x-trackers Short DAX ETF</t>
  </si>
  <si>
    <t>db x-trackers MSCI EM Asia TRN Iindex ETF</t>
  </si>
  <si>
    <t>PowerShares EQQQ Fund</t>
  </si>
  <si>
    <t>Lyxor ETF MSCI Emerging Markets</t>
  </si>
  <si>
    <t>Lyxor ETF South Africa</t>
  </si>
  <si>
    <t>DE000A0H0728</t>
  </si>
  <si>
    <t xml:space="preserve">FR0010296061 </t>
  </si>
  <si>
    <t>Flame ETF IBEX Mid Caps</t>
  </si>
  <si>
    <t>Flame ETF IBEX Small Caps</t>
  </si>
  <si>
    <t>ES0137692002</t>
  </si>
  <si>
    <t>ES0137649002</t>
  </si>
  <si>
    <t>Lyxor ETF CRB</t>
  </si>
  <si>
    <t>Lyxor ETF CRB Non-Energy</t>
  </si>
  <si>
    <t>FR0010455493</t>
  </si>
  <si>
    <t>FR0010455485</t>
  </si>
  <si>
    <t>DE000A0MSAG2</t>
  </si>
  <si>
    <t>DE000A0MSAF4</t>
  </si>
  <si>
    <t>DE000A0MSAE7</t>
  </si>
  <si>
    <t>CH0032912732</t>
  </si>
  <si>
    <t>UBS-ETF SLI Swiss Leader Index</t>
  </si>
  <si>
    <t>LU0312694234</t>
  </si>
  <si>
    <t>XMTCH (LUX) on MSCI EMU Mid Cap</t>
  </si>
  <si>
    <t>Lyxor ETF South Africa FTSE JSE TOP 40</t>
  </si>
  <si>
    <t>Lyxor ETF Leveraged DJ Euro Stoxx 50</t>
  </si>
  <si>
    <t>SPA ETF Plc MarketGrader 100</t>
  </si>
  <si>
    <t>SPA ETF Plc MarketGrader 200</t>
  </si>
  <si>
    <t>SPA ETF Plc MarketGrader 40</t>
  </si>
  <si>
    <t>IE00B1X6MY99</t>
  </si>
  <si>
    <t>IE00B1X6PB77</t>
  </si>
  <si>
    <t>IE00B1X4RN73</t>
  </si>
  <si>
    <t xml:space="preserve">Lyxor ETF Euro Cash </t>
  </si>
  <si>
    <t xml:space="preserve">FR0010510800 </t>
  </si>
  <si>
    <t xml:space="preserve">iShares S&amp;P Global Clean Energy </t>
  </si>
  <si>
    <t xml:space="preserve">IE00B1XNHC34 </t>
  </si>
  <si>
    <t xml:space="preserve">iShares MSCI Europe </t>
  </si>
  <si>
    <t xml:space="preserve">IE00B1YZSC51 </t>
  </si>
  <si>
    <t xml:space="preserve">iShares FTSE BRIC 50 </t>
  </si>
  <si>
    <t xml:space="preserve">IE00B1W57M07 </t>
  </si>
  <si>
    <t>iShares eb.rexx Jumbo Pfandbriefe (DE)</t>
  </si>
  <si>
    <t>iShares DivDAX (DE)</t>
  </si>
  <si>
    <t>iShares DJ Euro STOXX Select Dividend 30 (DE)</t>
  </si>
  <si>
    <t>iShares DJ STOXX Select Dividend 30 (DE)</t>
  </si>
  <si>
    <t>iShares DJ STOXX 600 (DE)</t>
  </si>
  <si>
    <t xml:space="preserve">Deutsche Bank DJ Euro STOXX DVG </t>
  </si>
  <si>
    <t>iShares MDAX (DE)</t>
  </si>
  <si>
    <t>iShares DAX (DE)</t>
  </si>
  <si>
    <t>iShares DJ STOXX 50 (DE)</t>
  </si>
  <si>
    <t>iShares DJ Euro STOXX 50 (DE)</t>
  </si>
  <si>
    <t>iShares SMI (DE)</t>
  </si>
  <si>
    <t>iShares TecDAX (DE)</t>
  </si>
  <si>
    <t>iShares DJ STOXX SM Large 200 (DE)</t>
  </si>
  <si>
    <t>iShares DJ STOXX SM Mid 200 (DE)</t>
  </si>
  <si>
    <t>ishares DJ Euro STOXX Banks (DE)</t>
  </si>
  <si>
    <t>iShares DJ Euro STOXX Telecommunication (DE)</t>
  </si>
  <si>
    <t>iSharesDJ Euro STOXX Technology (DE)</t>
  </si>
  <si>
    <t>iShares DJ Euro STOXX Healthcare (DE)</t>
  </si>
  <si>
    <t>iShares DJ STOXX 600 Banks (DE)</t>
  </si>
  <si>
    <t>iShares DJ STOXX 600 Telecommunication (DE)</t>
  </si>
  <si>
    <t>iShares DJ STOXX 600 Technology (DE)</t>
  </si>
  <si>
    <t>iShares DJ STOXX 600 Healthcare (DE)</t>
  </si>
  <si>
    <t>iShares DJ Global Titans 50 (DE)</t>
  </si>
  <si>
    <t>iShares DJ Industrial Average (DE)</t>
  </si>
  <si>
    <t>iShares FTSE 100 (DE)</t>
  </si>
  <si>
    <t>iShares DJ STOXX 600 Insurance (DE)</t>
  </si>
  <si>
    <t>iShares DJ STOXX 600 Media (DE)</t>
  </si>
  <si>
    <t xml:space="preserve">iShares DJ STOXX 600 Personal &amp; Household Goods (DE) </t>
  </si>
  <si>
    <t>iShares DJ STOXX 600 Retail (DE)</t>
  </si>
  <si>
    <t>iShares DJ STOXX 600 Utilities (DE)</t>
  </si>
  <si>
    <t>iShares eb.rexx Government Germany (DE)</t>
  </si>
  <si>
    <t>iShares eb.rexx Government Germany 1,5-2,5 (DE)</t>
  </si>
  <si>
    <t>iShares eb.rexx Government Germany 2,5-5,5 (DE)</t>
  </si>
  <si>
    <t>iShares eb.rexx Government Germany 5,5-10,5 (DE)</t>
  </si>
  <si>
    <t>iShares DJ STOXX 600 Automobiles &amp; Parts (DE)</t>
  </si>
  <si>
    <t>iShares DJ STOXX 600 Basic Resources (DE)</t>
  </si>
  <si>
    <t>iShares DJ STOXX 600 Chemicals (DE)</t>
  </si>
  <si>
    <t>iShares DJ STOXX 600 Construction &amp; Materials (DE)</t>
  </si>
  <si>
    <t>iShares DJ STOXX 600 Travel &amp; Leisure (DE)</t>
  </si>
  <si>
    <t>iShares DJ STOXX 600 Oil &amp; Gas (DE)</t>
  </si>
  <si>
    <t>iShares DJ STOXX 600 Financial Services (DE)</t>
  </si>
  <si>
    <t>iShares DJ STOXX 600 Food &amp; Beverage (DE)</t>
  </si>
  <si>
    <t>iShares DJ STOXX 600 Industrial Goods &amp; Services (DE)</t>
  </si>
  <si>
    <t>iShares DJ Euro STOXX (DE)</t>
  </si>
  <si>
    <t>iShares DJ STOXX EU Enlarged 15 (DE)</t>
  </si>
  <si>
    <t>iShares ATX (DE)</t>
  </si>
  <si>
    <t>iShares eb.rexx Government Germany 10,5+ (DE)</t>
  </si>
  <si>
    <t>iShares DJ US Select Dividend (DE)</t>
  </si>
  <si>
    <t>iShares DJ STOXX 600 Automobiles &amp; Parts Swap (DE)</t>
  </si>
  <si>
    <t>iShares DJ STOXX 600 Banks Swap (DE)</t>
  </si>
  <si>
    <t>iShares DJ STOXX 600 Basic Resources Swap (DE)</t>
  </si>
  <si>
    <t>iShares DJ STOXX 600 Chemicals Swap (DE)</t>
  </si>
  <si>
    <t>iShares DJ STOXX SM Small 200 (DE)</t>
  </si>
  <si>
    <t>iShares DJ Euro STOXX SmallCap</t>
  </si>
  <si>
    <t>iShares DJ STOXX 600 Construction &amp; Materials Swap (DE)</t>
  </si>
  <si>
    <t>iShares DJ STOXX 600 Financial Services Swap (DE)</t>
  </si>
  <si>
    <t>iShares DJ STOXX 600 Food &amp; Beverage Swap (DE)</t>
  </si>
  <si>
    <t>iShares DJ STOXX 600 Healthcare Swap (DE)</t>
  </si>
  <si>
    <t>iShares DJ STOXX 600 Industrial Goods &amp; Services Swap (DE)</t>
  </si>
  <si>
    <t>iShares DJ STOXX 600 Insurance Swap (DE)</t>
  </si>
  <si>
    <t>iShares DJ STOXX 600 Media Swap (DE)</t>
  </si>
  <si>
    <t>iShares DJ STOXX 600 Oil &amp; Gas Swap (DE)</t>
  </si>
  <si>
    <t>iShares DJ STOXX 600 Personal &amp; Household Goods Swap (DE)</t>
  </si>
  <si>
    <t>iShares DJ STOXX 600 Retail Swap (DE)</t>
  </si>
  <si>
    <t>iShares DJ STOXX 600 Technology Swap (DE)</t>
  </si>
  <si>
    <t>iShares DJ STOXX 600 Telecommunications Swap (DE)</t>
  </si>
  <si>
    <t>iShares DJ STOXX 600 Travel &amp; Leisure Swap (DE)</t>
  </si>
  <si>
    <t>iShares DJ STOXX 600 Utilities Swap (DE)</t>
  </si>
  <si>
    <t>iShares DJ China Offshore 50 (DE)</t>
  </si>
  <si>
    <t>iShares NASDAQ 100 (DE)</t>
  </si>
  <si>
    <t>iShares DJ Euro STOXX Sustainability 40 (DE)</t>
  </si>
  <si>
    <t>iShares DJ-AIG Commodity Swap (DE)</t>
  </si>
  <si>
    <t>iShares DJ Asia Pacific Select Dividend 30 (DE)</t>
  </si>
  <si>
    <t>iShares DJ STOXX 600 Real Estate (DE)</t>
  </si>
  <si>
    <t>iShares DJ STOXX Americas 600 Real Estate (DE)</t>
  </si>
  <si>
    <t>iShares DJ STOXX Asia-Pacific 600 Real Estate (DE)</t>
  </si>
  <si>
    <t>iShares  iBoxx € Liquid Sovereigns Capped 1.5-10.5 (DE)</t>
  </si>
  <si>
    <t>iShares iBoxx € Liquid Sovereigns Capped 1.5-2.5 (DE)</t>
  </si>
  <si>
    <t>iShares iBoxx € Liquid Sovereigns Capped 2.5-5.5 (DE)</t>
  </si>
  <si>
    <t>iShares iBoxx € Liquid Sovereigns Capped 5.5-10.5 (DE)</t>
  </si>
  <si>
    <t>iShares iBoxx € Liquid Sovereigns Capped 10.5+ (DE)</t>
  </si>
  <si>
    <t>iShares NIKKEI 225 (DE)</t>
  </si>
  <si>
    <t>iShares MSCI Far East ex-Japan</t>
  </si>
  <si>
    <t>Lyxor ETF Japan (TOPIX)</t>
  </si>
  <si>
    <t>Lyxor ETF DJ EURO STOXX 50 BuyWrite</t>
  </si>
  <si>
    <t>Lyxor ETF MSCI EM Latin America</t>
  </si>
  <si>
    <t>Lyxor ETF LevDJ Euro Stoxx 50</t>
  </si>
  <si>
    <t>Lyxor ETF EuroMTS 15+Y</t>
  </si>
  <si>
    <t>Lyxor ETF EuroMTS Covered Bond Aggregate</t>
  </si>
  <si>
    <t>UBS-ETF DJ Euro STOXX 50 A</t>
  </si>
  <si>
    <t>Unico i-Tracker MSCI Europe</t>
  </si>
  <si>
    <t>XMTCH (Lux) on MSCI EMU Large Cap</t>
  </si>
  <si>
    <t>db x-trackers MSCI World TRN Index ETF</t>
  </si>
  <si>
    <t>db x-trackers MSCI Europe TRN Index ETF</t>
  </si>
  <si>
    <t>db x-trackers MSCI Japan TRN Index ETF</t>
  </si>
  <si>
    <t>db x-trackers MSCI USA TRN Index ETF</t>
  </si>
  <si>
    <t>db x-trackers DJ Euro STOXX 50 ETF</t>
  </si>
  <si>
    <t>db x-trackers DAX ETF</t>
  </si>
  <si>
    <t>db x-trackers S&amp;P/MIB Index ETF</t>
  </si>
  <si>
    <t xml:space="preserve">Lyxor ETF DAXplus Protective Put </t>
  </si>
  <si>
    <t>LU0203243844</t>
  </si>
  <si>
    <t>Lyxor ETF Euro Cash</t>
  </si>
  <si>
    <t>FR0010510800</t>
  </si>
  <si>
    <t>Lyxor ETF MSCI Russia</t>
  </si>
  <si>
    <t>AFI Bonos Medio Plazo Euro ETF</t>
  </si>
  <si>
    <t>AFI Monetario Euro ETF</t>
  </si>
  <si>
    <t>ES0106061007</t>
  </si>
  <si>
    <t>ES0106078001</t>
  </si>
  <si>
    <t>ESPA STOCK NTX</t>
  </si>
  <si>
    <t>AT0000A00EH2</t>
  </si>
  <si>
    <t>SPA ETF Plc MarketGrader Large Cap</t>
  </si>
  <si>
    <t>SPA ETF Plc MarketGrader Mid Cap</t>
  </si>
  <si>
    <t>SPA ETF Plc MarketGrader Small Cap</t>
  </si>
  <si>
    <t>IE00B1X6PT51</t>
  </si>
  <si>
    <t>IE00B1X6PV73</t>
  </si>
  <si>
    <t>IE00B1X6R117</t>
  </si>
  <si>
    <t>iShares S&amp;P Timber and Forstery</t>
  </si>
  <si>
    <t>iShares MSCI Latin America</t>
  </si>
  <si>
    <t>IE00B27YCF74</t>
  </si>
  <si>
    <t>IE00B27YCK28</t>
  </si>
  <si>
    <t>Lyxor MSCI AC Asia-Pacific EX Japan</t>
  </si>
  <si>
    <t>Lyxor China Enterprise</t>
  </si>
  <si>
    <t>FR0010499731</t>
  </si>
  <si>
    <t>FR0010499913</t>
  </si>
  <si>
    <t>FR0010499897</t>
  </si>
  <si>
    <t>FR0010499749</t>
  </si>
  <si>
    <t>LU0281118355</t>
  </si>
  <si>
    <t xml:space="preserve">EasyETF FTSE Epra NAREIT Global </t>
  </si>
  <si>
    <t>Lyxor ETF New Energy</t>
  </si>
  <si>
    <t>Lyxor ETF World Water</t>
  </si>
  <si>
    <t>FR0010524777</t>
  </si>
  <si>
    <t>FR0010527275</t>
  </si>
  <si>
    <t>IE00B23D9463</t>
  </si>
  <si>
    <t>IE00B23D9240</t>
  </si>
  <si>
    <t>IE00B23D9570</t>
  </si>
  <si>
    <t>IE00B23D8Y98</t>
  </si>
  <si>
    <t>IE00B23D8W74</t>
  </si>
  <si>
    <t>IE00B23D8X81</t>
  </si>
  <si>
    <t>IE00B23D8S39</t>
  </si>
  <si>
    <t>IE00B23D9133</t>
  </si>
  <si>
    <t>IE00B23D8Z06</t>
  </si>
  <si>
    <t>IE00B23D9026</t>
  </si>
  <si>
    <t>PowerShares Palisades Global Water Fund</t>
  </si>
  <si>
    <t>PowerShares Global Listed Private Equity Fund</t>
  </si>
  <si>
    <t>PowerShares Global Clean Energy Fund</t>
  </si>
  <si>
    <t>PowerShares FTSE RAFI US 1000 Fund</t>
  </si>
  <si>
    <t>PowerShares FTSE RAFI Europe Fund</t>
  </si>
  <si>
    <t>PowerShares Dynamic Global Developed Markets Fund</t>
  </si>
  <si>
    <t>PowerShares FTSE RAFI Developed 1000 Fund</t>
  </si>
  <si>
    <t>PowerShares FTSE RAFI Developed Europe Mid-Small Fund</t>
  </si>
  <si>
    <t>PowerShares Dynamic Europe Fund</t>
  </si>
  <si>
    <t>PowerShares Dynamic US Market Fund</t>
  </si>
  <si>
    <t>DE000A0M5X10</t>
  </si>
  <si>
    <t>DE000A0M5X28</t>
  </si>
  <si>
    <t>db x-trackers SHORTDAX ETF</t>
  </si>
  <si>
    <t>db x-trackers MSCI Korea TRN INDEX ETF</t>
  </si>
  <si>
    <t>JPMorgan ETF GBI EMU</t>
  </si>
  <si>
    <t>FR0010476515</t>
  </si>
  <si>
    <t>ABN Amex Gold Bugs</t>
  </si>
  <si>
    <t>ABN DAX Global Asia</t>
  </si>
  <si>
    <t>ABN DAX Global BRIC</t>
  </si>
  <si>
    <t>ABN DAX Global Russia</t>
  </si>
  <si>
    <t>ABN DJ Turkey Titans</t>
  </si>
  <si>
    <t>ABN FTSE Africa Top 40</t>
  </si>
  <si>
    <t>ABN RICI Agriculture</t>
  </si>
  <si>
    <t>ABN RICI Index</t>
  </si>
  <si>
    <t>ABN RICI Metals</t>
  </si>
  <si>
    <t>ABN SETX Fund</t>
  </si>
  <si>
    <t>12/2007</t>
  </si>
  <si>
    <t>iShares FTSE EPRA/NAREIT UK Property Fund</t>
  </si>
  <si>
    <t>Market Access DaxGlobal Asia Index Fund</t>
  </si>
  <si>
    <t>Market Access DaxGlobal BRIC Index Fund</t>
  </si>
  <si>
    <t>Market Access DaxGlobal Russia Index Fund</t>
  </si>
  <si>
    <t>Market Access FTSE JSE Africa Top 40 Index Fund</t>
  </si>
  <si>
    <t>PowerShares FTSE RAFI Italy Fund</t>
  </si>
  <si>
    <t>PowerShares FTSE RAFI Europe Developed Mid-Small Funde</t>
  </si>
  <si>
    <t>IE00B23LNP94</t>
  </si>
  <si>
    <t>EasyETF iTraxx Crossover</t>
  </si>
  <si>
    <t>EasyETF iTraxx Europe HiVol</t>
  </si>
  <si>
    <t>LU0281436138</t>
  </si>
  <si>
    <t>LU0281436302</t>
  </si>
  <si>
    <t>Acción IBEX Top Dividendo ETF</t>
  </si>
  <si>
    <t>ES0105337002</t>
  </si>
  <si>
    <t>PowerShares Dynamic UK Fund</t>
  </si>
  <si>
    <t>IE00B23LNQ02</t>
  </si>
  <si>
    <t xml:space="preserve">IE00B23D8Y98 </t>
  </si>
  <si>
    <t>PowerShares FTSE RAFI UK 100 Fund</t>
  </si>
  <si>
    <t xml:space="preserve">IE00B23LNN70 </t>
  </si>
  <si>
    <t>iShares MSCI USA Islamic</t>
  </si>
  <si>
    <t>IE00B296QM64</t>
  </si>
  <si>
    <t>iShares MSCI World Islamic</t>
  </si>
  <si>
    <t>IE00B27YCN58</t>
  </si>
  <si>
    <t>iShares MSCI Emerging Markets Islamic</t>
  </si>
  <si>
    <t>IE00B27YCP72</t>
  </si>
  <si>
    <t xml:space="preserve">JPMorgan ETF GBI EMU </t>
  </si>
  <si>
    <t xml:space="preserve">FR0010476515 </t>
  </si>
  <si>
    <t>Lyxor ETF WISE Quantitative Stratatgy</t>
  </si>
  <si>
    <t xml:space="preserve">FR0010540690 </t>
  </si>
  <si>
    <t>January 2008</t>
  </si>
  <si>
    <t>01/2008</t>
  </si>
  <si>
    <t>01/2007</t>
  </si>
  <si>
    <t>LU0321462102</t>
  </si>
  <si>
    <t>LU0321462441</t>
  </si>
  <si>
    <t>LU0321462870</t>
  </si>
  <si>
    <t>LU0321463506</t>
  </si>
  <si>
    <t>LU0321464652</t>
  </si>
  <si>
    <t>LU0321465469</t>
  </si>
  <si>
    <t>db x-trackers II iTraxx Europe 5-year Short TRI ETF</t>
  </si>
  <si>
    <t>db x-trackers II iTraxx HiVol 5-year Short TRI ETF</t>
  </si>
  <si>
    <t>db x-trackers II iTraxx Crossover 5-year Short TRI ETF</t>
  </si>
  <si>
    <t>db x-trackers II iBoxx € Germany Covered TRI ETF</t>
  </si>
  <si>
    <t>db x-trackers II SONIA TRI ETF</t>
  </si>
  <si>
    <t>db x-trackers II FED Funds Effective Rate TRI ETF</t>
  </si>
  <si>
    <t xml:space="preserve">DJ TURKİYE 15 A TİPİ BYF </t>
  </si>
  <si>
    <t xml:space="preserve">FTSE İST. BONO B TİPİ BYF </t>
  </si>
  <si>
    <t>ES0137646008</t>
  </si>
  <si>
    <t>Flame ETF Monetario</t>
  </si>
  <si>
    <t>IE00B23LNR19</t>
  </si>
  <si>
    <t>PowerShares Dynamic Italy Fund</t>
  </si>
  <si>
    <t>FR0010526780</t>
  </si>
  <si>
    <t>FR0010526764</t>
  </si>
  <si>
    <t xml:space="preserve">PowerShares Dynamic Europe Fund </t>
  </si>
  <si>
    <t xml:space="preserve">PowerShares Dynamic Global Developed Markets Fund </t>
  </si>
  <si>
    <t>EasyETF - iTraxx Europe HiVol</t>
  </si>
  <si>
    <t>EasyETF - iTraxx Crossover</t>
  </si>
  <si>
    <t>iShares DJ Euro STOXX Banks (DE)</t>
  </si>
  <si>
    <t>iShares DJ STOXX 600 Automobiles &amp; Parts SWAP (DE)</t>
  </si>
  <si>
    <t>iShares DJ STOXX 600 Banks SWAP (DE)</t>
  </si>
  <si>
    <t>iShares DJ STOXX 600 Basic Resources SWAP (DE)</t>
  </si>
  <si>
    <t>iShares DJ STOXX 600 Chemicals SWAP (DE)</t>
  </si>
  <si>
    <t>iShares DJ STOXX 600 Construction &amp; Materials SWAP (DE)</t>
  </si>
  <si>
    <t>iShares DJ STOXX 600 Financial Services SWAP (DE)</t>
  </si>
  <si>
    <t>iShares DJ STOXX 600 Food &amp; Beverage SWAP (DE)</t>
  </si>
  <si>
    <t>iShares DJ STOXX 600 Industrial Goods &amp; Services SWAP (DE)</t>
  </si>
  <si>
    <t>iShares DJ STOXX 600 Insurance SWAP (DE)</t>
  </si>
  <si>
    <t>iShares DJ STOXX 600 Media SWAP (DE)</t>
  </si>
  <si>
    <t>iShares DJ STOXX 600 Oil &amp; Gas SWAP (DE)</t>
  </si>
  <si>
    <t>iShares DJ STOXX 600 Personal &amp; Household Goods SWAP (DE)</t>
  </si>
  <si>
    <t>Xetra Order Book Turnover in 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</si>
</sst>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2" fillId="0" borderId="1" xfId="1" applyNumberFormat="1" applyFont="1" applyBorder="1"/>
    <xf numFmtId="10" fontId="3" fillId="0" borderId="1" xfId="0" applyNumberFormat="1" applyFont="1" applyBorder="1"/>
    <xf numFmtId="4" fontId="2" fillId="0" borderId="0" xfId="1" applyNumberFormat="1" applyFont="1" applyBorder="1"/>
    <xf numFmtId="49" fontId="3" fillId="0" borderId="0" xfId="0" applyNumberFormat="1" applyFont="1"/>
    <xf numFmtId="0" fontId="4" fillId="0" borderId="1" xfId="0" applyFont="1" applyBorder="1"/>
    <xf numFmtId="10" fontId="2" fillId="0" borderId="0" xfId="0" applyNumberFormat="1" applyFont="1"/>
    <xf numFmtId="0" fontId="4" fillId="0" borderId="0" xfId="0" applyFont="1"/>
    <xf numFmtId="4" fontId="5" fillId="0" borderId="0" xfId="0" applyNumberFormat="1" applyFont="1"/>
    <xf numFmtId="49" fontId="3" fillId="2" borderId="2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Alignment="1">
      <alignment vertical="top" wrapText="1"/>
    </xf>
    <xf numFmtId="49" fontId="3" fillId="2" borderId="3" xfId="0" applyNumberFormat="1" applyFont="1" applyFill="1" applyBorder="1" applyAlignment="1">
      <alignment horizontal="right" vertical="top" wrapText="1"/>
    </xf>
    <xf numFmtId="2" fontId="2" fillId="0" borderId="0" xfId="0" applyNumberFormat="1" applyFont="1"/>
    <xf numFmtId="0" fontId="2" fillId="0" borderId="4" xfId="0" applyFont="1" applyBorder="1"/>
    <xf numFmtId="49" fontId="3" fillId="2" borderId="5" xfId="0" applyNumberFormat="1" applyFont="1" applyFill="1" applyBorder="1" applyAlignment="1">
      <alignment horizontal="right" vertical="top" wrapText="1"/>
    </xf>
    <xf numFmtId="10" fontId="2" fillId="0" borderId="4" xfId="0" applyNumberFormat="1" applyFont="1" applyBorder="1"/>
    <xf numFmtId="11" fontId="2" fillId="0" borderId="0" xfId="0" applyNumberFormat="1" applyFont="1"/>
    <xf numFmtId="49" fontId="3" fillId="2" borderId="3" xfId="0" applyNumberFormat="1" applyFont="1" applyFill="1" applyBorder="1" applyAlignment="1">
      <alignment vertical="top" wrapText="1"/>
    </xf>
    <xf numFmtId="10" fontId="3" fillId="2" borderId="1" xfId="0" applyNumberFormat="1" applyFont="1" applyFill="1" applyBorder="1"/>
    <xf numFmtId="10" fontId="3" fillId="2" borderId="6" xfId="0" applyNumberFormat="1" applyFont="1" applyFill="1" applyBorder="1"/>
    <xf numFmtId="0" fontId="4" fillId="0" borderId="2" xfId="0" applyFont="1" applyBorder="1"/>
    <xf numFmtId="4" fontId="2" fillId="0" borderId="2" xfId="1" applyNumberFormat="1" applyFont="1" applyBorder="1"/>
    <xf numFmtId="10" fontId="3" fillId="0" borderId="2" xfId="1" applyNumberFormat="1" applyFont="1" applyBorder="1"/>
    <xf numFmtId="10" fontId="3" fillId="0" borderId="2" xfId="0" applyNumberFormat="1" applyFont="1" applyBorder="1"/>
    <xf numFmtId="10" fontId="3" fillId="2" borderId="7" xfId="0" applyNumberFormat="1" applyFont="1" applyFill="1" applyBorder="1"/>
    <xf numFmtId="10" fontId="3" fillId="2" borderId="8" xfId="0" applyNumberFormat="1" applyFont="1" applyFill="1" applyBorder="1"/>
    <xf numFmtId="0" fontId="2" fillId="0" borderId="1" xfId="0" applyFont="1" applyBorder="1"/>
    <xf numFmtId="0" fontId="4" fillId="2" borderId="9" xfId="0" applyFont="1" applyFill="1" applyBorder="1"/>
    <xf numFmtId="4" fontId="2" fillId="2" borderId="9" xfId="1" applyNumberFormat="1" applyFont="1" applyFill="1" applyBorder="1"/>
    <xf numFmtId="4" fontId="2" fillId="2" borderId="1" xfId="1" applyNumberFormat="1" applyFont="1" applyFill="1" applyBorder="1"/>
    <xf numFmtId="10" fontId="3" fillId="2" borderId="1" xfId="1" applyNumberFormat="1" applyFont="1" applyFill="1" applyBorder="1"/>
    <xf numFmtId="0" fontId="4" fillId="2" borderId="10" xfId="0" applyFont="1" applyFill="1" applyBorder="1"/>
    <xf numFmtId="4" fontId="2" fillId="2" borderId="10" xfId="1" applyNumberFormat="1" applyFont="1" applyFill="1" applyBorder="1"/>
    <xf numFmtId="4" fontId="2" fillId="2" borderId="7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4" fontId="2" fillId="0" borderId="7" xfId="1" applyNumberFormat="1" applyFont="1" applyBorder="1"/>
    <xf numFmtId="10" fontId="3" fillId="0" borderId="7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2" fontId="2" fillId="0" borderId="2" xfId="0" applyNumberFormat="1" applyFont="1" applyBorder="1"/>
    <xf numFmtId="2" fontId="2" fillId="0" borderId="1" xfId="0" applyNumberFormat="1" applyFont="1" applyBorder="1"/>
    <xf numFmtId="0" fontId="2" fillId="0" borderId="15" xfId="0" applyFont="1" applyBorder="1"/>
    <xf numFmtId="4" fontId="2" fillId="2" borderId="16" xfId="0" applyNumberFormat="1" applyFont="1" applyFill="1" applyBorder="1"/>
    <xf numFmtId="4" fontId="2" fillId="2" borderId="17" xfId="0" applyNumberFormat="1" applyFont="1" applyFill="1" applyBorder="1"/>
    <xf numFmtId="10" fontId="3" fillId="2" borderId="17" xfId="0" applyNumberFormat="1" applyFont="1" applyFill="1" applyBorder="1"/>
    <xf numFmtId="10" fontId="3" fillId="2" borderId="18" xfId="0" applyNumberFormat="1" applyFont="1" applyFill="1" applyBorder="1"/>
    <xf numFmtId="49" fontId="3" fillId="2" borderId="13" xfId="0" applyNumberFormat="1" applyFont="1" applyFill="1" applyBorder="1" applyAlignment="1">
      <alignment vertical="top" wrapText="1"/>
    </xf>
    <xf numFmtId="0" fontId="5" fillId="0" borderId="12" xfId="0" applyFont="1" applyBorder="1"/>
    <xf numFmtId="4" fontId="5" fillId="0" borderId="2" xfId="0" applyNumberFormat="1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/>
    <xf numFmtId="10" fontId="2" fillId="0" borderId="2" xfId="0" applyNumberFormat="1" applyFont="1" applyBorder="1"/>
    <xf numFmtId="0" fontId="4" fillId="0" borderId="7" xfId="0" applyFont="1" applyBorder="1"/>
    <xf numFmtId="0" fontId="7" fillId="0" borderId="0" xfId="0" applyFont="1"/>
    <xf numFmtId="0" fontId="3" fillId="0" borderId="14" xfId="0" applyFont="1" applyBorder="1"/>
    <xf numFmtId="49" fontId="3" fillId="0" borderId="13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horizontal="right" vertical="top" wrapText="1"/>
    </xf>
    <xf numFmtId="49" fontId="3" fillId="0" borderId="2" xfId="0" applyNumberFormat="1" applyFont="1" applyBorder="1" applyAlignment="1">
      <alignment horizontal="right" vertical="top" wrapText="1"/>
    </xf>
    <xf numFmtId="49" fontId="3" fillId="0" borderId="5" xfId="0" applyNumberFormat="1" applyFont="1" applyBorder="1" applyAlignment="1">
      <alignment horizontal="right" vertical="top" wrapText="1"/>
    </xf>
    <xf numFmtId="0" fontId="4" fillId="0" borderId="15" xfId="0" applyFont="1" applyBorder="1"/>
    <xf numFmtId="4" fontId="2" fillId="0" borderId="10" xfId="1" applyNumberFormat="1" applyFont="1" applyFill="1" applyBorder="1"/>
    <xf numFmtId="4" fontId="2" fillId="0" borderId="1" xfId="1" applyNumberFormat="1" applyFont="1" applyFill="1" applyBorder="1"/>
    <xf numFmtId="10" fontId="3" fillId="0" borderId="8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right" vertical="top" wrapText="1"/>
    </xf>
    <xf numFmtId="4" fontId="2" fillId="0" borderId="11" xfId="0" applyNumberFormat="1" applyFont="1" applyBorder="1"/>
    <xf numFmtId="10" fontId="2" fillId="0" borderId="12" xfId="0" applyNumberFormat="1" applyFont="1" applyBorder="1"/>
    <xf numFmtId="0" fontId="4" fillId="2" borderId="1" xfId="0" applyFont="1" applyFill="1" applyBorder="1"/>
    <xf numFmtId="0" fontId="4" fillId="2" borderId="9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0" fontId="3" fillId="0" borderId="0" xfId="0" applyNumberFormat="1" applyFont="1"/>
    <xf numFmtId="49" fontId="2" fillId="0" borderId="4" xfId="0" applyNumberFormat="1" applyFont="1" applyBorder="1" applyAlignment="1">
      <alignment horizontal="right" vertical="top" wrapText="1"/>
    </xf>
    <xf numFmtId="2" fontId="2" fillId="0" borderId="0" xfId="0" applyNumberFormat="1" applyFont="1" applyAlignment="1">
      <alignment horizontal="right" vertical="top" wrapText="1"/>
    </xf>
    <xf numFmtId="0" fontId="10" fillId="0" borderId="0" xfId="0" applyFont="1"/>
    <xf numFmtId="10" fontId="5" fillId="0" borderId="0" xfId="0" applyNumberFormat="1" applyFont="1"/>
    <xf numFmtId="10" fontId="5" fillId="0" borderId="4" xfId="0" applyNumberFormat="1" applyFont="1" applyBorder="1"/>
    <xf numFmtId="0" fontId="5" fillId="0" borderId="0" xfId="0" applyFont="1"/>
    <xf numFmtId="2" fontId="2" fillId="0" borderId="7" xfId="0" applyNumberFormat="1" applyFont="1" applyBorder="1"/>
    <xf numFmtId="49" fontId="3" fillId="2" borderId="9" xfId="0" applyNumberFormat="1" applyFont="1" applyFill="1" applyBorder="1" applyAlignment="1">
      <alignment horizontal="right" vertical="top" wrapText="1"/>
    </xf>
    <xf numFmtId="0" fontId="2" fillId="0" borderId="7" xfId="0" applyFont="1" applyBorder="1"/>
    <xf numFmtId="0" fontId="3" fillId="2" borderId="19" xfId="0" applyFont="1" applyFill="1" applyBorder="1"/>
    <xf numFmtId="0" fontId="4" fillId="2" borderId="15" xfId="0" applyFont="1" applyFill="1" applyBorder="1"/>
    <xf numFmtId="49" fontId="2" fillId="0" borderId="14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0" fontId="5" fillId="0" borderId="4" xfId="0" applyFont="1" applyBorder="1"/>
    <xf numFmtId="4" fontId="5" fillId="0" borderId="0" xfId="1" applyNumberFormat="1" applyFont="1" applyBorder="1"/>
    <xf numFmtId="2" fontId="2" fillId="0" borderId="12" xfId="0" applyNumberFormat="1" applyFont="1" applyBorder="1"/>
    <xf numFmtId="49" fontId="3" fillId="2" borderId="11" xfId="0" applyNumberFormat="1" applyFont="1" applyFill="1" applyBorder="1" applyAlignment="1">
      <alignment vertical="top" wrapText="1"/>
    </xf>
    <xf numFmtId="0" fontId="5" fillId="0" borderId="13" xfId="0" applyFont="1" applyBorder="1"/>
    <xf numFmtId="0" fontId="2" fillId="0" borderId="11" xfId="0" applyFont="1" applyBorder="1"/>
    <xf numFmtId="0" fontId="2" fillId="0" borderId="10" xfId="0" applyFont="1" applyBorder="1"/>
    <xf numFmtId="0" fontId="3" fillId="2" borderId="16" xfId="0" applyFont="1" applyFill="1" applyBorder="1"/>
    <xf numFmtId="0" fontId="3" fillId="0" borderId="11" xfId="0" applyFont="1" applyBorder="1"/>
    <xf numFmtId="49" fontId="3" fillId="0" borderId="3" xfId="0" applyNumberFormat="1" applyFont="1" applyBorder="1" applyAlignment="1">
      <alignment vertical="top" wrapText="1"/>
    </xf>
    <xf numFmtId="0" fontId="4" fillId="0" borderId="10" xfId="0" applyFont="1" applyBorder="1"/>
    <xf numFmtId="0" fontId="3" fillId="3" borderId="14" xfId="0" applyFont="1" applyFill="1" applyBorder="1" applyAlignment="1">
      <alignment horizontal="left"/>
    </xf>
    <xf numFmtId="2" fontId="2" fillId="0" borderId="13" xfId="0" applyNumberFormat="1" applyFont="1" applyBorder="1"/>
    <xf numFmtId="0" fontId="11" fillId="0" borderId="12" xfId="0" applyFont="1" applyBorder="1"/>
    <xf numFmtId="0" fontId="5" fillId="0" borderId="11" xfId="0" applyFont="1" applyBorder="1"/>
    <xf numFmtId="0" fontId="4" fillId="2" borderId="11" xfId="0" applyFont="1" applyFill="1" applyBorder="1"/>
    <xf numFmtId="0" fontId="2" fillId="0" borderId="3" xfId="0" applyFont="1" applyBorder="1"/>
    <xf numFmtId="0" fontId="4" fillId="2" borderId="2" xfId="0" applyFont="1" applyFill="1" applyBorder="1"/>
    <xf numFmtId="49" fontId="3" fillId="2" borderId="1" xfId="0" applyNumberFormat="1" applyFont="1" applyFill="1" applyBorder="1" applyAlignment="1">
      <alignment horizontal="right" vertical="top" wrapText="1"/>
    </xf>
    <xf numFmtId="4" fontId="2" fillId="0" borderId="9" xfId="1" applyNumberFormat="1" applyFont="1" applyFill="1" applyBorder="1"/>
    <xf numFmtId="0" fontId="3" fillId="3" borderId="1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60"/>
  <sheetViews>
    <sheetView tabSelected="1" zoomScaleNormal="100" workbookViewId="0">
      <selection activeCell="C5" sqref="C5"/>
    </sheetView>
  </sheetViews>
  <sheetFormatPr baseColWidth="10" defaultColWidth="9.1640625" defaultRowHeight="11" x14ac:dyDescent="0.15"/>
  <cols>
    <col min="1" max="1" width="46.83203125" style="1" customWidth="1"/>
    <col min="2" max="2" width="15" style="1" bestFit="1" customWidth="1"/>
    <col min="3" max="4" width="7.83203125" style="1" bestFit="1" customWidth="1"/>
    <col min="5" max="5" width="10.5" style="9" customWidth="1"/>
    <col min="6" max="6" width="7" style="1" bestFit="1" customWidth="1"/>
    <col min="7" max="7" width="8.1640625" style="1" customWidth="1"/>
    <col min="8" max="8" width="8.5" style="1" customWidth="1"/>
    <col min="9" max="9" width="9.83203125" style="9" bestFit="1" customWidth="1"/>
    <col min="10" max="10" width="7" style="1" bestFit="1" customWidth="1"/>
    <col min="11" max="16384" width="9.1640625" style="1"/>
  </cols>
  <sheetData>
    <row r="1" spans="1:12" x14ac:dyDescent="0.15">
      <c r="A1" s="2" t="s">
        <v>179</v>
      </c>
      <c r="B1" s="2"/>
      <c r="C1" s="19"/>
    </row>
    <row r="2" spans="1:12" x14ac:dyDescent="0.15">
      <c r="A2" s="7" t="s">
        <v>1036</v>
      </c>
      <c r="B2" s="7"/>
    </row>
    <row r="3" spans="1:12" x14ac:dyDescent="0.15">
      <c r="A3" s="7"/>
      <c r="B3" s="7"/>
    </row>
    <row r="4" spans="1:12" ht="13" x14ac:dyDescent="0.15">
      <c r="A4" s="37" t="s">
        <v>57</v>
      </c>
      <c r="B4" s="105" t="s">
        <v>90</v>
      </c>
      <c r="C4" s="117" t="s">
        <v>1076</v>
      </c>
      <c r="D4" s="115"/>
      <c r="E4" s="115"/>
      <c r="F4" s="116"/>
      <c r="G4" s="117" t="s">
        <v>59</v>
      </c>
      <c r="H4" s="115"/>
      <c r="I4" s="115"/>
      <c r="J4" s="116"/>
    </row>
    <row r="5" spans="1:12" s="13" customFormat="1" ht="24" x14ac:dyDescent="0.15">
      <c r="A5" s="20"/>
      <c r="B5" s="51"/>
      <c r="C5" s="14" t="s">
        <v>1037</v>
      </c>
      <c r="D5" s="12" t="s">
        <v>1006</v>
      </c>
      <c r="E5" s="12" t="s">
        <v>61</v>
      </c>
      <c r="F5" s="17" t="s">
        <v>60</v>
      </c>
      <c r="G5" s="14" t="s">
        <v>1037</v>
      </c>
      <c r="H5" s="12" t="s">
        <v>1006</v>
      </c>
      <c r="I5" s="12" t="s">
        <v>61</v>
      </c>
      <c r="J5" s="17" t="s">
        <v>60</v>
      </c>
    </row>
    <row r="6" spans="1:12" x14ac:dyDescent="0.15">
      <c r="A6" s="43" t="s">
        <v>935</v>
      </c>
      <c r="B6" s="96" t="s">
        <v>522</v>
      </c>
      <c r="C6" s="3">
        <v>314.43945223000003</v>
      </c>
      <c r="D6" s="3">
        <v>136.36443688999998</v>
      </c>
      <c r="E6" s="9">
        <f t="shared" ref="E6:E26" si="0">C6/D6-1</f>
        <v>1.3058757796480793</v>
      </c>
      <c r="F6" s="18">
        <f t="shared" ref="F6:F33" si="1">C6/$C$1043</f>
        <v>7.7267033893035778E-3</v>
      </c>
      <c r="G6" s="3">
        <f>C6/22</f>
        <v>14.29270237409091</v>
      </c>
      <c r="H6" s="3">
        <f>D6/17</f>
        <v>8.0214374641176462</v>
      </c>
      <c r="I6" s="9">
        <f t="shared" ref="I6:I290" si="2">G6/H6-1</f>
        <v>0.78181310245533386</v>
      </c>
      <c r="J6" s="18">
        <f t="shared" ref="J6:J33" si="3">G6/$G$1043</f>
        <v>7.7123681767995635E-3</v>
      </c>
    </row>
    <row r="7" spans="1:12" x14ac:dyDescent="0.15">
      <c r="A7" s="41" t="s">
        <v>502</v>
      </c>
      <c r="B7" s="96" t="s">
        <v>621</v>
      </c>
      <c r="C7" s="3">
        <v>15.47880762</v>
      </c>
      <c r="D7" s="3">
        <v>6.7456129200000001</v>
      </c>
      <c r="E7" s="9">
        <f t="shared" si="0"/>
        <v>1.2946480629072323</v>
      </c>
      <c r="F7" s="18">
        <f t="shared" si="1"/>
        <v>3.8035988948469882E-4</v>
      </c>
      <c r="G7" s="3">
        <f t="shared" ref="G7:G70" si="4">C7/22</f>
        <v>0.70358216454545452</v>
      </c>
      <c r="H7" s="3">
        <f t="shared" ref="H7:H70" si="5">D7/17</f>
        <v>0.39680076000000003</v>
      </c>
      <c r="I7" s="9">
        <f>G7/H7-1</f>
        <v>0.7731371395192248</v>
      </c>
      <c r="J7" s="18">
        <f t="shared" si="3"/>
        <v>3.7965421468795241E-4</v>
      </c>
    </row>
    <row r="8" spans="1:12" x14ac:dyDescent="0.15">
      <c r="A8" s="41" t="s">
        <v>934</v>
      </c>
      <c r="B8" s="96" t="s">
        <v>523</v>
      </c>
      <c r="C8" s="3">
        <v>391.22638418999998</v>
      </c>
      <c r="D8" s="3">
        <v>101.09877831999999</v>
      </c>
      <c r="E8" s="9">
        <f t="shared" si="0"/>
        <v>2.8697439345081097</v>
      </c>
      <c r="F8" s="18">
        <f t="shared" si="1"/>
        <v>9.6135844508936866E-3</v>
      </c>
      <c r="G8" s="3">
        <f t="shared" si="4"/>
        <v>17.783017463181817</v>
      </c>
      <c r="H8" s="3">
        <f t="shared" si="5"/>
        <v>5.9469869599999994</v>
      </c>
      <c r="I8" s="9">
        <f t="shared" si="2"/>
        <v>1.990256676665358</v>
      </c>
      <c r="J8" s="18">
        <f t="shared" si="3"/>
        <v>9.5957485422163043E-3</v>
      </c>
      <c r="L8" s="3"/>
    </row>
    <row r="9" spans="1:12" x14ac:dyDescent="0.15">
      <c r="A9" s="41" t="s">
        <v>458</v>
      </c>
      <c r="B9" s="96" t="s">
        <v>530</v>
      </c>
      <c r="C9" s="3">
        <v>93.16723051999999</v>
      </c>
      <c r="D9" s="3">
        <v>20.983783969999998</v>
      </c>
      <c r="E9" s="9">
        <f t="shared" si="0"/>
        <v>3.4399632903769355</v>
      </c>
      <c r="F9" s="18">
        <f t="shared" si="1"/>
        <v>2.289393238429735E-3</v>
      </c>
      <c r="G9" s="3">
        <f t="shared" si="4"/>
        <v>4.2348741145454545</v>
      </c>
      <c r="H9" s="3">
        <f t="shared" si="5"/>
        <v>1.2343402335294116</v>
      </c>
      <c r="I9" s="9">
        <f t="shared" si="2"/>
        <v>2.4308807243821779</v>
      </c>
      <c r="J9" s="18">
        <f t="shared" si="3"/>
        <v>2.2851457687231101E-3</v>
      </c>
    </row>
    <row r="10" spans="1:12" x14ac:dyDescent="0.15">
      <c r="A10" s="41" t="s">
        <v>459</v>
      </c>
      <c r="B10" s="96" t="s">
        <v>531</v>
      </c>
      <c r="C10" s="3">
        <v>6.9441520300000006</v>
      </c>
      <c r="D10" s="3">
        <v>1.10858173</v>
      </c>
      <c r="E10" s="9">
        <f t="shared" si="0"/>
        <v>5.2639964578885854</v>
      </c>
      <c r="F10" s="18">
        <f t="shared" si="1"/>
        <v>1.7063826643099963E-4</v>
      </c>
      <c r="G10" s="3">
        <f t="shared" si="4"/>
        <v>0.31564327409090914</v>
      </c>
      <c r="H10" s="3">
        <f t="shared" si="5"/>
        <v>6.5210690000000002E-2</v>
      </c>
      <c r="I10" s="9">
        <f t="shared" si="2"/>
        <v>3.8403608992775435</v>
      </c>
      <c r="J10" s="18">
        <f t="shared" si="3"/>
        <v>1.703216843535782E-4</v>
      </c>
    </row>
    <row r="11" spans="1:12" x14ac:dyDescent="0.15">
      <c r="A11" s="41" t="s">
        <v>495</v>
      </c>
      <c r="B11" s="41" t="s">
        <v>622</v>
      </c>
      <c r="C11" s="3">
        <v>10.842019000000001</v>
      </c>
      <c r="D11" s="3">
        <v>5.2243353099999998</v>
      </c>
      <c r="E11" s="9">
        <f t="shared" si="0"/>
        <v>1.0752915646985914</v>
      </c>
      <c r="F11" s="18">
        <f t="shared" si="1"/>
        <v>2.6642033739747488E-4</v>
      </c>
      <c r="G11" s="3">
        <f t="shared" si="4"/>
        <v>0.49281904545454547</v>
      </c>
      <c r="H11" s="3">
        <f t="shared" si="5"/>
        <v>0.30731384176470589</v>
      </c>
      <c r="I11" s="9">
        <f t="shared" si="2"/>
        <v>0.60363439090345694</v>
      </c>
      <c r="J11" s="18">
        <f t="shared" si="3"/>
        <v>2.6592605258290948E-4</v>
      </c>
    </row>
    <row r="12" spans="1:12" x14ac:dyDescent="0.15">
      <c r="A12" s="41" t="s">
        <v>492</v>
      </c>
      <c r="B12" s="41" t="s">
        <v>623</v>
      </c>
      <c r="C12" s="3">
        <v>1.9867512700000001</v>
      </c>
      <c r="D12" s="3">
        <v>1.3261669700000001</v>
      </c>
      <c r="E12" s="9">
        <f t="shared" si="0"/>
        <v>0.49811548239660941</v>
      </c>
      <c r="F12" s="18">
        <f t="shared" si="1"/>
        <v>4.8820329836929975E-5</v>
      </c>
      <c r="G12" s="3">
        <f t="shared" si="4"/>
        <v>9.0306875909090908E-2</v>
      </c>
      <c r="H12" s="3">
        <f t="shared" si="5"/>
        <v>7.8009821764705889E-2</v>
      </c>
      <c r="I12" s="9">
        <f t="shared" si="2"/>
        <v>0.15763469094283455</v>
      </c>
      <c r="J12" s="18">
        <f t="shared" si="3"/>
        <v>4.872975436541682E-5</v>
      </c>
    </row>
    <row r="13" spans="1:12" x14ac:dyDescent="0.15">
      <c r="A13" s="41" t="s">
        <v>500</v>
      </c>
      <c r="B13" s="41" t="s">
        <v>624</v>
      </c>
      <c r="C13" s="3">
        <v>0.53423978000000005</v>
      </c>
      <c r="D13" s="3">
        <v>1.071884E-2</v>
      </c>
      <c r="E13" s="9">
        <f t="shared" si="0"/>
        <v>48.841193636624865</v>
      </c>
      <c r="F13" s="18">
        <f t="shared" si="1"/>
        <v>1.3127844771232438E-5</v>
      </c>
      <c r="G13" s="3">
        <f t="shared" si="4"/>
        <v>2.4283626363636367E-2</v>
      </c>
      <c r="H13" s="3">
        <f t="shared" si="5"/>
        <v>6.3051999999999997E-4</v>
      </c>
      <c r="I13" s="9">
        <f t="shared" si="2"/>
        <v>37.513649628301032</v>
      </c>
      <c r="J13" s="18">
        <f t="shared" si="3"/>
        <v>1.3103488919191341E-5</v>
      </c>
    </row>
    <row r="14" spans="1:12" x14ac:dyDescent="0.15">
      <c r="A14" s="41" t="s">
        <v>494</v>
      </c>
      <c r="B14" s="41" t="s">
        <v>625</v>
      </c>
      <c r="C14" s="3">
        <v>2.3642784799999998</v>
      </c>
      <c r="D14" s="3">
        <v>2.5499104300000002</v>
      </c>
      <c r="E14" s="9">
        <f t="shared" si="0"/>
        <v>-7.2799400251874813E-2</v>
      </c>
      <c r="F14" s="18">
        <f t="shared" si="1"/>
        <v>5.8097285232869357E-5</v>
      </c>
      <c r="G14" s="3">
        <f t="shared" si="4"/>
        <v>0.10746720363636363</v>
      </c>
      <c r="H14" s="3">
        <f t="shared" si="5"/>
        <v>0.14999473117647061</v>
      </c>
      <c r="I14" s="9">
        <f t="shared" si="2"/>
        <v>-0.28352680928553975</v>
      </c>
      <c r="J14" s="18">
        <f t="shared" si="3"/>
        <v>5.7989498394452285E-5</v>
      </c>
    </row>
    <row r="15" spans="1:12" x14ac:dyDescent="0.15">
      <c r="A15" s="41" t="s">
        <v>501</v>
      </c>
      <c r="B15" s="41" t="s">
        <v>626</v>
      </c>
      <c r="C15" s="3">
        <v>1.0934164399999999</v>
      </c>
      <c r="D15" s="3">
        <v>0.22119533999999999</v>
      </c>
      <c r="E15" s="9">
        <f t="shared" si="0"/>
        <v>3.943216434848944</v>
      </c>
      <c r="F15" s="18">
        <f t="shared" si="1"/>
        <v>2.6868462125065988E-5</v>
      </c>
      <c r="G15" s="3">
        <f t="shared" si="4"/>
        <v>4.9700747272727268E-2</v>
      </c>
      <c r="H15" s="3">
        <f t="shared" si="5"/>
        <v>1.3011490588235294E-2</v>
      </c>
      <c r="I15" s="9">
        <f>G15/H15-1</f>
        <v>2.8197581542014563</v>
      </c>
      <c r="J15" s="18">
        <f t="shared" si="3"/>
        <v>2.6818613555137435E-5</v>
      </c>
    </row>
    <row r="16" spans="1:12" x14ac:dyDescent="0.15">
      <c r="A16" s="41" t="s">
        <v>499</v>
      </c>
      <c r="B16" s="41" t="s">
        <v>627</v>
      </c>
      <c r="C16" s="3">
        <v>0.95682068999999992</v>
      </c>
      <c r="D16" s="3">
        <v>0.1354649</v>
      </c>
      <c r="E16" s="9">
        <f t="shared" si="0"/>
        <v>6.0632369713482968</v>
      </c>
      <c r="F16" s="18">
        <f t="shared" si="1"/>
        <v>2.3511902262732124E-5</v>
      </c>
      <c r="G16" s="3">
        <f t="shared" si="4"/>
        <v>4.3491849545454542E-2</v>
      </c>
      <c r="H16" s="3">
        <f t="shared" si="5"/>
        <v>7.9685235294117644E-3</v>
      </c>
      <c r="I16" s="9">
        <f>G16/H16-1</f>
        <v>4.4579558414964113</v>
      </c>
      <c r="J16" s="18">
        <f t="shared" si="3"/>
        <v>2.3468281057370926E-5</v>
      </c>
    </row>
    <row r="17" spans="1:12" x14ac:dyDescent="0.15">
      <c r="A17" s="41" t="s">
        <v>493</v>
      </c>
      <c r="B17" s="41" t="s">
        <v>628</v>
      </c>
      <c r="C17" s="3">
        <v>2.5608220299999997</v>
      </c>
      <c r="D17" s="3">
        <v>0.12885669</v>
      </c>
      <c r="E17" s="9">
        <f t="shared" si="0"/>
        <v>18.873411539594876</v>
      </c>
      <c r="F17" s="18">
        <f t="shared" si="1"/>
        <v>6.2926939092016566E-5</v>
      </c>
      <c r="G17" s="3">
        <f t="shared" si="4"/>
        <v>0.11640100136363635</v>
      </c>
      <c r="H17" s="3">
        <f t="shared" si="5"/>
        <v>7.5798052941176471E-3</v>
      </c>
      <c r="I17" s="9">
        <f>G17/H17-1</f>
        <v>14.356727098777858</v>
      </c>
      <c r="J17" s="18">
        <f t="shared" si="3"/>
        <v>6.28101918844869E-5</v>
      </c>
    </row>
    <row r="18" spans="1:12" x14ac:dyDescent="0.15">
      <c r="A18" s="41" t="s">
        <v>497</v>
      </c>
      <c r="B18" s="41" t="s">
        <v>629</v>
      </c>
      <c r="C18" s="3">
        <v>1.29101306</v>
      </c>
      <c r="D18" s="3">
        <v>2.3627273999999998</v>
      </c>
      <c r="E18" s="9">
        <f t="shared" si="0"/>
        <v>-0.45359203943713522</v>
      </c>
      <c r="F18" s="18">
        <f t="shared" si="1"/>
        <v>3.1723993015484153E-5</v>
      </c>
      <c r="G18" s="3">
        <f t="shared" si="4"/>
        <v>5.8682411818181818E-2</v>
      </c>
      <c r="H18" s="3">
        <f t="shared" si="5"/>
        <v>0.13898396470588234</v>
      </c>
      <c r="I18" s="9">
        <f t="shared" si="2"/>
        <v>-0.57777566683778625</v>
      </c>
      <c r="J18" s="18">
        <f t="shared" si="3"/>
        <v>3.1665136067256735E-5</v>
      </c>
    </row>
    <row r="19" spans="1:12" x14ac:dyDescent="0.15">
      <c r="A19" s="41" t="s">
        <v>496</v>
      </c>
      <c r="B19" s="41" t="s">
        <v>630</v>
      </c>
      <c r="C19" s="3">
        <v>1.0223586199999999</v>
      </c>
      <c r="D19" s="3">
        <v>1.5692878600000002</v>
      </c>
      <c r="E19" s="9">
        <f t="shared" si="0"/>
        <v>-0.34852065955573008</v>
      </c>
      <c r="F19" s="18">
        <f t="shared" si="1"/>
        <v>2.5122362217001904E-5</v>
      </c>
      <c r="G19" s="3">
        <f t="shared" si="4"/>
        <v>4.647084636363636E-2</v>
      </c>
      <c r="H19" s="3">
        <f t="shared" si="5"/>
        <v>9.2311050588235299E-2</v>
      </c>
      <c r="I19" s="9">
        <f t="shared" si="2"/>
        <v>-0.49658414602033685</v>
      </c>
      <c r="J19" s="18">
        <f t="shared" si="3"/>
        <v>2.5075753154528757E-5</v>
      </c>
    </row>
    <row r="20" spans="1:12" x14ac:dyDescent="0.15">
      <c r="A20" s="41" t="s">
        <v>498</v>
      </c>
      <c r="B20" s="41" t="s">
        <v>631</v>
      </c>
      <c r="C20" s="3">
        <v>2.99981264</v>
      </c>
      <c r="D20" s="3">
        <v>1.1969700000000001</v>
      </c>
      <c r="E20" s="9">
        <f t="shared" si="0"/>
        <v>1.506171950842544</v>
      </c>
      <c r="F20" s="18">
        <f t="shared" si="1"/>
        <v>7.3714231240326156E-5</v>
      </c>
      <c r="G20" s="3">
        <f t="shared" si="4"/>
        <v>0.13635512</v>
      </c>
      <c r="H20" s="3">
        <f t="shared" si="5"/>
        <v>7.041E-2</v>
      </c>
      <c r="I20" s="9">
        <f>G20/H20-1</f>
        <v>0.93658741656014755</v>
      </c>
      <c r="J20" s="18">
        <f t="shared" si="3"/>
        <v>7.3577470565539162E-5</v>
      </c>
    </row>
    <row r="21" spans="1:12" x14ac:dyDescent="0.15">
      <c r="A21" s="41" t="s">
        <v>460</v>
      </c>
      <c r="B21" s="96" t="s">
        <v>532</v>
      </c>
      <c r="C21" s="3">
        <v>5.8613717300000001</v>
      </c>
      <c r="D21" s="3">
        <v>1.6480252099999999</v>
      </c>
      <c r="E21" s="9">
        <f t="shared" si="0"/>
        <v>2.5566031966222171</v>
      </c>
      <c r="F21" s="18">
        <f t="shared" si="1"/>
        <v>1.4403116558997183E-4</v>
      </c>
      <c r="G21" s="3">
        <f t="shared" si="4"/>
        <v>0.26642598772727272</v>
      </c>
      <c r="H21" s="3">
        <f t="shared" si="5"/>
        <v>9.6942659411764706E-2</v>
      </c>
      <c r="I21" s="9">
        <f t="shared" si="2"/>
        <v>1.7482842882989855</v>
      </c>
      <c r="J21" s="18">
        <f t="shared" si="3"/>
        <v>1.4376394718363425E-4</v>
      </c>
    </row>
    <row r="22" spans="1:12" x14ac:dyDescent="0.15">
      <c r="A22" s="41" t="s">
        <v>461</v>
      </c>
      <c r="B22" s="96" t="s">
        <v>533</v>
      </c>
      <c r="C22" s="3">
        <v>8.5765004000000005</v>
      </c>
      <c r="D22" s="3">
        <v>2.8963122000000001</v>
      </c>
      <c r="E22" s="9">
        <f t="shared" si="0"/>
        <v>1.9611795303006354</v>
      </c>
      <c r="F22" s="18">
        <f t="shared" si="1"/>
        <v>2.1074987327153534E-4</v>
      </c>
      <c r="G22" s="3">
        <f t="shared" si="4"/>
        <v>0.38984092727272729</v>
      </c>
      <c r="H22" s="3">
        <f t="shared" si="5"/>
        <v>0.17037130588235294</v>
      </c>
      <c r="I22" s="9">
        <f t="shared" si="2"/>
        <v>1.2881841825050366</v>
      </c>
      <c r="J22" s="18">
        <f t="shared" si="3"/>
        <v>2.1035887285825121E-4</v>
      </c>
    </row>
    <row r="23" spans="1:12" x14ac:dyDescent="0.15">
      <c r="A23" s="41" t="s">
        <v>489</v>
      </c>
      <c r="B23" s="41" t="s">
        <v>632</v>
      </c>
      <c r="C23" s="3">
        <v>9.1148047100000014</v>
      </c>
      <c r="D23" s="3">
        <v>1.011775E-2</v>
      </c>
      <c r="E23" s="9">
        <f t="shared" si="0"/>
        <v>899.87269501618459</v>
      </c>
      <c r="F23" s="18">
        <f t="shared" si="1"/>
        <v>2.2397759551521661E-4</v>
      </c>
      <c r="G23" s="3">
        <f t="shared" si="4"/>
        <v>0.41430930500000007</v>
      </c>
      <c r="H23" s="3">
        <f t="shared" si="5"/>
        <v>5.9516176470588236E-4</v>
      </c>
      <c r="I23" s="9">
        <f t="shared" si="2"/>
        <v>695.12890069432444</v>
      </c>
      <c r="J23" s="18">
        <f t="shared" si="3"/>
        <v>2.2356205394903026E-4</v>
      </c>
    </row>
    <row r="24" spans="1:12" x14ac:dyDescent="0.15">
      <c r="A24" s="41" t="s">
        <v>490</v>
      </c>
      <c r="B24" s="41" t="s">
        <v>633</v>
      </c>
      <c r="C24" s="3">
        <v>6.1210000000000001E-2</v>
      </c>
      <c r="D24" s="3">
        <v>4.0480000000000002E-2</v>
      </c>
      <c r="E24" s="9">
        <f t="shared" si="0"/>
        <v>0.51210474308300391</v>
      </c>
      <c r="F24" s="18">
        <f t="shared" si="1"/>
        <v>1.5041099680879952E-6</v>
      </c>
      <c r="G24" s="3">
        <f t="shared" si="4"/>
        <v>2.7822727272727274E-3</v>
      </c>
      <c r="H24" s="3">
        <f t="shared" si="5"/>
        <v>2.3811764705882355E-3</v>
      </c>
      <c r="I24" s="9">
        <f>G24/H24-1</f>
        <v>0.16844457420050296</v>
      </c>
      <c r="J24" s="18">
        <f t="shared" si="3"/>
        <v>1.5013194201744054E-6</v>
      </c>
    </row>
    <row r="25" spans="1:12" x14ac:dyDescent="0.15">
      <c r="A25" s="41" t="s">
        <v>510</v>
      </c>
      <c r="B25" s="41" t="s">
        <v>634</v>
      </c>
      <c r="C25" s="3">
        <v>18.896365360000001</v>
      </c>
      <c r="D25" s="3">
        <v>14.93148747</v>
      </c>
      <c r="E25" s="9">
        <f t="shared" si="0"/>
        <v>0.26553803818716259</v>
      </c>
      <c r="F25" s="18">
        <f t="shared" si="1"/>
        <v>4.643393481229978E-4</v>
      </c>
      <c r="G25" s="3">
        <f t="shared" si="4"/>
        <v>0.85892569818181819</v>
      </c>
      <c r="H25" s="3">
        <f t="shared" si="5"/>
        <v>0.8783227923529412</v>
      </c>
      <c r="I25" s="9">
        <f>G25/H25-1</f>
        <v>-2.2084243219010702E-2</v>
      </c>
      <c r="J25" s="18">
        <f t="shared" si="3"/>
        <v>4.6347786776145927E-4</v>
      </c>
    </row>
    <row r="26" spans="1:12" x14ac:dyDescent="0.15">
      <c r="A26" s="41" t="s">
        <v>462</v>
      </c>
      <c r="B26" s="96" t="s">
        <v>534</v>
      </c>
      <c r="C26" s="3">
        <v>249.13493162999998</v>
      </c>
      <c r="D26" s="3">
        <v>197.10784706999999</v>
      </c>
      <c r="E26" s="9">
        <f t="shared" si="0"/>
        <v>0.26395237598797028</v>
      </c>
      <c r="F26" s="18">
        <f t="shared" si="1"/>
        <v>6.1219789914001652E-3</v>
      </c>
      <c r="G26" s="3">
        <f t="shared" si="4"/>
        <v>11.324315074090908</v>
      </c>
      <c r="H26" s="3">
        <f t="shared" si="5"/>
        <v>11.594579239411765</v>
      </c>
      <c r="I26" s="9">
        <f t="shared" si="2"/>
        <v>-2.3309527645659411E-2</v>
      </c>
      <c r="J26" s="18">
        <f t="shared" si="3"/>
        <v>6.1106209949345156E-3</v>
      </c>
    </row>
    <row r="27" spans="1:12" x14ac:dyDescent="0.15">
      <c r="A27" s="41" t="s">
        <v>1050</v>
      </c>
      <c r="B27" s="41" t="s">
        <v>1044</v>
      </c>
      <c r="C27" s="3">
        <v>8.0549100000000012E-2</v>
      </c>
      <c r="D27" s="3"/>
      <c r="F27" s="18">
        <f t="shared" si="1"/>
        <v>1.9793286102028547E-6</v>
      </c>
      <c r="G27" s="3">
        <f>C27/3</f>
        <v>2.6849700000000004E-2</v>
      </c>
      <c r="H27" s="3"/>
      <c r="J27" s="18">
        <f t="shared" si="3"/>
        <v>1.4488146916988209E-5</v>
      </c>
      <c r="L27" s="3"/>
    </row>
    <row r="28" spans="1:12" x14ac:dyDescent="0.15">
      <c r="A28" s="41" t="s">
        <v>1048</v>
      </c>
      <c r="B28" s="41" t="s">
        <v>1042</v>
      </c>
      <c r="C28" s="3">
        <v>3.6435E-3</v>
      </c>
      <c r="D28" s="3"/>
      <c r="F28" s="18">
        <f t="shared" si="1"/>
        <v>8.9531525383574749E-8</v>
      </c>
      <c r="G28" s="3">
        <f>C28/3</f>
        <v>1.2145000000000001E-3</v>
      </c>
      <c r="H28" s="3"/>
      <c r="J28" s="18">
        <f t="shared" si="3"/>
        <v>6.5534640724783442E-7</v>
      </c>
      <c r="L28" s="3"/>
    </row>
    <row r="29" spans="1:12" x14ac:dyDescent="0.15">
      <c r="A29" s="41" t="s">
        <v>463</v>
      </c>
      <c r="B29" s="96" t="s">
        <v>535</v>
      </c>
      <c r="C29" s="3">
        <v>4.5405055899999995</v>
      </c>
      <c r="D29" s="3">
        <v>15.574320160000001</v>
      </c>
      <c r="E29" s="9">
        <f>C29/D29-1</f>
        <v>-0.70846203600838265</v>
      </c>
      <c r="F29" s="18">
        <f t="shared" si="1"/>
        <v>1.1157359447930505E-4</v>
      </c>
      <c r="G29" s="3">
        <f t="shared" si="4"/>
        <v>0.20638661772727271</v>
      </c>
      <c r="H29" s="3">
        <f t="shared" si="5"/>
        <v>0.91613648000000003</v>
      </c>
      <c r="I29" s="9">
        <f t="shared" si="2"/>
        <v>-0.77472066418829577</v>
      </c>
      <c r="J29" s="18">
        <f t="shared" si="3"/>
        <v>1.1136659401531524E-4</v>
      </c>
    </row>
    <row r="30" spans="1:12" x14ac:dyDescent="0.15">
      <c r="A30" s="41" t="s">
        <v>464</v>
      </c>
      <c r="B30" s="96" t="s">
        <v>536</v>
      </c>
      <c r="C30" s="3">
        <v>1.3983982800000001</v>
      </c>
      <c r="D30" s="3">
        <v>0</v>
      </c>
      <c r="F30" s="18">
        <f t="shared" si="1"/>
        <v>3.4362764128493831E-5</v>
      </c>
      <c r="G30" s="3">
        <f t="shared" si="4"/>
        <v>6.3563558181818192E-2</v>
      </c>
      <c r="H30" s="3">
        <f t="shared" si="5"/>
        <v>0</v>
      </c>
      <c r="J30" s="18">
        <f t="shared" si="3"/>
        <v>3.4299011516132758E-5</v>
      </c>
    </row>
    <row r="31" spans="1:12" x14ac:dyDescent="0.15">
      <c r="A31" s="41" t="s">
        <v>465</v>
      </c>
      <c r="B31" s="96" t="s">
        <v>537</v>
      </c>
      <c r="C31" s="3">
        <v>9.0066222899999993</v>
      </c>
      <c r="D31" s="3">
        <v>4.6173202699999996</v>
      </c>
      <c r="E31" s="9">
        <f>C31/D31-1</f>
        <v>0.95061675676225077</v>
      </c>
      <c r="F31" s="18">
        <f t="shared" si="1"/>
        <v>2.2131923485039248E-4</v>
      </c>
      <c r="G31" s="3">
        <f t="shared" si="4"/>
        <v>0.40939192227272725</v>
      </c>
      <c r="H31" s="3">
        <f t="shared" si="5"/>
        <v>0.2716070747058823</v>
      </c>
      <c r="I31" s="9">
        <f t="shared" si="2"/>
        <v>0.50729476658901218</v>
      </c>
      <c r="J31" s="18">
        <f t="shared" si="3"/>
        <v>2.2090862529247957E-4</v>
      </c>
    </row>
    <row r="32" spans="1:12" x14ac:dyDescent="0.15">
      <c r="A32" s="41" t="s">
        <v>466</v>
      </c>
      <c r="B32" s="96" t="s">
        <v>538</v>
      </c>
      <c r="C32" s="3">
        <v>5.0629999999999998E-3</v>
      </c>
      <c r="D32" s="3">
        <v>0</v>
      </c>
      <c r="F32" s="18">
        <f t="shared" si="1"/>
        <v>1.2441282091863288E-7</v>
      </c>
      <c r="G32" s="3">
        <f t="shared" si="4"/>
        <v>2.3013636363636362E-4</v>
      </c>
      <c r="H32" s="3">
        <f t="shared" si="5"/>
        <v>0</v>
      </c>
      <c r="J32" s="18">
        <f t="shared" si="3"/>
        <v>1.2418200007095269E-7</v>
      </c>
    </row>
    <row r="33" spans="1:12" x14ac:dyDescent="0.15">
      <c r="A33" s="41" t="s">
        <v>467</v>
      </c>
      <c r="B33" s="96" t="s">
        <v>539</v>
      </c>
      <c r="C33" s="3">
        <v>0.20489226000000002</v>
      </c>
      <c r="D33" s="3">
        <v>1.6747020000000001E-2</v>
      </c>
      <c r="E33" s="9">
        <f t="shared" ref="E33:E38" si="6">C33/D33-1</f>
        <v>11.234550385680556</v>
      </c>
      <c r="F33" s="18">
        <f t="shared" si="1"/>
        <v>5.0348062514307666E-6</v>
      </c>
      <c r="G33" s="3">
        <f t="shared" si="4"/>
        <v>9.3132845454545459E-3</v>
      </c>
      <c r="H33" s="3">
        <f t="shared" si="5"/>
        <v>9.8511882352941187E-4</v>
      </c>
      <c r="I33" s="9">
        <f t="shared" si="2"/>
        <v>8.4539707525713386</v>
      </c>
      <c r="J33" s="18">
        <f t="shared" si="3"/>
        <v>5.0254652668097292E-6</v>
      </c>
    </row>
    <row r="34" spans="1:12" x14ac:dyDescent="0.15">
      <c r="A34" s="41" t="s">
        <v>468</v>
      </c>
      <c r="B34" s="96" t="s">
        <v>540</v>
      </c>
      <c r="C34" s="3">
        <v>15.45733424</v>
      </c>
      <c r="D34" s="3">
        <v>6.0351099499999998</v>
      </c>
      <c r="E34" s="9">
        <f t="shared" si="6"/>
        <v>1.5612349017767273</v>
      </c>
      <c r="F34" s="18">
        <f t="shared" ref="F34:F55" si="7">C34/$C$1043</f>
        <v>3.7983222529736765E-4</v>
      </c>
      <c r="G34" s="3">
        <f t="shared" si="4"/>
        <v>0.70260610181818184</v>
      </c>
      <c r="H34" s="3">
        <f t="shared" si="5"/>
        <v>0.35500646764705879</v>
      </c>
      <c r="I34" s="9">
        <f t="shared" si="2"/>
        <v>0.97913606046383506</v>
      </c>
      <c r="J34" s="18">
        <f t="shared" ref="J34:J55" si="8">G34/$G$1043</f>
        <v>3.7912752946640718E-4</v>
      </c>
    </row>
    <row r="35" spans="1:12" x14ac:dyDescent="0.15">
      <c r="A35" s="41" t="s">
        <v>469</v>
      </c>
      <c r="B35" s="96" t="s">
        <v>541</v>
      </c>
      <c r="C35" s="3">
        <v>5.6186874800000002</v>
      </c>
      <c r="D35" s="3">
        <v>0.12981664000000001</v>
      </c>
      <c r="E35" s="9">
        <f t="shared" si="6"/>
        <v>42.281720124631171</v>
      </c>
      <c r="F35" s="18">
        <f t="shared" si="7"/>
        <v>1.3806769884396695E-4</v>
      </c>
      <c r="G35" s="3">
        <f t="shared" si="4"/>
        <v>0.25539488545454547</v>
      </c>
      <c r="H35" s="3">
        <f t="shared" si="5"/>
        <v>7.6362729411764713E-3</v>
      </c>
      <c r="I35" s="9">
        <f t="shared" si="2"/>
        <v>32.444965550851357</v>
      </c>
      <c r="J35" s="18">
        <f t="shared" si="8"/>
        <v>1.3781154434920425E-4</v>
      </c>
    </row>
    <row r="36" spans="1:12" x14ac:dyDescent="0.15">
      <c r="A36" s="41" t="s">
        <v>470</v>
      </c>
      <c r="B36" s="96" t="s">
        <v>542</v>
      </c>
      <c r="C36" s="3">
        <v>0.26725340999999997</v>
      </c>
      <c r="D36" s="3">
        <v>0.63090535000000003</v>
      </c>
      <c r="E36" s="9">
        <f t="shared" si="6"/>
        <v>-0.57639698252677685</v>
      </c>
      <c r="F36" s="18">
        <f t="shared" si="7"/>
        <v>6.5672033652427349E-6</v>
      </c>
      <c r="G36" s="3">
        <f t="shared" si="4"/>
        <v>1.2147882272727272E-2</v>
      </c>
      <c r="H36" s="3">
        <f t="shared" si="5"/>
        <v>3.7112079411764705E-2</v>
      </c>
      <c r="I36" s="9">
        <f t="shared" si="2"/>
        <v>-0.67267039558887298</v>
      </c>
      <c r="J36" s="18">
        <f t="shared" si="8"/>
        <v>6.5550193520802587E-6</v>
      </c>
    </row>
    <row r="37" spans="1:12" x14ac:dyDescent="0.15">
      <c r="A37" s="41" t="s">
        <v>471</v>
      </c>
      <c r="B37" s="96" t="s">
        <v>543</v>
      </c>
      <c r="C37" s="3">
        <v>4.6229544800000006</v>
      </c>
      <c r="D37" s="3">
        <v>11.087929859999999</v>
      </c>
      <c r="E37" s="9">
        <f t="shared" si="6"/>
        <v>-0.58306423846732369</v>
      </c>
      <c r="F37" s="18">
        <f t="shared" si="7"/>
        <v>1.1359960652483344E-4</v>
      </c>
      <c r="G37" s="3">
        <f t="shared" si="4"/>
        <v>0.21013429454545457</v>
      </c>
      <c r="H37" s="3">
        <f t="shared" si="5"/>
        <v>0.65223116823529403</v>
      </c>
      <c r="I37" s="9">
        <f>G37/H37-1</f>
        <v>-0.67782236608838642</v>
      </c>
      <c r="J37" s="18">
        <f t="shared" si="8"/>
        <v>1.1338884723748196E-4</v>
      </c>
    </row>
    <row r="38" spans="1:12" x14ac:dyDescent="0.15">
      <c r="A38" s="41" t="s">
        <v>472</v>
      </c>
      <c r="B38" s="96" t="s">
        <v>544</v>
      </c>
      <c r="C38" s="3">
        <v>11.4304361</v>
      </c>
      <c r="D38" s="3">
        <v>8.1874077700000001</v>
      </c>
      <c r="E38" s="9">
        <f t="shared" si="6"/>
        <v>0.39609952516142966</v>
      </c>
      <c r="F38" s="18">
        <f t="shared" si="7"/>
        <v>2.8087947847741979E-4</v>
      </c>
      <c r="G38" s="3">
        <f t="shared" si="4"/>
        <v>0.51956527727272728</v>
      </c>
      <c r="H38" s="3">
        <f t="shared" si="5"/>
        <v>0.48161222176470586</v>
      </c>
      <c r="I38" s="9">
        <f t="shared" si="2"/>
        <v>7.8804178533832037E-2</v>
      </c>
      <c r="J38" s="18">
        <f t="shared" si="8"/>
        <v>2.8035836788094416E-4</v>
      </c>
    </row>
    <row r="39" spans="1:12" x14ac:dyDescent="0.15">
      <c r="A39" s="41" t="s">
        <v>1047</v>
      </c>
      <c r="B39" s="41" t="s">
        <v>1041</v>
      </c>
      <c r="C39" s="3">
        <v>0</v>
      </c>
      <c r="D39" s="3"/>
      <c r="F39" s="18">
        <f t="shared" si="7"/>
        <v>0</v>
      </c>
      <c r="G39" s="3">
        <f>C39/3</f>
        <v>0</v>
      </c>
      <c r="H39" s="3"/>
      <c r="J39" s="18">
        <f t="shared" si="8"/>
        <v>0</v>
      </c>
      <c r="L39" s="3"/>
    </row>
    <row r="40" spans="1:12" x14ac:dyDescent="0.15">
      <c r="A40" s="41" t="s">
        <v>488</v>
      </c>
      <c r="B40" s="41" t="s">
        <v>643</v>
      </c>
      <c r="C40" s="3">
        <v>3.3259068799999998</v>
      </c>
      <c r="D40" s="3">
        <v>2.6672480699999999</v>
      </c>
      <c r="E40" s="9">
        <f>C40/D40-1</f>
        <v>0.24694321364716565</v>
      </c>
      <c r="F40" s="18">
        <f t="shared" si="7"/>
        <v>8.1727327089371713E-5</v>
      </c>
      <c r="G40" s="3">
        <f t="shared" si="4"/>
        <v>0.15117758545454543</v>
      </c>
      <c r="H40" s="3">
        <f t="shared" si="5"/>
        <v>0.15689694529411763</v>
      </c>
      <c r="I40" s="9">
        <f t="shared" si="2"/>
        <v>-3.6452971272644796E-2</v>
      </c>
      <c r="J40" s="18">
        <f t="shared" si="8"/>
        <v>8.1575699863350193E-5</v>
      </c>
    </row>
    <row r="41" spans="1:12" x14ac:dyDescent="0.15">
      <c r="A41" s="41" t="s">
        <v>1045</v>
      </c>
      <c r="B41" s="41" t="s">
        <v>1039</v>
      </c>
      <c r="C41" s="3">
        <v>0</v>
      </c>
      <c r="D41" s="3"/>
      <c r="F41" s="18">
        <f t="shared" si="7"/>
        <v>0</v>
      </c>
      <c r="G41" s="3">
        <f>C41/3</f>
        <v>0</v>
      </c>
      <c r="H41" s="3"/>
      <c r="J41" s="18">
        <f t="shared" si="8"/>
        <v>0</v>
      </c>
      <c r="L41" s="3"/>
    </row>
    <row r="42" spans="1:12" x14ac:dyDescent="0.15">
      <c r="A42" s="41" t="s">
        <v>486</v>
      </c>
      <c r="B42" s="41" t="s">
        <v>644</v>
      </c>
      <c r="C42" s="3">
        <v>1.8169814900000001</v>
      </c>
      <c r="D42" s="3">
        <v>1.2340681499999999</v>
      </c>
      <c r="E42" s="9">
        <f>C42/D42-1</f>
        <v>0.47235101238128552</v>
      </c>
      <c r="F42" s="18">
        <f t="shared" si="7"/>
        <v>4.4648586357464106E-5</v>
      </c>
      <c r="G42" s="3">
        <f t="shared" si="4"/>
        <v>8.2590067727272731E-2</v>
      </c>
      <c r="H42" s="3">
        <f t="shared" si="5"/>
        <v>7.2592244117647059E-2</v>
      </c>
      <c r="I42" s="9">
        <f t="shared" si="2"/>
        <v>0.13772578229462962</v>
      </c>
      <c r="J42" s="18">
        <f t="shared" si="8"/>
        <v>4.4565750645881842E-5</v>
      </c>
    </row>
    <row r="43" spans="1:12" x14ac:dyDescent="0.15">
      <c r="A43" s="41" t="s">
        <v>1046</v>
      </c>
      <c r="B43" s="41" t="s">
        <v>1040</v>
      </c>
      <c r="C43" s="3">
        <v>0</v>
      </c>
      <c r="D43" s="3"/>
      <c r="F43" s="18">
        <f t="shared" si="7"/>
        <v>0</v>
      </c>
      <c r="G43" s="3">
        <f>C43/3</f>
        <v>0</v>
      </c>
      <c r="H43" s="3"/>
      <c r="J43" s="18">
        <f t="shared" si="8"/>
        <v>0</v>
      </c>
      <c r="L43" s="3"/>
    </row>
    <row r="44" spans="1:12" x14ac:dyDescent="0.15">
      <c r="A44" s="41" t="s">
        <v>487</v>
      </c>
      <c r="B44" s="41" t="s">
        <v>645</v>
      </c>
      <c r="C44" s="3">
        <v>1.017531E-2</v>
      </c>
      <c r="D44" s="3">
        <v>0.17974048000000001</v>
      </c>
      <c r="E44" s="9">
        <f>C44/D44-1</f>
        <v>-0.94338887934426352</v>
      </c>
      <c r="F44" s="18">
        <f t="shared" si="7"/>
        <v>2.500373337589521E-7</v>
      </c>
      <c r="G44" s="3">
        <f t="shared" si="4"/>
        <v>4.6251409090909088E-4</v>
      </c>
      <c r="H44" s="3">
        <f t="shared" si="5"/>
        <v>1.0572969411764707E-2</v>
      </c>
      <c r="I44" s="9">
        <f t="shared" si="2"/>
        <v>-0.95625504312965814</v>
      </c>
      <c r="J44" s="18">
        <f t="shared" si="8"/>
        <v>2.4957344403357017E-7</v>
      </c>
    </row>
    <row r="45" spans="1:12" x14ac:dyDescent="0.15">
      <c r="A45" s="41" t="s">
        <v>1049</v>
      </c>
      <c r="B45" s="41" t="s">
        <v>1043</v>
      </c>
      <c r="C45" s="3">
        <v>4.7418E-3</v>
      </c>
      <c r="D45" s="3"/>
      <c r="F45" s="18">
        <f t="shared" si="7"/>
        <v>1.1651999096029497E-7</v>
      </c>
      <c r="G45" s="3">
        <f>C45/3</f>
        <v>1.5805999999999999E-3</v>
      </c>
      <c r="H45" s="3"/>
      <c r="J45" s="18">
        <f t="shared" si="8"/>
        <v>8.5289463260265698E-7</v>
      </c>
      <c r="L45" s="3"/>
    </row>
    <row r="46" spans="1:12" x14ac:dyDescent="0.15">
      <c r="A46" s="41" t="s">
        <v>508</v>
      </c>
      <c r="B46" s="41" t="s">
        <v>642</v>
      </c>
      <c r="C46" s="3">
        <v>34.692326170000001</v>
      </c>
      <c r="D46" s="3">
        <v>17.25819499</v>
      </c>
      <c r="E46" s="9">
        <f t="shared" ref="E46:E56" si="9">C46/D46-1</f>
        <v>1.0101943563682032</v>
      </c>
      <c r="F46" s="18">
        <f t="shared" si="7"/>
        <v>8.5249262552617247E-4</v>
      </c>
      <c r="G46" s="3">
        <f t="shared" si="4"/>
        <v>1.5769239168181819</v>
      </c>
      <c r="H46" s="3">
        <f t="shared" si="5"/>
        <v>1.0151879405882354</v>
      </c>
      <c r="I46" s="9">
        <f t="shared" si="2"/>
        <v>0.55333200264815696</v>
      </c>
      <c r="J46" s="18">
        <f t="shared" si="8"/>
        <v>8.5091101143678737E-4</v>
      </c>
    </row>
    <row r="47" spans="1:12" x14ac:dyDescent="0.15">
      <c r="A47" s="41" t="s">
        <v>504</v>
      </c>
      <c r="B47" s="41" t="s">
        <v>641</v>
      </c>
      <c r="C47" s="3">
        <v>7.6555288499999996</v>
      </c>
      <c r="D47" s="3">
        <v>2.4388356200000003</v>
      </c>
      <c r="E47" s="9">
        <f t="shared" si="9"/>
        <v>2.1390097746727181</v>
      </c>
      <c r="F47" s="18">
        <f t="shared" si="7"/>
        <v>1.8811888995703683E-4</v>
      </c>
      <c r="G47" s="3">
        <f t="shared" si="4"/>
        <v>0.34797858409090909</v>
      </c>
      <c r="H47" s="3">
        <f t="shared" si="5"/>
        <v>0.14346091882352943</v>
      </c>
      <c r="I47" s="9">
        <f t="shared" si="2"/>
        <v>1.4255984622471005</v>
      </c>
      <c r="J47" s="18">
        <f t="shared" si="8"/>
        <v>1.8776987639618418E-4</v>
      </c>
    </row>
    <row r="48" spans="1:12" x14ac:dyDescent="0.15">
      <c r="A48" s="41" t="s">
        <v>506</v>
      </c>
      <c r="B48" s="41" t="s">
        <v>640</v>
      </c>
      <c r="C48" s="3">
        <v>19.254856219999997</v>
      </c>
      <c r="D48" s="3">
        <v>1.4462127300000001</v>
      </c>
      <c r="E48" s="9">
        <f t="shared" si="9"/>
        <v>12.313986124295834</v>
      </c>
      <c r="F48" s="18">
        <f t="shared" si="7"/>
        <v>4.7314852433594397E-4</v>
      </c>
      <c r="G48" s="3">
        <f t="shared" si="4"/>
        <v>0.87522073727272709</v>
      </c>
      <c r="H48" s="3">
        <f t="shared" si="5"/>
        <v>8.5071337058823526E-2</v>
      </c>
      <c r="I48" s="9">
        <f t="shared" si="2"/>
        <v>9.288080186955872</v>
      </c>
      <c r="J48" s="18">
        <f t="shared" si="8"/>
        <v>4.7227070046972617E-4</v>
      </c>
    </row>
    <row r="49" spans="1:12" x14ac:dyDescent="0.15">
      <c r="A49" s="41" t="s">
        <v>505</v>
      </c>
      <c r="B49" s="41" t="s">
        <v>639</v>
      </c>
      <c r="C49" s="3">
        <v>8.1389582300000001</v>
      </c>
      <c r="D49" s="3">
        <v>7.75858121</v>
      </c>
      <c r="E49" s="9">
        <f t="shared" si="9"/>
        <v>4.9026620938082521E-2</v>
      </c>
      <c r="F49" s="18">
        <f t="shared" si="7"/>
        <v>1.999981735597913E-4</v>
      </c>
      <c r="G49" s="3">
        <f t="shared" si="4"/>
        <v>0.3699526468181818</v>
      </c>
      <c r="H49" s="3">
        <f t="shared" si="5"/>
        <v>0.45638712999999997</v>
      </c>
      <c r="I49" s="9">
        <f>G49/H49-1</f>
        <v>-0.18938852018420893</v>
      </c>
      <c r="J49" s="18">
        <f t="shared" si="8"/>
        <v>1.9962712057976318E-4</v>
      </c>
    </row>
    <row r="50" spans="1:12" x14ac:dyDescent="0.15">
      <c r="A50" s="41" t="s">
        <v>503</v>
      </c>
      <c r="B50" s="41" t="s">
        <v>638</v>
      </c>
      <c r="C50" s="3">
        <v>20.565220010000001</v>
      </c>
      <c r="D50" s="3">
        <v>8.8058179899999995</v>
      </c>
      <c r="E50" s="9">
        <f t="shared" si="9"/>
        <v>1.3354127956487551</v>
      </c>
      <c r="F50" s="18">
        <f t="shared" si="7"/>
        <v>5.0534802177689428E-4</v>
      </c>
      <c r="G50" s="3">
        <f t="shared" si="4"/>
        <v>0.93478272772727278</v>
      </c>
      <c r="H50" s="3">
        <f t="shared" si="5"/>
        <v>0.5179892935294117</v>
      </c>
      <c r="I50" s="9">
        <f t="shared" si="2"/>
        <v>0.80463716027403831</v>
      </c>
      <c r="J50" s="18">
        <f t="shared" si="8"/>
        <v>5.0441045876772233E-4</v>
      </c>
    </row>
    <row r="51" spans="1:12" x14ac:dyDescent="0.15">
      <c r="A51" s="41" t="s">
        <v>931</v>
      </c>
      <c r="B51" s="96" t="s">
        <v>524</v>
      </c>
      <c r="C51" s="3">
        <v>95.041319879999989</v>
      </c>
      <c r="D51" s="3">
        <v>3.8729632500000002</v>
      </c>
      <c r="E51" s="9">
        <f t="shared" si="9"/>
        <v>23.53969060511999</v>
      </c>
      <c r="F51" s="18">
        <f t="shared" si="7"/>
        <v>2.3354451333401031E-3</v>
      </c>
      <c r="G51" s="3">
        <f t="shared" si="4"/>
        <v>4.3200599945454536</v>
      </c>
      <c r="H51" s="3">
        <f t="shared" si="5"/>
        <v>0.22782136764705885</v>
      </c>
      <c r="I51" s="9">
        <f t="shared" si="2"/>
        <v>17.962488194865443</v>
      </c>
      <c r="J51" s="18">
        <f t="shared" si="8"/>
        <v>2.3311122243890176E-3</v>
      </c>
    </row>
    <row r="52" spans="1:12" x14ac:dyDescent="0.15">
      <c r="A52" s="41" t="s">
        <v>932</v>
      </c>
      <c r="B52" s="96" t="s">
        <v>525</v>
      </c>
      <c r="C52" s="3">
        <v>38.532995790000001</v>
      </c>
      <c r="D52" s="3">
        <v>26.873484059999999</v>
      </c>
      <c r="E52" s="9">
        <f t="shared" si="9"/>
        <v>0.43386677008340246</v>
      </c>
      <c r="F52" s="18">
        <f t="shared" si="7"/>
        <v>9.4686918915261808E-4</v>
      </c>
      <c r="G52" s="3">
        <f t="shared" si="4"/>
        <v>1.7514998086363638</v>
      </c>
      <c r="H52" s="3">
        <f t="shared" si="5"/>
        <v>1.5807931799999999</v>
      </c>
      <c r="I52" s="9">
        <f t="shared" si="2"/>
        <v>0.10798795870081102</v>
      </c>
      <c r="J52" s="18">
        <f t="shared" si="8"/>
        <v>9.4511247993833702E-4</v>
      </c>
    </row>
    <row r="53" spans="1:12" x14ac:dyDescent="0.15">
      <c r="A53" s="41" t="s">
        <v>491</v>
      </c>
      <c r="B53" s="41" t="s">
        <v>637</v>
      </c>
      <c r="C53" s="3">
        <v>9.9688547399999994</v>
      </c>
      <c r="D53" s="3">
        <v>5.6344147400000004</v>
      </c>
      <c r="E53" s="9">
        <f t="shared" si="9"/>
        <v>0.76927954366383733</v>
      </c>
      <c r="F53" s="18">
        <f t="shared" si="7"/>
        <v>2.4496411999436787E-4</v>
      </c>
      <c r="G53" s="3">
        <f t="shared" si="4"/>
        <v>0.45312976090909091</v>
      </c>
      <c r="H53" s="3">
        <f t="shared" si="5"/>
        <v>0.33143616117647062</v>
      </c>
      <c r="I53" s="9">
        <f>G53/H53-1</f>
        <v>0.36717055646751073</v>
      </c>
      <c r="J53" s="18">
        <f t="shared" si="8"/>
        <v>2.4450964251036876E-4</v>
      </c>
    </row>
    <row r="54" spans="1:12" x14ac:dyDescent="0.15">
      <c r="A54" s="41" t="s">
        <v>507</v>
      </c>
      <c r="B54" s="41" t="s">
        <v>636</v>
      </c>
      <c r="C54" s="3">
        <v>8.1691149500000009</v>
      </c>
      <c r="D54" s="3">
        <v>1.2133531000000002</v>
      </c>
      <c r="E54" s="9">
        <f t="shared" si="9"/>
        <v>5.732677363250648</v>
      </c>
      <c r="F54" s="18">
        <f t="shared" si="7"/>
        <v>2.0073921298401675E-4</v>
      </c>
      <c r="G54" s="3">
        <f t="shared" si="4"/>
        <v>0.37132340681818188</v>
      </c>
      <c r="H54" s="3">
        <f t="shared" si="5"/>
        <v>7.1373711764705888E-2</v>
      </c>
      <c r="I54" s="9">
        <f t="shared" si="2"/>
        <v>4.2025234170573196</v>
      </c>
      <c r="J54" s="18">
        <f t="shared" si="8"/>
        <v>2.0036678516699999E-4</v>
      </c>
    </row>
    <row r="55" spans="1:12" x14ac:dyDescent="0.15">
      <c r="A55" s="41" t="s">
        <v>933</v>
      </c>
      <c r="B55" s="96" t="s">
        <v>526</v>
      </c>
      <c r="C55" s="3">
        <v>18.276603940000001</v>
      </c>
      <c r="D55" s="3">
        <v>4.2695615099999999</v>
      </c>
      <c r="E55" s="9">
        <f t="shared" si="9"/>
        <v>3.2806747009483885</v>
      </c>
      <c r="F55" s="18">
        <f t="shared" si="7"/>
        <v>4.4910998478925546E-4</v>
      </c>
      <c r="G55" s="3">
        <f t="shared" si="4"/>
        <v>0.83075472454545463</v>
      </c>
      <c r="H55" s="3">
        <f t="shared" si="5"/>
        <v>0.25115067705882355</v>
      </c>
      <c r="I55" s="9">
        <f t="shared" si="2"/>
        <v>2.3077940870964819</v>
      </c>
      <c r="J55" s="18">
        <f t="shared" si="8"/>
        <v>4.4827675918898967E-4</v>
      </c>
    </row>
    <row r="56" spans="1:12" x14ac:dyDescent="0.15">
      <c r="A56" s="41" t="s">
        <v>930</v>
      </c>
      <c r="B56" s="96" t="s">
        <v>527</v>
      </c>
      <c r="C56" s="3">
        <v>25.335227270000001</v>
      </c>
      <c r="D56" s="3">
        <v>12.154114</v>
      </c>
      <c r="E56" s="9">
        <f t="shared" si="9"/>
        <v>1.0844980777702102</v>
      </c>
      <c r="F56" s="18">
        <f t="shared" ref="F56:F88" si="10">C56/$C$1043</f>
        <v>6.2256114818790725E-4</v>
      </c>
      <c r="G56" s="3">
        <f t="shared" si="4"/>
        <v>1.1516012395454547</v>
      </c>
      <c r="H56" s="3">
        <f t="shared" si="5"/>
        <v>0.71494788235294116</v>
      </c>
      <c r="I56" s="9">
        <f>G56/H56-1</f>
        <v>0.61074851464061708</v>
      </c>
      <c r="J56" s="18">
        <f t="shared" ref="J56:J87" si="11">G56/$G$1043</f>
        <v>6.2140612179354987E-4</v>
      </c>
    </row>
    <row r="57" spans="1:12" x14ac:dyDescent="0.15">
      <c r="A57" s="41" t="s">
        <v>509</v>
      </c>
      <c r="B57" s="41" t="s">
        <v>635</v>
      </c>
      <c r="C57" s="3">
        <v>21.945703200000001</v>
      </c>
      <c r="D57" s="3">
        <v>2.99333567</v>
      </c>
      <c r="E57" s="9">
        <f t="shared" ref="E57:E65" si="12">C57/D57-1</f>
        <v>6.3315209583561343</v>
      </c>
      <c r="F57" s="18">
        <f t="shared" si="10"/>
        <v>5.3927055938279064E-4</v>
      </c>
      <c r="G57" s="3">
        <f t="shared" si="4"/>
        <v>0.99753196363636365</v>
      </c>
      <c r="H57" s="3">
        <f t="shared" si="5"/>
        <v>0.1760785688235294</v>
      </c>
      <c r="I57" s="9">
        <f t="shared" si="2"/>
        <v>4.6652661950933769</v>
      </c>
      <c r="J57" s="18">
        <f t="shared" si="11"/>
        <v>5.3827006050553166E-4</v>
      </c>
      <c r="L57" s="3"/>
    </row>
    <row r="58" spans="1:12" x14ac:dyDescent="0.15">
      <c r="A58" s="41" t="s">
        <v>936</v>
      </c>
      <c r="B58" s="96" t="s">
        <v>528</v>
      </c>
      <c r="C58" s="3">
        <v>10.292665660000001</v>
      </c>
      <c r="D58" s="3">
        <v>1.0823437900000001</v>
      </c>
      <c r="E58" s="9">
        <f t="shared" si="12"/>
        <v>8.5096084581406419</v>
      </c>
      <c r="F58" s="18">
        <f t="shared" si="10"/>
        <v>2.5292110794646305E-4</v>
      </c>
      <c r="G58" s="3">
        <f t="shared" si="4"/>
        <v>0.46784843909090912</v>
      </c>
      <c r="H58" s="3">
        <f t="shared" si="5"/>
        <v>6.3667281764705888E-2</v>
      </c>
      <c r="I58" s="9">
        <f t="shared" si="2"/>
        <v>6.3483338085632237</v>
      </c>
      <c r="J58" s="18">
        <f t="shared" si="11"/>
        <v>2.5245186800719189E-4</v>
      </c>
    </row>
    <row r="59" spans="1:12" x14ac:dyDescent="0.15">
      <c r="A59" s="41" t="s">
        <v>473</v>
      </c>
      <c r="B59" s="96" t="s">
        <v>545</v>
      </c>
      <c r="C59" s="3">
        <v>290.00494947999999</v>
      </c>
      <c r="D59" s="3">
        <v>69.001566949999997</v>
      </c>
      <c r="E59" s="9">
        <f t="shared" si="12"/>
        <v>3.2028748374677312</v>
      </c>
      <c r="F59" s="18">
        <f t="shared" si="10"/>
        <v>7.1262756952740307E-3</v>
      </c>
      <c r="G59" s="3">
        <f t="shared" si="4"/>
        <v>13.182043158181818</v>
      </c>
      <c r="H59" s="3">
        <f t="shared" si="5"/>
        <v>4.0589157029411762</v>
      </c>
      <c r="I59" s="9">
        <f t="shared" si="2"/>
        <v>2.2476760107705194</v>
      </c>
      <c r="J59" s="18">
        <f t="shared" si="11"/>
        <v>7.1130544453687529E-3</v>
      </c>
      <c r="L59" s="3"/>
    </row>
    <row r="60" spans="1:12" x14ac:dyDescent="0.15">
      <c r="A60" s="41" t="s">
        <v>444</v>
      </c>
      <c r="B60" s="96" t="s">
        <v>529</v>
      </c>
      <c r="C60" s="3">
        <v>34.090407849999998</v>
      </c>
      <c r="D60" s="3">
        <v>9.5218664499999992</v>
      </c>
      <c r="E60" s="9">
        <f t="shared" si="12"/>
        <v>2.580223271247414</v>
      </c>
      <c r="F60" s="18">
        <f t="shared" si="10"/>
        <v>8.3770171970871151E-4</v>
      </c>
      <c r="G60" s="3">
        <f t="shared" si="4"/>
        <v>1.5495639931818181</v>
      </c>
      <c r="H60" s="3">
        <f t="shared" si="5"/>
        <v>0.56010979117647053</v>
      </c>
      <c r="I60" s="9">
        <f t="shared" si="2"/>
        <v>1.7665361641457293</v>
      </c>
      <c r="J60" s="18">
        <f t="shared" si="11"/>
        <v>8.3614754691833037E-4</v>
      </c>
    </row>
    <row r="61" spans="1:12" x14ac:dyDescent="0.15">
      <c r="A61" s="41" t="s">
        <v>149</v>
      </c>
      <c r="B61" s="96" t="s">
        <v>155</v>
      </c>
      <c r="C61" s="3">
        <v>34.809312779999999</v>
      </c>
      <c r="D61" s="3">
        <v>6.8831775300000002</v>
      </c>
      <c r="E61" s="9">
        <f t="shared" si="12"/>
        <v>4.0571574869724447</v>
      </c>
      <c r="F61" s="18">
        <f t="shared" si="10"/>
        <v>8.553673310683032E-4</v>
      </c>
      <c r="G61" s="3">
        <f t="shared" si="4"/>
        <v>1.5822414899999999</v>
      </c>
      <c r="H61" s="3">
        <f t="shared" si="5"/>
        <v>0.40489279588235294</v>
      </c>
      <c r="I61" s="9">
        <f t="shared" si="2"/>
        <v>2.9078035126605255</v>
      </c>
      <c r="J61" s="18">
        <f t="shared" si="11"/>
        <v>8.5378038358992193E-4</v>
      </c>
    </row>
    <row r="62" spans="1:12" x14ac:dyDescent="0.15">
      <c r="A62" s="41" t="s">
        <v>843</v>
      </c>
      <c r="B62" s="96" t="s">
        <v>156</v>
      </c>
      <c r="C62" s="3">
        <v>13.811266269999999</v>
      </c>
      <c r="D62" s="3">
        <v>3.06945055</v>
      </c>
      <c r="E62" s="9">
        <f>C62/D62-1</f>
        <v>3.4995891105005743</v>
      </c>
      <c r="F62" s="18">
        <f t="shared" si="10"/>
        <v>3.3938348747957034E-4</v>
      </c>
      <c r="G62" s="3">
        <f t="shared" si="4"/>
        <v>0.62778483045454536</v>
      </c>
      <c r="H62" s="3">
        <f t="shared" si="5"/>
        <v>0.18055591470588236</v>
      </c>
      <c r="I62" s="9">
        <f t="shared" si="2"/>
        <v>2.4769552217504436</v>
      </c>
      <c r="J62" s="18">
        <f t="shared" si="11"/>
        <v>3.3875383545745334E-4</v>
      </c>
    </row>
    <row r="63" spans="1:12" x14ac:dyDescent="0.15">
      <c r="A63" s="41" t="s">
        <v>147</v>
      </c>
      <c r="B63" s="96" t="s">
        <v>294</v>
      </c>
      <c r="C63" s="3">
        <v>5.5014009699999997</v>
      </c>
      <c r="D63" s="3">
        <v>3.7091494500000004</v>
      </c>
      <c r="E63" s="9">
        <f>C63/D63-1</f>
        <v>0.48319744031883083</v>
      </c>
      <c r="F63" s="18">
        <f t="shared" si="10"/>
        <v>1.3518562387560798E-4</v>
      </c>
      <c r="G63" s="3">
        <f t="shared" si="4"/>
        <v>0.25006368045454547</v>
      </c>
      <c r="H63" s="3">
        <f t="shared" si="5"/>
        <v>0.2181852617647059</v>
      </c>
      <c r="I63" s="9">
        <f t="shared" si="2"/>
        <v>0.14610711297364221</v>
      </c>
      <c r="J63" s="18">
        <f t="shared" si="11"/>
        <v>1.3493481644220409E-4</v>
      </c>
    </row>
    <row r="64" spans="1:12" x14ac:dyDescent="0.15">
      <c r="A64" s="41" t="s">
        <v>333</v>
      </c>
      <c r="B64" s="96" t="s">
        <v>550</v>
      </c>
      <c r="C64" s="3">
        <v>17.73221818</v>
      </c>
      <c r="D64" s="3">
        <v>7.1077562400000005</v>
      </c>
      <c r="E64" s="9">
        <f t="shared" si="12"/>
        <v>1.4947701611106461</v>
      </c>
      <c r="F64" s="18">
        <f t="shared" si="10"/>
        <v>4.3573282340874313E-4</v>
      </c>
      <c r="G64" s="3">
        <f t="shared" si="4"/>
        <v>0.80600991727272731</v>
      </c>
      <c r="H64" s="3">
        <f t="shared" si="5"/>
        <v>0.41810330823529412</v>
      </c>
      <c r="I64" s="9">
        <f t="shared" si="2"/>
        <v>0.92777694267640842</v>
      </c>
      <c r="J64" s="18">
        <f t="shared" si="11"/>
        <v>4.3492441621309676E-4</v>
      </c>
    </row>
    <row r="65" spans="1:10" x14ac:dyDescent="0.15">
      <c r="A65" s="41" t="s">
        <v>341</v>
      </c>
      <c r="B65" s="96" t="s">
        <v>551</v>
      </c>
      <c r="C65" s="3">
        <v>41.966061780000004</v>
      </c>
      <c r="D65" s="3">
        <v>20.067512579999999</v>
      </c>
      <c r="E65" s="9">
        <f t="shared" si="12"/>
        <v>1.0912438256959103</v>
      </c>
      <c r="F65" s="18">
        <f t="shared" si="10"/>
        <v>1.0312297311663883E-3</v>
      </c>
      <c r="G65" s="3">
        <f t="shared" si="4"/>
        <v>1.9075482627272728</v>
      </c>
      <c r="H65" s="3">
        <f t="shared" si="5"/>
        <v>1.1804419164705882</v>
      </c>
      <c r="I65" s="9">
        <f t="shared" si="2"/>
        <v>0.61596113803774877</v>
      </c>
      <c r="J65" s="18">
        <f t="shared" si="11"/>
        <v>1.029316509370248E-3</v>
      </c>
    </row>
    <row r="66" spans="1:10" x14ac:dyDescent="0.15">
      <c r="A66" s="41" t="s">
        <v>193</v>
      </c>
      <c r="B66" s="96" t="s">
        <v>197</v>
      </c>
      <c r="C66" s="3">
        <v>28.724636069999999</v>
      </c>
      <c r="D66" s="3">
        <v>20.16863588</v>
      </c>
      <c r="E66" s="9">
        <f>C66/D66-1</f>
        <v>0.4242230481479643</v>
      </c>
      <c r="F66" s="18">
        <f t="shared" si="10"/>
        <v>7.0584890446964504E-4</v>
      </c>
      <c r="G66" s="3">
        <f t="shared" si="4"/>
        <v>1.3056652759090908</v>
      </c>
      <c r="H66" s="3">
        <f t="shared" si="5"/>
        <v>1.186390345882353</v>
      </c>
      <c r="I66" s="9">
        <f t="shared" si="2"/>
        <v>0.10053599175069938</v>
      </c>
      <c r="J66" s="18">
        <f t="shared" si="11"/>
        <v>7.0453935581331817E-4</v>
      </c>
    </row>
    <row r="67" spans="1:10" x14ac:dyDescent="0.15">
      <c r="A67" s="41" t="s">
        <v>253</v>
      </c>
      <c r="B67" s="96" t="s">
        <v>295</v>
      </c>
      <c r="C67" s="3">
        <v>16.902175030000002</v>
      </c>
      <c r="D67" s="3">
        <v>5.0124255700000004</v>
      </c>
      <c r="E67" s="9">
        <f>C67/D67-1</f>
        <v>2.3720550647498193</v>
      </c>
      <c r="F67" s="18">
        <f t="shared" si="10"/>
        <v>4.1533621867327251E-4</v>
      </c>
      <c r="G67" s="3">
        <f t="shared" si="4"/>
        <v>0.7682806831818183</v>
      </c>
      <c r="H67" s="3">
        <f t="shared" si="5"/>
        <v>0.29484856294117651</v>
      </c>
      <c r="I67" s="9">
        <f t="shared" si="2"/>
        <v>1.6056789136703151</v>
      </c>
      <c r="J67" s="18">
        <f t="shared" si="11"/>
        <v>4.1456565292804961E-4</v>
      </c>
    </row>
    <row r="68" spans="1:10" x14ac:dyDescent="0.15">
      <c r="A68" s="41" t="s">
        <v>1015</v>
      </c>
      <c r="B68" s="96" t="s">
        <v>1017</v>
      </c>
      <c r="C68" s="3">
        <v>0</v>
      </c>
      <c r="D68" s="3">
        <v>0</v>
      </c>
      <c r="F68" s="18">
        <f t="shared" si="10"/>
        <v>0</v>
      </c>
      <c r="G68" s="3">
        <f t="shared" si="4"/>
        <v>0</v>
      </c>
      <c r="H68" s="3">
        <f>D68/8</f>
        <v>0</v>
      </c>
      <c r="J68" s="18">
        <f t="shared" si="11"/>
        <v>0</v>
      </c>
    </row>
    <row r="69" spans="1:10" x14ac:dyDescent="0.15">
      <c r="A69" s="41" t="s">
        <v>1016</v>
      </c>
      <c r="B69" s="96" t="s">
        <v>1018</v>
      </c>
      <c r="C69" s="3">
        <v>0</v>
      </c>
      <c r="D69" s="3">
        <v>0</v>
      </c>
      <c r="F69" s="18">
        <f t="shared" si="10"/>
        <v>0</v>
      </c>
      <c r="G69" s="3">
        <f t="shared" si="4"/>
        <v>0</v>
      </c>
      <c r="H69" s="3">
        <f>D69/8</f>
        <v>0</v>
      </c>
      <c r="J69" s="18">
        <f t="shared" si="11"/>
        <v>0</v>
      </c>
    </row>
    <row r="70" spans="1:10" x14ac:dyDescent="0.15">
      <c r="A70" s="41" t="s">
        <v>914</v>
      </c>
      <c r="B70" s="96" t="s">
        <v>552</v>
      </c>
      <c r="C70" s="3">
        <v>8.5904063599999994</v>
      </c>
      <c r="D70" s="3">
        <v>3.1976572299999999</v>
      </c>
      <c r="E70" s="9">
        <f t="shared" ref="E70:E101" si="13">C70/D70-1</f>
        <v>1.6864687932796349</v>
      </c>
      <c r="F70" s="18">
        <f t="shared" si="10"/>
        <v>2.1109158366284118E-4</v>
      </c>
      <c r="G70" s="3">
        <f t="shared" si="4"/>
        <v>0.39047301636363635</v>
      </c>
      <c r="H70" s="3">
        <f t="shared" si="5"/>
        <v>0.18809748411764704</v>
      </c>
      <c r="I70" s="9">
        <f t="shared" si="2"/>
        <v>1.0759077038978999</v>
      </c>
      <c r="J70" s="18">
        <f t="shared" si="11"/>
        <v>2.1069994928047254E-4</v>
      </c>
    </row>
    <row r="71" spans="1:10" x14ac:dyDescent="0.15">
      <c r="A71" s="41" t="s">
        <v>216</v>
      </c>
      <c r="B71" s="96" t="s">
        <v>296</v>
      </c>
      <c r="C71" s="3">
        <v>1.0875364999999999</v>
      </c>
      <c r="D71" s="3">
        <v>0.64739336000000003</v>
      </c>
      <c r="E71" s="9">
        <f t="shared" si="13"/>
        <v>0.67986971630354676</v>
      </c>
      <c r="F71" s="18">
        <f t="shared" si="10"/>
        <v>2.6723974682397151E-5</v>
      </c>
      <c r="G71" s="3">
        <f t="shared" ref="G71:G134" si="14">C71/22</f>
        <v>4.9433477272727268E-2</v>
      </c>
      <c r="H71" s="3">
        <f t="shared" ref="H71:H134" si="15">D71/17</f>
        <v>3.808196235294118E-2</v>
      </c>
      <c r="I71" s="9">
        <f t="shared" si="2"/>
        <v>0.2980811444163769</v>
      </c>
      <c r="J71" s="18">
        <f t="shared" si="11"/>
        <v>2.6674394177397519E-5</v>
      </c>
    </row>
    <row r="72" spans="1:10" x14ac:dyDescent="0.15">
      <c r="A72" s="41" t="s">
        <v>389</v>
      </c>
      <c r="B72" s="96" t="s">
        <v>557</v>
      </c>
      <c r="C72" s="3">
        <v>1.66420653</v>
      </c>
      <c r="D72" s="3">
        <v>0.10282519999999999</v>
      </c>
      <c r="E72" s="9">
        <f t="shared" si="13"/>
        <v>15.184811991612953</v>
      </c>
      <c r="F72" s="18">
        <f t="shared" si="10"/>
        <v>4.0894455656430859E-5</v>
      </c>
      <c r="G72" s="3">
        <f t="shared" si="14"/>
        <v>7.5645751363636368E-2</v>
      </c>
      <c r="H72" s="3">
        <f t="shared" si="15"/>
        <v>6.0485411764705874E-3</v>
      </c>
      <c r="I72" s="9">
        <f t="shared" si="2"/>
        <v>11.506445629882737</v>
      </c>
      <c r="J72" s="18">
        <f t="shared" si="11"/>
        <v>4.0818584915374275E-5</v>
      </c>
    </row>
    <row r="73" spans="1:10" x14ac:dyDescent="0.15">
      <c r="A73" s="41" t="s">
        <v>327</v>
      </c>
      <c r="B73" s="96" t="s">
        <v>558</v>
      </c>
      <c r="C73" s="3">
        <v>0.9590455</v>
      </c>
      <c r="D73" s="3">
        <v>7.3420398899999997</v>
      </c>
      <c r="E73" s="9">
        <f t="shared" si="13"/>
        <v>-0.86937615235430166</v>
      </c>
      <c r="F73" s="18">
        <f t="shared" si="10"/>
        <v>2.3566572396666155E-5</v>
      </c>
      <c r="G73" s="3">
        <f t="shared" si="14"/>
        <v>4.3592977272727269E-2</v>
      </c>
      <c r="H73" s="3">
        <f t="shared" si="15"/>
        <v>0.43188469941176466</v>
      </c>
      <c r="I73" s="9">
        <f t="shared" si="2"/>
        <v>-0.89906339045559669</v>
      </c>
      <c r="J73" s="18">
        <f t="shared" si="11"/>
        <v>2.3522849762798114E-5</v>
      </c>
    </row>
    <row r="74" spans="1:10" x14ac:dyDescent="0.15">
      <c r="A74" s="41" t="s">
        <v>390</v>
      </c>
      <c r="B74" s="96" t="s">
        <v>559</v>
      </c>
      <c r="C74" s="3">
        <v>1.9030896100000001</v>
      </c>
      <c r="D74" s="3">
        <v>0.78161736999999998</v>
      </c>
      <c r="E74" s="9">
        <f t="shared" si="13"/>
        <v>1.4348097714358627</v>
      </c>
      <c r="F74" s="18">
        <f t="shared" si="10"/>
        <v>4.6764516460802078E-5</v>
      </c>
      <c r="G74" s="3">
        <f t="shared" si="14"/>
        <v>8.6504073181818186E-2</v>
      </c>
      <c r="H74" s="3">
        <f t="shared" si="15"/>
        <v>4.5977492352941178E-2</v>
      </c>
      <c r="I74" s="9">
        <f t="shared" si="2"/>
        <v>0.88144391429134838</v>
      </c>
      <c r="J74" s="18">
        <f t="shared" si="11"/>
        <v>4.6677755102518145E-5</v>
      </c>
    </row>
    <row r="75" spans="1:10" x14ac:dyDescent="0.15">
      <c r="A75" s="41" t="s">
        <v>218</v>
      </c>
      <c r="B75" s="96" t="s">
        <v>135</v>
      </c>
      <c r="C75" s="3">
        <v>27.627933469999999</v>
      </c>
      <c r="D75" s="3">
        <v>8.3056844299999995</v>
      </c>
      <c r="E75" s="9">
        <f t="shared" si="13"/>
        <v>2.3263885358090834</v>
      </c>
      <c r="F75" s="18">
        <f t="shared" si="10"/>
        <v>6.788996917153888E-4</v>
      </c>
      <c r="G75" s="3">
        <f t="shared" si="14"/>
        <v>1.2558151577272727</v>
      </c>
      <c r="H75" s="3">
        <f t="shared" si="15"/>
        <v>0.48856967235294113</v>
      </c>
      <c r="I75" s="9">
        <f t="shared" si="2"/>
        <v>1.5703911413070188</v>
      </c>
      <c r="J75" s="18">
        <f t="shared" si="11"/>
        <v>6.7764014144416679E-4</v>
      </c>
    </row>
    <row r="76" spans="1:10" x14ac:dyDescent="0.15">
      <c r="A76" s="41" t="s">
        <v>331</v>
      </c>
      <c r="B76" s="96" t="s">
        <v>560</v>
      </c>
      <c r="C76" s="3">
        <v>19.003661519999998</v>
      </c>
      <c r="D76" s="3">
        <v>6.5244766500000004</v>
      </c>
      <c r="E76" s="9">
        <f t="shared" si="13"/>
        <v>1.9126721635213451</v>
      </c>
      <c r="F76" s="18">
        <f t="shared" si="10"/>
        <v>4.6697593076951897E-4</v>
      </c>
      <c r="G76" s="3">
        <f t="shared" si="14"/>
        <v>0.86380279636363622</v>
      </c>
      <c r="H76" s="3">
        <f t="shared" si="15"/>
        <v>0.38379274411764708</v>
      </c>
      <c r="I76" s="9">
        <f>G76/H76-1</f>
        <v>1.2507012172664935</v>
      </c>
      <c r="J76" s="18">
        <f t="shared" si="11"/>
        <v>4.6610955880406886E-4</v>
      </c>
    </row>
    <row r="77" spans="1:10" x14ac:dyDescent="0.15">
      <c r="A77" s="41" t="s">
        <v>392</v>
      </c>
      <c r="B77" s="96" t="s">
        <v>561</v>
      </c>
      <c r="C77" s="3">
        <v>9.2841640299999995</v>
      </c>
      <c r="D77" s="3">
        <v>10.203160480000001</v>
      </c>
      <c r="E77" s="9">
        <f t="shared" si="13"/>
        <v>-9.0069782965915057E-2</v>
      </c>
      <c r="F77" s="18">
        <f t="shared" si="10"/>
        <v>2.2813925278364664E-4</v>
      </c>
      <c r="G77" s="3">
        <f t="shared" si="14"/>
        <v>0.42200745590909089</v>
      </c>
      <c r="H77" s="3">
        <f t="shared" si="15"/>
        <v>0.60018591058823534</v>
      </c>
      <c r="I77" s="9">
        <f t="shared" si="2"/>
        <v>-0.29687210501911609</v>
      </c>
      <c r="J77" s="18">
        <f t="shared" si="11"/>
        <v>2.277159901702936E-4</v>
      </c>
    </row>
    <row r="78" spans="1:10" x14ac:dyDescent="0.15">
      <c r="A78" s="41" t="s">
        <v>415</v>
      </c>
      <c r="B78" s="96" t="s">
        <v>562</v>
      </c>
      <c r="C78" s="3">
        <v>9.0716878300000001</v>
      </c>
      <c r="D78" s="3">
        <v>4.9268843200000001</v>
      </c>
      <c r="E78" s="9">
        <f t="shared" si="13"/>
        <v>0.84126259940278048</v>
      </c>
      <c r="F78" s="18">
        <f t="shared" si="10"/>
        <v>2.2291808679113795E-4</v>
      </c>
      <c r="G78" s="3">
        <f t="shared" si="14"/>
        <v>0.41234944681818181</v>
      </c>
      <c r="H78" s="3">
        <f t="shared" si="15"/>
        <v>0.28981672470588238</v>
      </c>
      <c r="I78" s="9">
        <f t="shared" si="2"/>
        <v>0.42279382681123923</v>
      </c>
      <c r="J78" s="18">
        <f t="shared" si="11"/>
        <v>2.2250451091224979E-4</v>
      </c>
    </row>
    <row r="79" spans="1:10" x14ac:dyDescent="0.15">
      <c r="A79" s="41" t="s">
        <v>393</v>
      </c>
      <c r="B79" s="96" t="s">
        <v>563</v>
      </c>
      <c r="C79" s="3">
        <v>19.684108370000001</v>
      </c>
      <c r="D79" s="3">
        <v>8.2490061200000007</v>
      </c>
      <c r="E79" s="9">
        <f t="shared" si="13"/>
        <v>1.3862400007529634</v>
      </c>
      <c r="F79" s="18">
        <f t="shared" si="10"/>
        <v>4.83696513841551E-4</v>
      </c>
      <c r="G79" s="3">
        <f t="shared" si="14"/>
        <v>0.89473219863636366</v>
      </c>
      <c r="H79" s="3">
        <f t="shared" si="15"/>
        <v>0.48523565411764708</v>
      </c>
      <c r="I79" s="9">
        <f t="shared" si="2"/>
        <v>0.84391272785456262</v>
      </c>
      <c r="J79" s="18">
        <f t="shared" si="11"/>
        <v>4.8279912048192393E-4</v>
      </c>
    </row>
    <row r="80" spans="1:10" x14ac:dyDescent="0.15">
      <c r="A80" s="41" t="s">
        <v>245</v>
      </c>
      <c r="B80" s="96" t="s">
        <v>297</v>
      </c>
      <c r="C80" s="3">
        <v>2.5392756200000002</v>
      </c>
      <c r="D80" s="3">
        <v>2.9131097599999998</v>
      </c>
      <c r="E80" s="9">
        <f t="shared" si="13"/>
        <v>-0.12832820277942414</v>
      </c>
      <c r="F80" s="18">
        <f t="shared" si="10"/>
        <v>6.2397480342506526E-5</v>
      </c>
      <c r="G80" s="3">
        <f t="shared" si="14"/>
        <v>0.1154216190909091</v>
      </c>
      <c r="H80" s="3">
        <f t="shared" si="15"/>
        <v>0.17135939764705882</v>
      </c>
      <c r="I80" s="9">
        <f t="shared" si="2"/>
        <v>-0.32643542942046411</v>
      </c>
      <c r="J80" s="18">
        <f t="shared" si="11"/>
        <v>6.2281715430181415E-5</v>
      </c>
    </row>
    <row r="81" spans="1:10" s="13" customFormat="1" x14ac:dyDescent="0.15">
      <c r="A81" s="96" t="s">
        <v>883</v>
      </c>
      <c r="B81" s="96" t="s">
        <v>320</v>
      </c>
      <c r="C81" s="3">
        <v>13.176058250000001</v>
      </c>
      <c r="D81" s="3">
        <v>6.5456586400000001</v>
      </c>
      <c r="E81" s="9">
        <f t="shared" si="13"/>
        <v>1.012946133408509</v>
      </c>
      <c r="F81" s="18">
        <f t="shared" si="10"/>
        <v>3.2377455569242061E-4</v>
      </c>
      <c r="G81" s="3">
        <f t="shared" si="14"/>
        <v>0.59891173863636371</v>
      </c>
      <c r="H81" s="3">
        <f t="shared" si="15"/>
        <v>0.38503874352941175</v>
      </c>
      <c r="I81" s="9">
        <f>G81/H81-1</f>
        <v>0.55545837581566637</v>
      </c>
      <c r="J81" s="18">
        <f t="shared" si="11"/>
        <v>3.2317386263803615E-4</v>
      </c>
    </row>
    <row r="82" spans="1:10" s="13" customFormat="1" x14ac:dyDescent="0.15">
      <c r="A82" s="96" t="s">
        <v>845</v>
      </c>
      <c r="B82" s="96" t="s">
        <v>94</v>
      </c>
      <c r="C82" s="3">
        <v>4714.8880709799996</v>
      </c>
      <c r="D82" s="3">
        <v>1793.1856928299999</v>
      </c>
      <c r="E82" s="9">
        <f t="shared" si="13"/>
        <v>1.6293362086438345</v>
      </c>
      <c r="F82" s="18">
        <f t="shared" si="10"/>
        <v>0.11585868560660342</v>
      </c>
      <c r="G82" s="3">
        <f t="shared" si="14"/>
        <v>214.31309413545452</v>
      </c>
      <c r="H82" s="3">
        <f t="shared" si="15"/>
        <v>105.48151134294118</v>
      </c>
      <c r="I82" s="9">
        <f t="shared" si="2"/>
        <v>1.0317597975884176</v>
      </c>
      <c r="J82" s="18">
        <f t="shared" si="11"/>
        <v>0.11564373509084976</v>
      </c>
    </row>
    <row r="83" spans="1:10" x14ac:dyDescent="0.15">
      <c r="A83" s="41" t="s">
        <v>839</v>
      </c>
      <c r="B83" s="96" t="s">
        <v>180</v>
      </c>
      <c r="C83" s="3">
        <v>66.337042960000005</v>
      </c>
      <c r="D83" s="3">
        <v>25.369618039999999</v>
      </c>
      <c r="E83" s="9">
        <f t="shared" si="13"/>
        <v>1.6148222986805365</v>
      </c>
      <c r="F83" s="18">
        <f t="shared" si="10"/>
        <v>1.6300965131451979E-3</v>
      </c>
      <c r="G83" s="3">
        <f t="shared" si="14"/>
        <v>3.0153201345454548</v>
      </c>
      <c r="H83" s="3">
        <f t="shared" si="15"/>
        <v>1.4923304729411764</v>
      </c>
      <c r="I83" s="9">
        <f>G83/H83-1</f>
        <v>1.0205445035258691</v>
      </c>
      <c r="J83" s="18">
        <f t="shared" si="11"/>
        <v>1.627072224682108E-3</v>
      </c>
    </row>
    <row r="84" spans="1:10" x14ac:dyDescent="0.15">
      <c r="A84" s="41" t="s">
        <v>910</v>
      </c>
      <c r="B84" s="96" t="s">
        <v>273</v>
      </c>
      <c r="C84" s="3">
        <v>14.26510384</v>
      </c>
      <c r="D84" s="3">
        <v>5.6529647399999998</v>
      </c>
      <c r="E84" s="9">
        <f t="shared" si="13"/>
        <v>1.5234729909176825</v>
      </c>
      <c r="F84" s="18">
        <f t="shared" si="10"/>
        <v>3.5053561316050215E-4</v>
      </c>
      <c r="G84" s="3">
        <f t="shared" si="14"/>
        <v>0.64841381090909089</v>
      </c>
      <c r="H84" s="3">
        <f t="shared" si="15"/>
        <v>0.33252733764705883</v>
      </c>
      <c r="I84" s="9">
        <f t="shared" si="2"/>
        <v>0.94995640207275467</v>
      </c>
      <c r="J84" s="18">
        <f t="shared" si="11"/>
        <v>3.4988527080209909E-4</v>
      </c>
    </row>
    <row r="85" spans="1:10" x14ac:dyDescent="0.15">
      <c r="A85" s="41" t="s">
        <v>330</v>
      </c>
      <c r="B85" s="96" t="s">
        <v>564</v>
      </c>
      <c r="C85" s="3">
        <v>2.9931879599999998</v>
      </c>
      <c r="D85" s="3">
        <v>1.2024732499999999</v>
      </c>
      <c r="E85" s="9">
        <f t="shared" si="13"/>
        <v>1.4891929695733355</v>
      </c>
      <c r="F85" s="18">
        <f t="shared" si="10"/>
        <v>7.3551443342541594E-5</v>
      </c>
      <c r="G85" s="3">
        <f t="shared" si="14"/>
        <v>0.13605399818181818</v>
      </c>
      <c r="H85" s="3">
        <f t="shared" si="15"/>
        <v>7.0733720588235294E-2</v>
      </c>
      <c r="I85" s="9">
        <f t="shared" si="2"/>
        <v>0.92346729467030486</v>
      </c>
      <c r="J85" s="18">
        <f t="shared" si="11"/>
        <v>7.3414984685185616E-5</v>
      </c>
    </row>
    <row r="86" spans="1:10" x14ac:dyDescent="0.15">
      <c r="A86" s="41" t="s">
        <v>906</v>
      </c>
      <c r="B86" s="96" t="s">
        <v>274</v>
      </c>
      <c r="C86" s="3">
        <v>27.284920550000002</v>
      </c>
      <c r="D86" s="3">
        <v>10.400856560000001</v>
      </c>
      <c r="E86" s="9">
        <f t="shared" si="13"/>
        <v>1.6233339910612132</v>
      </c>
      <c r="F86" s="18">
        <f t="shared" si="10"/>
        <v>6.7047085407194874E-4</v>
      </c>
      <c r="G86" s="3">
        <f t="shared" si="14"/>
        <v>1.2402236613636364</v>
      </c>
      <c r="H86" s="3">
        <f t="shared" si="15"/>
        <v>0.61181509176470594</v>
      </c>
      <c r="I86" s="9">
        <f t="shared" si="2"/>
        <v>1.0271217203654825</v>
      </c>
      <c r="J86" s="18">
        <f t="shared" si="11"/>
        <v>6.692269416701637E-4</v>
      </c>
    </row>
    <row r="87" spans="1:10" x14ac:dyDescent="0.15">
      <c r="A87" s="41" t="s">
        <v>881</v>
      </c>
      <c r="B87" s="96" t="s">
        <v>194</v>
      </c>
      <c r="C87" s="3">
        <v>13.537160289999999</v>
      </c>
      <c r="D87" s="3">
        <v>8.3300471599999995</v>
      </c>
      <c r="E87" s="9">
        <f t="shared" si="13"/>
        <v>0.62510007806486412</v>
      </c>
      <c r="F87" s="18">
        <f t="shared" si="10"/>
        <v>3.3264789628808974E-4</v>
      </c>
      <c r="G87" s="3">
        <f t="shared" si="14"/>
        <v>0.6153254677272727</v>
      </c>
      <c r="H87" s="3">
        <f t="shared" si="15"/>
        <v>0.49000277411764703</v>
      </c>
      <c r="I87" s="9">
        <f t="shared" si="2"/>
        <v>0.2557591512319406</v>
      </c>
      <c r="J87" s="18">
        <f t="shared" si="11"/>
        <v>3.3203074068601185E-4</v>
      </c>
    </row>
    <row r="88" spans="1:10" x14ac:dyDescent="0.15">
      <c r="A88" s="41" t="s">
        <v>264</v>
      </c>
      <c r="B88" s="96" t="s">
        <v>136</v>
      </c>
      <c r="C88" s="3">
        <v>1261.8093442100001</v>
      </c>
      <c r="D88" s="3">
        <v>454.34574168</v>
      </c>
      <c r="E88" s="9">
        <f t="shared" si="13"/>
        <v>1.777200771254734</v>
      </c>
      <c r="F88" s="18">
        <f t="shared" si="10"/>
        <v>3.1006371711368032E-2</v>
      </c>
      <c r="G88" s="3">
        <f t="shared" si="14"/>
        <v>57.354970191363641</v>
      </c>
      <c r="H88" s="3">
        <f t="shared" si="15"/>
        <v>26.726220098823529</v>
      </c>
      <c r="I88" s="9">
        <f t="shared" si="2"/>
        <v>1.1460187777877491</v>
      </c>
      <c r="J88" s="18">
        <f t="shared" ref="J88:J119" si="16">G88/$G$1043</f>
        <v>3.0948846152916258E-2</v>
      </c>
    </row>
    <row r="89" spans="1:10" x14ac:dyDescent="0.15">
      <c r="A89" s="41" t="s">
        <v>847</v>
      </c>
      <c r="B89" s="96" t="s">
        <v>95</v>
      </c>
      <c r="C89" s="3">
        <v>1773.2480143</v>
      </c>
      <c r="D89" s="3">
        <v>899.34256137</v>
      </c>
      <c r="E89" s="9">
        <f t="shared" si="13"/>
        <v>0.97171588498908501</v>
      </c>
      <c r="F89" s="18">
        <f t="shared" ref="F89:F120" si="17">C89/$C$1043</f>
        <v>4.3573926061115403E-2</v>
      </c>
      <c r="G89" s="3">
        <f t="shared" si="14"/>
        <v>80.602182468181823</v>
      </c>
      <c r="H89" s="3">
        <f t="shared" si="15"/>
        <v>52.902503609999997</v>
      </c>
      <c r="I89" s="9">
        <f t="shared" si="2"/>
        <v>0.52359863840065679</v>
      </c>
      <c r="J89" s="18">
        <f t="shared" si="16"/>
        <v>4.3493084147268289E-2</v>
      </c>
    </row>
    <row r="90" spans="1:10" x14ac:dyDescent="0.15">
      <c r="A90" s="41" t="s">
        <v>852</v>
      </c>
      <c r="B90" s="96" t="s">
        <v>97</v>
      </c>
      <c r="C90" s="3">
        <v>17.590236969999999</v>
      </c>
      <c r="D90" s="3">
        <v>8.1534712900000006</v>
      </c>
      <c r="E90" s="9">
        <f t="shared" si="13"/>
        <v>1.1573923969750064</v>
      </c>
      <c r="F90" s="18">
        <f t="shared" si="17"/>
        <v>4.3224392693362145E-4</v>
      </c>
      <c r="G90" s="3">
        <f t="shared" si="14"/>
        <v>0.79955622590909092</v>
      </c>
      <c r="H90" s="3">
        <f t="shared" si="15"/>
        <v>0.47961595823529413</v>
      </c>
      <c r="I90" s="9">
        <f t="shared" si="2"/>
        <v>0.66707594311705054</v>
      </c>
      <c r="J90" s="18">
        <f t="shared" si="16"/>
        <v>4.3144199262425733E-4</v>
      </c>
    </row>
    <row r="91" spans="1:10" x14ac:dyDescent="0.15">
      <c r="A91" s="41" t="s">
        <v>237</v>
      </c>
      <c r="B91" s="96" t="s">
        <v>298</v>
      </c>
      <c r="C91" s="3">
        <v>2.8574011499999998</v>
      </c>
      <c r="D91" s="3">
        <v>3.4171920499999997</v>
      </c>
      <c r="E91" s="9">
        <f t="shared" si="13"/>
        <v>-0.1638160489106838</v>
      </c>
      <c r="F91" s="18">
        <f t="shared" si="17"/>
        <v>7.0214761518397321E-5</v>
      </c>
      <c r="G91" s="3">
        <f t="shared" si="14"/>
        <v>0.12988187045454544</v>
      </c>
      <c r="H91" s="3">
        <f t="shared" si="15"/>
        <v>0.20101129705882351</v>
      </c>
      <c r="I91" s="9">
        <f t="shared" si="2"/>
        <v>-0.35385785597643749</v>
      </c>
      <c r="J91" s="18">
        <f t="shared" si="16"/>
        <v>7.0084493346245368E-5</v>
      </c>
    </row>
    <row r="92" spans="1:10" x14ac:dyDescent="0.15">
      <c r="A92" s="41" t="s">
        <v>855</v>
      </c>
      <c r="B92" s="96" t="s">
        <v>98</v>
      </c>
      <c r="C92" s="3">
        <v>1.18934524</v>
      </c>
      <c r="D92" s="3">
        <v>4.9126940000000001E-2</v>
      </c>
      <c r="E92" s="9">
        <f t="shared" si="13"/>
        <v>23.20963406228843</v>
      </c>
      <c r="F92" s="18">
        <f t="shared" si="17"/>
        <v>2.922571525865069E-5</v>
      </c>
      <c r="G92" s="3">
        <f t="shared" si="14"/>
        <v>5.4061147272727268E-2</v>
      </c>
      <c r="H92" s="3">
        <f t="shared" si="15"/>
        <v>2.88982E-3</v>
      </c>
      <c r="I92" s="9">
        <f t="shared" si="2"/>
        <v>17.707444502677422</v>
      </c>
      <c r="J92" s="18">
        <f t="shared" si="16"/>
        <v>2.9171493319784168E-5</v>
      </c>
    </row>
    <row r="93" spans="1:10" x14ac:dyDescent="0.15">
      <c r="A93" s="41" t="s">
        <v>258</v>
      </c>
      <c r="B93" s="96" t="s">
        <v>158</v>
      </c>
      <c r="C93" s="3">
        <v>4.6789383499999992</v>
      </c>
      <c r="D93" s="3">
        <v>4.0223971800000005</v>
      </c>
      <c r="E93" s="9">
        <f t="shared" si="13"/>
        <v>0.16322136791076369</v>
      </c>
      <c r="F93" s="18">
        <f t="shared" si="17"/>
        <v>1.1497529508747255E-4</v>
      </c>
      <c r="G93" s="3">
        <f t="shared" si="14"/>
        <v>0.21267901590909088</v>
      </c>
      <c r="H93" s="3">
        <f t="shared" si="15"/>
        <v>0.23661159882352945</v>
      </c>
      <c r="I93" s="9">
        <f t="shared" si="2"/>
        <v>-0.10114712479622801</v>
      </c>
      <c r="J93" s="18">
        <f t="shared" si="16"/>
        <v>1.1476198351010927E-4</v>
      </c>
    </row>
    <row r="94" spans="1:10" x14ac:dyDescent="0.15">
      <c r="A94" s="41" t="s">
        <v>255</v>
      </c>
      <c r="B94" s="96" t="s">
        <v>299</v>
      </c>
      <c r="C94" s="3">
        <v>6.63818134</v>
      </c>
      <c r="D94" s="3">
        <v>1.1114033400000001</v>
      </c>
      <c r="E94" s="9">
        <f t="shared" si="13"/>
        <v>4.9727923257815654</v>
      </c>
      <c r="F94" s="18">
        <f t="shared" si="17"/>
        <v>1.6311966547083358E-4</v>
      </c>
      <c r="G94" s="3">
        <f t="shared" si="14"/>
        <v>0.30173551545454547</v>
      </c>
      <c r="H94" s="3">
        <f t="shared" si="15"/>
        <v>6.5376667058823529E-2</v>
      </c>
      <c r="I94" s="9">
        <f t="shared" si="2"/>
        <v>3.6153395244675739</v>
      </c>
      <c r="J94" s="18">
        <f t="shared" si="16"/>
        <v>1.6281703251725793E-4</v>
      </c>
    </row>
    <row r="95" spans="1:10" x14ac:dyDescent="0.15">
      <c r="A95" s="41" t="s">
        <v>840</v>
      </c>
      <c r="B95" s="96" t="s">
        <v>195</v>
      </c>
      <c r="C95" s="3">
        <v>126.41457331000001</v>
      </c>
      <c r="D95" s="3">
        <v>52.415000090000007</v>
      </c>
      <c r="E95" s="9">
        <f t="shared" si="13"/>
        <v>1.4118014517397284</v>
      </c>
      <c r="F95" s="18">
        <f t="shared" si="17"/>
        <v>3.1063783667237646E-3</v>
      </c>
      <c r="G95" s="3">
        <f t="shared" si="14"/>
        <v>5.7461169686363638</v>
      </c>
      <c r="H95" s="3">
        <f t="shared" si="15"/>
        <v>3.0832352994117649</v>
      </c>
      <c r="I95" s="9">
        <f t="shared" si="2"/>
        <v>0.86366475816251742</v>
      </c>
      <c r="J95" s="18">
        <f t="shared" si="16"/>
        <v>3.1006151593426577E-3</v>
      </c>
    </row>
    <row r="96" spans="1:10" x14ac:dyDescent="0.15">
      <c r="A96" s="41" t="s">
        <v>891</v>
      </c>
      <c r="B96" s="96" t="s">
        <v>159</v>
      </c>
      <c r="C96" s="3">
        <v>2.7243479100000001</v>
      </c>
      <c r="D96" s="3">
        <v>8.8369334300000002</v>
      </c>
      <c r="E96" s="9">
        <f t="shared" si="13"/>
        <v>-0.69170890200991364</v>
      </c>
      <c r="F96" s="18">
        <f t="shared" si="17"/>
        <v>6.6945251559723834E-5</v>
      </c>
      <c r="G96" s="3">
        <f t="shared" si="14"/>
        <v>0.12383399590909092</v>
      </c>
      <c r="H96" s="3">
        <f t="shared" si="15"/>
        <v>0.51981961352941175</v>
      </c>
      <c r="I96" s="9">
        <f t="shared" si="2"/>
        <v>-0.76177506064402412</v>
      </c>
      <c r="J96" s="18">
        <f t="shared" si="16"/>
        <v>6.6821049250033552E-5</v>
      </c>
    </row>
    <row r="97" spans="1:10" x14ac:dyDescent="0.15">
      <c r="A97" s="41" t="s">
        <v>908</v>
      </c>
      <c r="B97" s="96" t="s">
        <v>275</v>
      </c>
      <c r="C97" s="3">
        <v>1.97335046</v>
      </c>
      <c r="D97" s="3">
        <v>1.2916253100000001</v>
      </c>
      <c r="E97" s="9">
        <f t="shared" si="13"/>
        <v>0.52780411216934109</v>
      </c>
      <c r="F97" s="18">
        <f t="shared" si="17"/>
        <v>4.8491032468829119E-5</v>
      </c>
      <c r="G97" s="3">
        <f t="shared" si="14"/>
        <v>8.9697748181818179E-2</v>
      </c>
      <c r="H97" s="3">
        <f t="shared" si="15"/>
        <v>7.5977959411764717E-2</v>
      </c>
      <c r="I97" s="9">
        <f t="shared" si="2"/>
        <v>0.18057590485812702</v>
      </c>
      <c r="J97" s="18">
        <f t="shared" si="16"/>
        <v>4.8401067936743931E-5</v>
      </c>
    </row>
    <row r="98" spans="1:10" x14ac:dyDescent="0.15">
      <c r="A98" s="41" t="s">
        <v>853</v>
      </c>
      <c r="B98" s="96" t="s">
        <v>100</v>
      </c>
      <c r="C98" s="3">
        <v>11.6396432</v>
      </c>
      <c r="D98" s="3">
        <v>6.4352102800000006</v>
      </c>
      <c r="E98" s="9">
        <f t="shared" si="13"/>
        <v>0.80874325679377779</v>
      </c>
      <c r="F98" s="18">
        <f t="shared" si="17"/>
        <v>2.8602031305518134E-4</v>
      </c>
      <c r="G98" s="3">
        <f t="shared" si="14"/>
        <v>0.52907469090909087</v>
      </c>
      <c r="H98" s="3">
        <f t="shared" si="15"/>
        <v>0.37854178117647064</v>
      </c>
      <c r="I98" s="9">
        <f t="shared" si="2"/>
        <v>0.39766524388610081</v>
      </c>
      <c r="J98" s="18">
        <f t="shared" si="16"/>
        <v>2.8548966476165592E-4</v>
      </c>
    </row>
    <row r="99" spans="1:10" x14ac:dyDescent="0.15">
      <c r="A99" s="41" t="s">
        <v>238</v>
      </c>
      <c r="B99" s="96" t="s">
        <v>300</v>
      </c>
      <c r="C99" s="3">
        <v>1.45126139</v>
      </c>
      <c r="D99" s="3">
        <v>1.52741624</v>
      </c>
      <c r="E99" s="9">
        <f t="shared" si="13"/>
        <v>-4.9858609595508807E-2</v>
      </c>
      <c r="F99" s="18">
        <f t="shared" si="17"/>
        <v>3.566176642705831E-5</v>
      </c>
      <c r="G99" s="3">
        <f t="shared" si="14"/>
        <v>6.5966426818181823E-2</v>
      </c>
      <c r="H99" s="3">
        <f t="shared" si="15"/>
        <v>8.9848014117647063E-2</v>
      </c>
      <c r="I99" s="9">
        <f t="shared" si="2"/>
        <v>-0.26579983468743862</v>
      </c>
      <c r="J99" s="18">
        <f t="shared" si="16"/>
        <v>3.5595603799318772E-5</v>
      </c>
    </row>
    <row r="100" spans="1:10" x14ac:dyDescent="0.15">
      <c r="A100" s="41" t="s">
        <v>860</v>
      </c>
      <c r="B100" s="96" t="s">
        <v>101</v>
      </c>
      <c r="C100" s="3">
        <v>9.512275429999999</v>
      </c>
      <c r="D100" s="3">
        <v>5.6524170900000001</v>
      </c>
      <c r="E100" s="9">
        <f t="shared" si="13"/>
        <v>0.6828686345225099</v>
      </c>
      <c r="F100" s="18">
        <f t="shared" si="17"/>
        <v>2.3374462168700404E-4</v>
      </c>
      <c r="G100" s="3">
        <f t="shared" si="14"/>
        <v>0.43237615590909084</v>
      </c>
      <c r="H100" s="3">
        <f t="shared" si="15"/>
        <v>0.3324951229411765</v>
      </c>
      <c r="I100" s="9">
        <f t="shared" si="2"/>
        <v>0.30039849031284849</v>
      </c>
      <c r="J100" s="18">
        <f t="shared" si="16"/>
        <v>2.3331095953450158E-4</v>
      </c>
    </row>
    <row r="101" spans="1:10" x14ac:dyDescent="0.15">
      <c r="A101" s="41" t="s">
        <v>861</v>
      </c>
      <c r="B101" s="96" t="s">
        <v>102</v>
      </c>
      <c r="C101" s="3">
        <v>76.126339849999994</v>
      </c>
      <c r="D101" s="3">
        <v>43.438733890000002</v>
      </c>
      <c r="E101" s="9">
        <f t="shared" si="13"/>
        <v>0.7524990494146282</v>
      </c>
      <c r="F101" s="18">
        <f t="shared" si="17"/>
        <v>1.8706483679535918E-3</v>
      </c>
      <c r="G101" s="3">
        <f t="shared" si="14"/>
        <v>3.4602881749999996</v>
      </c>
      <c r="H101" s="3">
        <f t="shared" si="15"/>
        <v>2.5552196405882355</v>
      </c>
      <c r="I101" s="9">
        <f t="shared" si="2"/>
        <v>0.35420381091130348</v>
      </c>
      <c r="J101" s="18">
        <f t="shared" si="16"/>
        <v>1.8671777880019886E-3</v>
      </c>
    </row>
    <row r="102" spans="1:10" x14ac:dyDescent="0.15">
      <c r="A102" s="41" t="s">
        <v>151</v>
      </c>
      <c r="B102" s="96" t="s">
        <v>137</v>
      </c>
      <c r="C102" s="3">
        <v>72.745195049999992</v>
      </c>
      <c r="D102" s="3">
        <v>50.478079950000001</v>
      </c>
      <c r="E102" s="9">
        <f t="shared" ref="E102:E133" si="18">C102/D102-1</f>
        <v>0.44112444692936448</v>
      </c>
      <c r="F102" s="18">
        <f t="shared" si="17"/>
        <v>1.7875636824899602E-3</v>
      </c>
      <c r="G102" s="3">
        <f t="shared" si="14"/>
        <v>3.3065997749999996</v>
      </c>
      <c r="H102" s="3">
        <f t="shared" si="15"/>
        <v>2.9692988205882354</v>
      </c>
      <c r="I102" s="9">
        <f t="shared" si="2"/>
        <v>0.11359616353632696</v>
      </c>
      <c r="J102" s="18">
        <f t="shared" si="16"/>
        <v>1.7842472480467247E-3</v>
      </c>
    </row>
    <row r="103" spans="1:10" x14ac:dyDescent="0.15">
      <c r="A103" s="41" t="s">
        <v>846</v>
      </c>
      <c r="B103" s="96" t="s">
        <v>103</v>
      </c>
      <c r="C103" s="3">
        <v>128.48527798999999</v>
      </c>
      <c r="D103" s="3">
        <v>44.929230840000002</v>
      </c>
      <c r="E103" s="9">
        <f t="shared" si="18"/>
        <v>1.8597257417460828</v>
      </c>
      <c r="F103" s="18">
        <f t="shared" si="17"/>
        <v>3.1572616790935476E-3</v>
      </c>
      <c r="G103" s="3">
        <f t="shared" si="14"/>
        <v>5.840239908636363</v>
      </c>
      <c r="H103" s="3">
        <f t="shared" si="15"/>
        <v>2.6428959317647061</v>
      </c>
      <c r="I103" s="9">
        <f t="shared" si="2"/>
        <v>1.2097880731674278</v>
      </c>
      <c r="J103" s="18">
        <f t="shared" si="16"/>
        <v>3.1514040688268921E-3</v>
      </c>
    </row>
    <row r="104" spans="1:10" x14ac:dyDescent="0.15">
      <c r="A104" s="41" t="s">
        <v>842</v>
      </c>
      <c r="B104" s="96" t="s">
        <v>181</v>
      </c>
      <c r="C104" s="3">
        <v>115.84291197</v>
      </c>
      <c r="D104" s="3">
        <v>35.247842009999999</v>
      </c>
      <c r="E104" s="9">
        <f t="shared" si="18"/>
        <v>2.2865249434883066</v>
      </c>
      <c r="F104" s="18">
        <f t="shared" si="17"/>
        <v>2.8466015132562836E-3</v>
      </c>
      <c r="G104" s="3">
        <f t="shared" si="14"/>
        <v>5.2655869077272728</v>
      </c>
      <c r="H104" s="3">
        <f t="shared" si="15"/>
        <v>2.0734024711764705</v>
      </c>
      <c r="I104" s="9">
        <f t="shared" si="2"/>
        <v>1.5395874563318732</v>
      </c>
      <c r="J104" s="18">
        <f t="shared" si="16"/>
        <v>2.8413202651546331E-3</v>
      </c>
    </row>
    <row r="105" spans="1:10" x14ac:dyDescent="0.15">
      <c r="A105" s="41" t="s">
        <v>872</v>
      </c>
      <c r="B105" s="96" t="s">
        <v>104</v>
      </c>
      <c r="C105" s="3">
        <v>20.972732090000001</v>
      </c>
      <c r="D105" s="3">
        <v>5.8453672699999997</v>
      </c>
      <c r="E105" s="9">
        <f t="shared" si="18"/>
        <v>2.5879237559011417</v>
      </c>
      <c r="F105" s="18">
        <f t="shared" si="17"/>
        <v>5.1536179373644787E-4</v>
      </c>
      <c r="G105" s="3">
        <f t="shared" si="14"/>
        <v>0.95330600409090915</v>
      </c>
      <c r="H105" s="3">
        <f t="shared" si="15"/>
        <v>0.34384513352941176</v>
      </c>
      <c r="I105" s="9">
        <f>G105/H105-1</f>
        <v>1.7724865386508819</v>
      </c>
      <c r="J105" s="18">
        <f t="shared" si="16"/>
        <v>5.1440565235797992E-4</v>
      </c>
    </row>
    <row r="106" spans="1:10" x14ac:dyDescent="0.15">
      <c r="A106" s="41" t="s">
        <v>886</v>
      </c>
      <c r="B106" s="96" t="s">
        <v>276</v>
      </c>
      <c r="C106" s="3">
        <v>5.9103556699999995</v>
      </c>
      <c r="D106" s="3">
        <v>5.8514799499999999</v>
      </c>
      <c r="E106" s="9">
        <f t="shared" si="18"/>
        <v>1.0061680207927415E-2</v>
      </c>
      <c r="F106" s="18">
        <f t="shared" si="17"/>
        <v>1.4523484525718673E-4</v>
      </c>
      <c r="G106" s="3">
        <f t="shared" si="14"/>
        <v>0.26865253045454546</v>
      </c>
      <c r="H106" s="3">
        <f t="shared" si="15"/>
        <v>0.34420470294117644</v>
      </c>
      <c r="I106" s="9">
        <f t="shared" si="2"/>
        <v>-0.2194977925666014</v>
      </c>
      <c r="J106" s="18">
        <f t="shared" si="16"/>
        <v>1.4496539368581782E-4</v>
      </c>
    </row>
    <row r="107" spans="1:10" x14ac:dyDescent="0.15">
      <c r="A107" s="41" t="s">
        <v>856</v>
      </c>
      <c r="B107" s="96" t="s">
        <v>105</v>
      </c>
      <c r="C107" s="3">
        <v>44.792867109999996</v>
      </c>
      <c r="D107" s="3">
        <v>31.99492339</v>
      </c>
      <c r="E107" s="9">
        <f t="shared" si="18"/>
        <v>0.39999919874788592</v>
      </c>
      <c r="F107" s="18">
        <f t="shared" si="17"/>
        <v>1.1006926632803774E-3</v>
      </c>
      <c r="G107" s="3">
        <f t="shared" si="14"/>
        <v>2.0360394140909088</v>
      </c>
      <c r="H107" s="3">
        <f t="shared" si="15"/>
        <v>1.8820543170588235</v>
      </c>
      <c r="I107" s="9">
        <f t="shared" si="2"/>
        <v>8.1817562668820898E-2</v>
      </c>
      <c r="J107" s="18">
        <f t="shared" si="16"/>
        <v>1.0986505681675281E-3</v>
      </c>
    </row>
    <row r="108" spans="1:10" x14ac:dyDescent="0.15">
      <c r="A108" s="41" t="s">
        <v>887</v>
      </c>
      <c r="B108" s="96" t="s">
        <v>277</v>
      </c>
      <c r="C108" s="3">
        <v>25.00688212</v>
      </c>
      <c r="D108" s="3">
        <v>3.1012462900000002</v>
      </c>
      <c r="E108" s="9">
        <f t="shared" si="18"/>
        <v>7.0634944088881113</v>
      </c>
      <c r="F108" s="18">
        <f t="shared" si="17"/>
        <v>6.1449274085106117E-4</v>
      </c>
      <c r="G108" s="3">
        <f t="shared" si="14"/>
        <v>1.1366764600000001</v>
      </c>
      <c r="H108" s="3">
        <f t="shared" si="15"/>
        <v>0.18242625235294119</v>
      </c>
      <c r="I108" s="9">
        <f t="shared" si="2"/>
        <v>5.2308820432317233</v>
      </c>
      <c r="J108" s="18">
        <f t="shared" si="16"/>
        <v>6.1335268362633735E-4</v>
      </c>
    </row>
    <row r="109" spans="1:10" x14ac:dyDescent="0.15">
      <c r="A109" s="41" t="s">
        <v>873</v>
      </c>
      <c r="B109" s="96" t="s">
        <v>106</v>
      </c>
      <c r="C109" s="3">
        <v>77.370428540000006</v>
      </c>
      <c r="D109" s="3">
        <v>17.384657069999999</v>
      </c>
      <c r="E109" s="9">
        <f t="shared" si="18"/>
        <v>3.4505007046423151</v>
      </c>
      <c r="F109" s="18">
        <f t="shared" si="17"/>
        <v>1.9012192910023511E-3</v>
      </c>
      <c r="G109" s="3">
        <f t="shared" si="14"/>
        <v>3.5168376609090912</v>
      </c>
      <c r="H109" s="3">
        <f t="shared" si="15"/>
        <v>1.0226268864705883</v>
      </c>
      <c r="I109" s="9">
        <f t="shared" si="2"/>
        <v>2.4390232717690616</v>
      </c>
      <c r="J109" s="18">
        <f t="shared" si="16"/>
        <v>1.8976919933722935E-3</v>
      </c>
    </row>
    <row r="110" spans="1:10" x14ac:dyDescent="0.15">
      <c r="A110" s="41" t="s">
        <v>888</v>
      </c>
      <c r="B110" s="96" t="s">
        <v>278</v>
      </c>
      <c r="C110" s="3">
        <v>5.2260000499999997</v>
      </c>
      <c r="D110" s="3">
        <v>7.3364383000000002</v>
      </c>
      <c r="E110" s="9">
        <f t="shared" si="18"/>
        <v>-0.28766523532270427</v>
      </c>
      <c r="F110" s="18">
        <f t="shared" si="17"/>
        <v>1.2841821219463094E-4</v>
      </c>
      <c r="G110" s="3">
        <f t="shared" si="14"/>
        <v>0.23754545681818182</v>
      </c>
      <c r="H110" s="3">
        <f t="shared" si="15"/>
        <v>0.43155519411764709</v>
      </c>
      <c r="I110" s="9">
        <f t="shared" si="2"/>
        <v>-0.44955950002208966</v>
      </c>
      <c r="J110" s="18">
        <f t="shared" si="16"/>
        <v>1.2817996021724252E-4</v>
      </c>
    </row>
    <row r="111" spans="1:10" x14ac:dyDescent="0.15">
      <c r="A111" s="41" t="s">
        <v>874</v>
      </c>
      <c r="B111" s="96" t="s">
        <v>107</v>
      </c>
      <c r="C111" s="3">
        <v>21.322664750000001</v>
      </c>
      <c r="D111" s="3">
        <v>3.7115672100000001</v>
      </c>
      <c r="E111" s="9">
        <f t="shared" si="18"/>
        <v>4.7449221699531074</v>
      </c>
      <c r="F111" s="18">
        <f t="shared" si="17"/>
        <v>5.239606697708466E-4</v>
      </c>
      <c r="G111" s="3">
        <f t="shared" si="14"/>
        <v>0.96921203409090917</v>
      </c>
      <c r="H111" s="3">
        <f t="shared" si="15"/>
        <v>0.21832748294117649</v>
      </c>
      <c r="I111" s="9">
        <f t="shared" si="2"/>
        <v>3.4392580404183102</v>
      </c>
      <c r="J111" s="18">
        <f t="shared" si="16"/>
        <v>5.2298857505380227E-4</v>
      </c>
    </row>
    <row r="112" spans="1:10" x14ac:dyDescent="0.15">
      <c r="A112" s="41" t="s">
        <v>889</v>
      </c>
      <c r="B112" s="96" t="s">
        <v>279</v>
      </c>
      <c r="C112" s="3">
        <v>16.416661609999998</v>
      </c>
      <c r="D112" s="3">
        <v>14.0475832</v>
      </c>
      <c r="E112" s="9">
        <f t="shared" si="18"/>
        <v>0.16864669005840072</v>
      </c>
      <c r="F112" s="18">
        <f t="shared" si="17"/>
        <v>4.0340572407006228E-4</v>
      </c>
      <c r="G112" s="3">
        <f t="shared" si="14"/>
        <v>0.7462118913636363</v>
      </c>
      <c r="H112" s="3">
        <f t="shared" si="15"/>
        <v>0.82632842352941172</v>
      </c>
      <c r="I112" s="9">
        <f t="shared" si="2"/>
        <v>-9.6954830409417436E-2</v>
      </c>
      <c r="J112" s="18">
        <f t="shared" si="16"/>
        <v>4.0265729275485411E-4</v>
      </c>
    </row>
    <row r="113" spans="1:10" x14ac:dyDescent="0.15">
      <c r="A113" s="41" t="s">
        <v>875</v>
      </c>
      <c r="B113" s="96" t="s">
        <v>108</v>
      </c>
      <c r="C113" s="3">
        <v>7.33806387</v>
      </c>
      <c r="D113" s="3">
        <v>2.3838852699999999</v>
      </c>
      <c r="E113" s="9">
        <f t="shared" si="18"/>
        <v>2.0781950634730002</v>
      </c>
      <c r="F113" s="18">
        <f t="shared" si="17"/>
        <v>1.8031784044001585E-4</v>
      </c>
      <c r="G113" s="3">
        <f t="shared" si="14"/>
        <v>0.3335483577272727</v>
      </c>
      <c r="H113" s="3">
        <f t="shared" si="15"/>
        <v>0.14022854529411766</v>
      </c>
      <c r="I113" s="9">
        <f t="shared" si="2"/>
        <v>1.3786052763200454</v>
      </c>
      <c r="J113" s="18">
        <f t="shared" si="16"/>
        <v>1.79983300024688E-4</v>
      </c>
    </row>
    <row r="114" spans="1:10" x14ac:dyDescent="0.15">
      <c r="A114" s="41" t="s">
        <v>892</v>
      </c>
      <c r="B114" s="96" t="s">
        <v>280</v>
      </c>
      <c r="C114" s="3">
        <v>0.93098658000000001</v>
      </c>
      <c r="D114" s="3">
        <v>1.4647499999999999E-3</v>
      </c>
      <c r="E114" s="9">
        <f t="shared" si="18"/>
        <v>634.59418330773178</v>
      </c>
      <c r="F114" s="18">
        <f t="shared" si="17"/>
        <v>2.2877082096620678E-5</v>
      </c>
      <c r="G114" s="3">
        <f t="shared" si="14"/>
        <v>4.2317571818181819E-2</v>
      </c>
      <c r="H114" s="3">
        <f t="shared" si="15"/>
        <v>8.6161764705882347E-5</v>
      </c>
      <c r="I114" s="9">
        <f t="shared" si="2"/>
        <v>490.1409598287018</v>
      </c>
      <c r="J114" s="18">
        <f t="shared" si="16"/>
        <v>2.2834638661587203E-5</v>
      </c>
    </row>
    <row r="115" spans="1:10" x14ac:dyDescent="0.15">
      <c r="A115" s="41" t="s">
        <v>878</v>
      </c>
      <c r="B115" s="96" t="s">
        <v>109</v>
      </c>
      <c r="C115" s="3">
        <v>4.1429281600000003</v>
      </c>
      <c r="D115" s="3">
        <v>1.6051478799999999</v>
      </c>
      <c r="E115" s="9">
        <f t="shared" si="18"/>
        <v>1.5810258429273198</v>
      </c>
      <c r="F115" s="18">
        <f t="shared" si="17"/>
        <v>1.0180394612854854E-4</v>
      </c>
      <c r="G115" s="3">
        <f t="shared" si="14"/>
        <v>0.18831491636363637</v>
      </c>
      <c r="H115" s="3">
        <f t="shared" si="15"/>
        <v>9.4420463529411761E-2</v>
      </c>
      <c r="I115" s="9">
        <f t="shared" si="2"/>
        <v>0.99442906044383794</v>
      </c>
      <c r="J115" s="18">
        <f t="shared" si="16"/>
        <v>1.0161507111575587E-4</v>
      </c>
    </row>
    <row r="116" spans="1:10" x14ac:dyDescent="0.15">
      <c r="A116" s="41" t="s">
        <v>893</v>
      </c>
      <c r="B116" s="96" t="s">
        <v>281</v>
      </c>
      <c r="C116" s="3">
        <v>4.78843174</v>
      </c>
      <c r="D116" s="3">
        <v>5.6915525899999997</v>
      </c>
      <c r="E116" s="9">
        <f t="shared" si="18"/>
        <v>-0.15867741459277274</v>
      </c>
      <c r="F116" s="18">
        <f t="shared" si="17"/>
        <v>1.1766587014610264E-4</v>
      </c>
      <c r="G116" s="3">
        <f t="shared" si="14"/>
        <v>0.21765598818181819</v>
      </c>
      <c r="H116" s="3">
        <f t="shared" si="15"/>
        <v>0.33479721117647054</v>
      </c>
      <c r="I116" s="9">
        <f t="shared" si="2"/>
        <v>-0.34988709309441524</v>
      </c>
      <c r="J116" s="18">
        <f t="shared" si="16"/>
        <v>1.1744756679368599E-4</v>
      </c>
    </row>
    <row r="117" spans="1:10" x14ac:dyDescent="0.15">
      <c r="A117" s="41" t="s">
        <v>879</v>
      </c>
      <c r="B117" s="96" t="s">
        <v>110</v>
      </c>
      <c r="C117" s="3">
        <v>10.54922408</v>
      </c>
      <c r="D117" s="3">
        <v>3.5619552999999997</v>
      </c>
      <c r="E117" s="9">
        <f t="shared" si="18"/>
        <v>1.9616385360029649</v>
      </c>
      <c r="F117" s="18">
        <f t="shared" si="17"/>
        <v>2.5922550390984985E-4</v>
      </c>
      <c r="G117" s="3">
        <f t="shared" si="14"/>
        <v>0.47951018545454543</v>
      </c>
      <c r="H117" s="3">
        <f t="shared" si="15"/>
        <v>0.20952678235294117</v>
      </c>
      <c r="I117" s="9">
        <f>G117/H117-1</f>
        <v>1.2885388687295634</v>
      </c>
      <c r="J117" s="18">
        <f t="shared" si="16"/>
        <v>2.5874456753921705E-4</v>
      </c>
    </row>
    <row r="118" spans="1:10" x14ac:dyDescent="0.15">
      <c r="A118" s="41" t="s">
        <v>894</v>
      </c>
      <c r="B118" s="96" t="s">
        <v>282</v>
      </c>
      <c r="C118" s="3">
        <v>10.30025625</v>
      </c>
      <c r="D118" s="3">
        <v>2.93440133</v>
      </c>
      <c r="E118" s="9">
        <f t="shared" si="18"/>
        <v>2.5101729762370302</v>
      </c>
      <c r="F118" s="18">
        <f t="shared" si="17"/>
        <v>2.5310763109762574E-4</v>
      </c>
      <c r="G118" s="3">
        <f t="shared" si="14"/>
        <v>0.46819346590909094</v>
      </c>
      <c r="H118" s="3">
        <f t="shared" si="15"/>
        <v>0.17261184294117649</v>
      </c>
      <c r="I118" s="9">
        <f t="shared" si="2"/>
        <v>1.7124063907286144</v>
      </c>
      <c r="J118" s="18">
        <f t="shared" si="16"/>
        <v>2.5263804510533897E-4</v>
      </c>
    </row>
    <row r="119" spans="1:10" x14ac:dyDescent="0.15">
      <c r="A119" s="41" t="s">
        <v>859</v>
      </c>
      <c r="B119" s="96" t="s">
        <v>111</v>
      </c>
      <c r="C119" s="3">
        <v>31.518917160000001</v>
      </c>
      <c r="D119" s="3">
        <v>9.1645518900000003</v>
      </c>
      <c r="E119" s="9">
        <f t="shared" si="18"/>
        <v>2.4392207647808952</v>
      </c>
      <c r="F119" s="18">
        <f t="shared" si="17"/>
        <v>7.7451262022048292E-4</v>
      </c>
      <c r="G119" s="3">
        <f t="shared" si="14"/>
        <v>1.4326780527272727</v>
      </c>
      <c r="H119" s="3">
        <f t="shared" si="15"/>
        <v>0.53909128764705883</v>
      </c>
      <c r="I119" s="9">
        <f t="shared" si="2"/>
        <v>1.6575796818761463</v>
      </c>
      <c r="J119" s="18">
        <f t="shared" si="16"/>
        <v>7.7307568101905432E-4</v>
      </c>
    </row>
    <row r="120" spans="1:10" x14ac:dyDescent="0.15">
      <c r="A120" s="41" t="s">
        <v>895</v>
      </c>
      <c r="B120" s="96" t="s">
        <v>283</v>
      </c>
      <c r="C120" s="3">
        <v>24.93629438</v>
      </c>
      <c r="D120" s="3">
        <v>39.6042913</v>
      </c>
      <c r="E120" s="9">
        <f t="shared" si="18"/>
        <v>-0.37036382771985121</v>
      </c>
      <c r="F120" s="18">
        <f t="shared" si="17"/>
        <v>6.1275819219301826E-4</v>
      </c>
      <c r="G120" s="3">
        <f t="shared" si="14"/>
        <v>1.1334679263636362</v>
      </c>
      <c r="H120" s="3">
        <f t="shared" si="15"/>
        <v>2.329664194117647</v>
      </c>
      <c r="I120" s="9">
        <f>G120/H120-1</f>
        <v>-0.51346295778352147</v>
      </c>
      <c r="J120" s="18">
        <f t="shared" ref="J120:J154" si="19">G120/$G$1043</f>
        <v>6.1162135304492534E-4</v>
      </c>
    </row>
    <row r="121" spans="1:10" x14ac:dyDescent="0.15">
      <c r="A121" s="41" t="s">
        <v>880</v>
      </c>
      <c r="B121" s="96" t="s">
        <v>112</v>
      </c>
      <c r="C121" s="3">
        <v>15.519454640000001</v>
      </c>
      <c r="D121" s="3">
        <v>4.6034106399999999</v>
      </c>
      <c r="E121" s="9">
        <f t="shared" si="18"/>
        <v>2.3712948623675252</v>
      </c>
      <c r="F121" s="18">
        <f t="shared" ref="F121:F169" si="20">C121/$C$1043</f>
        <v>3.8135870647465264E-4</v>
      </c>
      <c r="G121" s="3">
        <f t="shared" si="14"/>
        <v>0.70542975636363636</v>
      </c>
      <c r="H121" s="3">
        <f t="shared" si="15"/>
        <v>0.27078886117647061</v>
      </c>
      <c r="I121" s="9">
        <f t="shared" si="2"/>
        <v>1.6050914845567235</v>
      </c>
      <c r="J121" s="18">
        <f t="shared" si="19"/>
        <v>3.8065117859088034E-4</v>
      </c>
    </row>
    <row r="122" spans="1:10" x14ac:dyDescent="0.15">
      <c r="A122" s="41" t="s">
        <v>896</v>
      </c>
      <c r="B122" s="96" t="s">
        <v>284</v>
      </c>
      <c r="C122" s="3">
        <v>8.9600384399999999</v>
      </c>
      <c r="D122" s="3">
        <v>4.7620059999999999E-2</v>
      </c>
      <c r="E122" s="9">
        <f t="shared" si="18"/>
        <v>187.15680702628262</v>
      </c>
      <c r="F122" s="18">
        <f t="shared" si="20"/>
        <v>2.2017453246292451E-4</v>
      </c>
      <c r="G122" s="3">
        <f t="shared" si="14"/>
        <v>0.40727447454545457</v>
      </c>
      <c r="H122" s="3">
        <f t="shared" si="15"/>
        <v>2.8011799999999999E-3</v>
      </c>
      <c r="I122" s="9">
        <f t="shared" si="2"/>
        <v>144.39389633849112</v>
      </c>
      <c r="J122" s="18">
        <f t="shared" si="19"/>
        <v>2.1976604665056667E-4</v>
      </c>
    </row>
    <row r="123" spans="1:10" x14ac:dyDescent="0.15">
      <c r="A123" s="41" t="s">
        <v>863</v>
      </c>
      <c r="B123" s="96" t="s">
        <v>113</v>
      </c>
      <c r="C123" s="3">
        <v>13.574305789999999</v>
      </c>
      <c r="D123" s="3">
        <v>2.6091965099999999</v>
      </c>
      <c r="E123" s="9">
        <f t="shared" si="18"/>
        <v>4.2024850324516185</v>
      </c>
      <c r="F123" s="18">
        <f t="shared" si="20"/>
        <v>3.3356067061940181E-4</v>
      </c>
      <c r="G123" s="3">
        <f t="shared" si="14"/>
        <v>0.61701389954545449</v>
      </c>
      <c r="H123" s="3">
        <f t="shared" si="15"/>
        <v>0.15348214764705881</v>
      </c>
      <c r="I123" s="9">
        <f t="shared" si="2"/>
        <v>3.0201020705307959</v>
      </c>
      <c r="J123" s="18">
        <f t="shared" si="19"/>
        <v>3.3294182156368032E-4</v>
      </c>
    </row>
    <row r="124" spans="1:10" x14ac:dyDescent="0.15">
      <c r="A124" s="41" t="s">
        <v>897</v>
      </c>
      <c r="B124" s="96" t="s">
        <v>285</v>
      </c>
      <c r="C124" s="3">
        <v>6.5308221</v>
      </c>
      <c r="D124" s="3">
        <v>5.3050712500000001</v>
      </c>
      <c r="E124" s="9">
        <f t="shared" si="18"/>
        <v>0.23105266493828891</v>
      </c>
      <c r="F124" s="18">
        <f t="shared" si="20"/>
        <v>1.6048153276293698E-4</v>
      </c>
      <c r="G124" s="3">
        <f t="shared" si="14"/>
        <v>0.29685555000000002</v>
      </c>
      <c r="H124" s="3">
        <f t="shared" si="15"/>
        <v>0.31206301470588238</v>
      </c>
      <c r="I124" s="9">
        <f t="shared" si="2"/>
        <v>-4.8732031638594853E-2</v>
      </c>
      <c r="J124" s="18">
        <f t="shared" si="19"/>
        <v>1.6018379428907358E-4</v>
      </c>
    </row>
    <row r="125" spans="1:10" x14ac:dyDescent="0.15">
      <c r="A125" s="41" t="s">
        <v>864</v>
      </c>
      <c r="B125" s="96" t="s">
        <v>114</v>
      </c>
      <c r="C125" s="3">
        <v>2.90393225</v>
      </c>
      <c r="D125" s="3">
        <v>1.4821401999999999</v>
      </c>
      <c r="E125" s="9">
        <f t="shared" si="18"/>
        <v>0.95928310290753882</v>
      </c>
      <c r="F125" s="18">
        <f t="shared" si="20"/>
        <v>7.135816768301258E-5</v>
      </c>
      <c r="G125" s="3">
        <f t="shared" si="14"/>
        <v>0.13199692045454545</v>
      </c>
      <c r="H125" s="3">
        <f t="shared" si="15"/>
        <v>8.7184717647058818E-2</v>
      </c>
      <c r="I125" s="9">
        <f t="shared" si="2"/>
        <v>0.51399148861037092</v>
      </c>
      <c r="J125" s="18">
        <f t="shared" si="19"/>
        <v>7.1225778170164289E-5</v>
      </c>
    </row>
    <row r="126" spans="1:10" x14ac:dyDescent="0.15">
      <c r="A126" s="41" t="s">
        <v>898</v>
      </c>
      <c r="B126" s="96" t="s">
        <v>286</v>
      </c>
      <c r="C126" s="3">
        <v>0.91533876000000003</v>
      </c>
      <c r="D126" s="3">
        <v>0.96343729</v>
      </c>
      <c r="E126" s="9">
        <f t="shared" si="18"/>
        <v>-4.992388243556567E-2</v>
      </c>
      <c r="F126" s="18">
        <f>C126/$C$1043</f>
        <v>2.2492569075205115E-5</v>
      </c>
      <c r="G126" s="3">
        <f t="shared" si="14"/>
        <v>4.1606307272727273E-2</v>
      </c>
      <c r="H126" s="3">
        <f t="shared" si="15"/>
        <v>5.667278176470588E-2</v>
      </c>
      <c r="I126" s="9">
        <f>G126/H126-1</f>
        <v>-0.26585027279111895</v>
      </c>
      <c r="J126" s="18">
        <f t="shared" si="19"/>
        <v>2.2450839020198648E-5</v>
      </c>
    </row>
    <row r="127" spans="1:10" x14ac:dyDescent="0.15">
      <c r="A127" s="41" t="s">
        <v>877</v>
      </c>
      <c r="B127" s="96" t="s">
        <v>115</v>
      </c>
      <c r="C127" s="3">
        <v>26.04879451</v>
      </c>
      <c r="D127" s="3">
        <v>7.9155963600000003</v>
      </c>
      <c r="E127" s="9">
        <f t="shared" si="18"/>
        <v>2.2908189510057331</v>
      </c>
      <c r="F127" s="18">
        <f t="shared" si="20"/>
        <v>6.4009559678429736E-4</v>
      </c>
      <c r="G127" s="3">
        <f t="shared" si="14"/>
        <v>1.184036114090909</v>
      </c>
      <c r="H127" s="3">
        <f t="shared" si="15"/>
        <v>0.46562331529411766</v>
      </c>
      <c r="I127" s="9">
        <f t="shared" si="2"/>
        <v>1.5429055530498847</v>
      </c>
      <c r="J127" s="18">
        <f t="shared" si="19"/>
        <v>6.3890803904583296E-4</v>
      </c>
    </row>
    <row r="128" spans="1:10" x14ac:dyDescent="0.15">
      <c r="A128" s="41" t="s">
        <v>899</v>
      </c>
      <c r="B128" s="96" t="s">
        <v>287</v>
      </c>
      <c r="C128" s="3">
        <v>11.0376514</v>
      </c>
      <c r="D128" s="3">
        <v>2.2283154600000001</v>
      </c>
      <c r="E128" s="9">
        <f t="shared" si="18"/>
        <v>3.9533612265114382</v>
      </c>
      <c r="F128" s="18">
        <f t="shared" si="20"/>
        <v>2.7122760161771628E-4</v>
      </c>
      <c r="G128" s="3">
        <f t="shared" si="14"/>
        <v>0.50171142727272722</v>
      </c>
      <c r="H128" s="3">
        <f t="shared" si="15"/>
        <v>0.13107738000000002</v>
      </c>
      <c r="I128" s="9">
        <f t="shared" si="2"/>
        <v>2.8275973113952015</v>
      </c>
      <c r="J128" s="18">
        <f t="shared" si="19"/>
        <v>2.7072439797312875E-4</v>
      </c>
    </row>
    <row r="129" spans="1:10" x14ac:dyDescent="0.15">
      <c r="A129" s="41" t="s">
        <v>865</v>
      </c>
      <c r="B129" s="96" t="s">
        <v>116</v>
      </c>
      <c r="C129" s="3">
        <v>3.0363504799999999</v>
      </c>
      <c r="D129" s="3">
        <v>0.95936935999999995</v>
      </c>
      <c r="E129" s="9">
        <f t="shared" si="18"/>
        <v>2.1649441879194473</v>
      </c>
      <c r="F129" s="18">
        <f t="shared" si="20"/>
        <v>7.4612073575833492E-5</v>
      </c>
      <c r="G129" s="3">
        <f t="shared" si="14"/>
        <v>0.13801593090909089</v>
      </c>
      <c r="H129" s="3">
        <f t="shared" si="15"/>
        <v>5.6433491764705877E-2</v>
      </c>
      <c r="I129" s="9">
        <f t="shared" si="2"/>
        <v>1.4456386906650276</v>
      </c>
      <c r="J129" s="18">
        <f t="shared" si="19"/>
        <v>7.4473647150463605E-5</v>
      </c>
    </row>
    <row r="130" spans="1:10" x14ac:dyDescent="0.15">
      <c r="A130" s="41" t="s">
        <v>900</v>
      </c>
      <c r="B130" s="96" t="s">
        <v>288</v>
      </c>
      <c r="C130" s="3">
        <v>0.53511914000000005</v>
      </c>
      <c r="D130" s="3">
        <v>9.4009026500000008</v>
      </c>
      <c r="E130" s="9">
        <f t="shared" si="18"/>
        <v>-0.94307789795057606</v>
      </c>
      <c r="F130" s="18">
        <f t="shared" si="20"/>
        <v>1.314945323621427E-5</v>
      </c>
      <c r="G130" s="3">
        <f t="shared" si="14"/>
        <v>2.4323597272727274E-2</v>
      </c>
      <c r="H130" s="3">
        <f t="shared" si="15"/>
        <v>0.55299427352941177</v>
      </c>
      <c r="I130" s="9">
        <f t="shared" si="2"/>
        <v>-0.95601473932544512</v>
      </c>
      <c r="J130" s="18">
        <f t="shared" si="19"/>
        <v>1.3125057294380437E-5</v>
      </c>
    </row>
    <row r="131" spans="1:10" x14ac:dyDescent="0.15">
      <c r="A131" s="41" t="s">
        <v>911</v>
      </c>
      <c r="B131" s="96" t="s">
        <v>546</v>
      </c>
      <c r="C131" s="3">
        <v>1.5309791799999999</v>
      </c>
      <c r="D131" s="3">
        <v>0.83320358999999999</v>
      </c>
      <c r="E131" s="9">
        <f t="shared" si="18"/>
        <v>0.83746109399264568</v>
      </c>
      <c r="F131" s="18">
        <f t="shared" si="20"/>
        <v>3.7620667302290223E-5</v>
      </c>
      <c r="G131" s="3">
        <f t="shared" si="14"/>
        <v>6.9589962727272719E-2</v>
      </c>
      <c r="H131" s="3">
        <f t="shared" si="15"/>
        <v>4.901197588235294E-2</v>
      </c>
      <c r="I131" s="9">
        <f>G131/H131-1</f>
        <v>0.41985629990340811</v>
      </c>
      <c r="J131" s="18">
        <f t="shared" si="19"/>
        <v>3.7550870361324724E-5</v>
      </c>
    </row>
    <row r="132" spans="1:10" x14ac:dyDescent="0.15">
      <c r="A132" s="41" t="s">
        <v>866</v>
      </c>
      <c r="B132" s="96" t="s">
        <v>117</v>
      </c>
      <c r="C132" s="3">
        <v>12.438532789999998</v>
      </c>
      <c r="D132" s="3">
        <v>2.08648795</v>
      </c>
      <c r="E132" s="9">
        <f t="shared" si="18"/>
        <v>4.9614687877780455</v>
      </c>
      <c r="F132" s="18">
        <f t="shared" si="20"/>
        <v>3.0565138307185716E-4</v>
      </c>
      <c r="G132" s="3">
        <f t="shared" si="14"/>
        <v>0.56538785409090897</v>
      </c>
      <c r="H132" s="3">
        <f t="shared" si="15"/>
        <v>0.12273458529411764</v>
      </c>
      <c r="I132" s="9">
        <f>G132/H132-1</f>
        <v>3.606589517828489</v>
      </c>
      <c r="J132" s="18">
        <f t="shared" si="19"/>
        <v>3.050843136105722E-4</v>
      </c>
    </row>
    <row r="133" spans="1:10" x14ac:dyDescent="0.15">
      <c r="A133" s="41" t="s">
        <v>901</v>
      </c>
      <c r="B133" s="96" t="s">
        <v>289</v>
      </c>
      <c r="C133" s="3">
        <v>2.11914559</v>
      </c>
      <c r="D133" s="3">
        <v>6.2606889999999998E-2</v>
      </c>
      <c r="E133" s="9">
        <f t="shared" si="18"/>
        <v>32.848440483148103</v>
      </c>
      <c r="F133" s="18">
        <f t="shared" si="20"/>
        <v>5.2073648190634137E-5</v>
      </c>
      <c r="G133" s="3">
        <f t="shared" si="14"/>
        <v>9.6324799545454545E-2</v>
      </c>
      <c r="H133" s="3">
        <f t="shared" si="15"/>
        <v>3.6827582352941175E-3</v>
      </c>
      <c r="I133" s="9">
        <f t="shared" si="2"/>
        <v>25.155613100614442</v>
      </c>
      <c r="J133" s="18">
        <f t="shared" si="19"/>
        <v>5.1977036896650029E-5</v>
      </c>
    </row>
    <row r="134" spans="1:10" x14ac:dyDescent="0.15">
      <c r="A134" s="41" t="s">
        <v>858</v>
      </c>
      <c r="B134" s="96" t="s">
        <v>118</v>
      </c>
      <c r="C134" s="3">
        <v>21.340915160000002</v>
      </c>
      <c r="D134" s="3">
        <v>7.83900942</v>
      </c>
      <c r="E134" s="9">
        <f>C134/D134-1</f>
        <v>1.722399478887219</v>
      </c>
      <c r="F134" s="18">
        <f t="shared" si="20"/>
        <v>5.2440913609338687E-4</v>
      </c>
      <c r="G134" s="3">
        <f t="shared" si="14"/>
        <v>0.97004159818181823</v>
      </c>
      <c r="H134" s="3">
        <f t="shared" si="15"/>
        <v>0.46111820117647057</v>
      </c>
      <c r="I134" s="9">
        <f t="shared" si="2"/>
        <v>1.1036723245946694</v>
      </c>
      <c r="J134" s="18">
        <f t="shared" si="19"/>
        <v>5.2343620934491722E-4</v>
      </c>
    </row>
    <row r="135" spans="1:10" x14ac:dyDescent="0.15">
      <c r="A135" s="41" t="s">
        <v>902</v>
      </c>
      <c r="B135" s="96" t="s">
        <v>290</v>
      </c>
      <c r="C135" s="3">
        <v>3.5178746200000002</v>
      </c>
      <c r="D135" s="3">
        <v>0.40762571000000003</v>
      </c>
      <c r="E135" s="9">
        <f>C135/D135-1</f>
        <v>7.6301588287941886</v>
      </c>
      <c r="F135" s="18">
        <f t="shared" si="20"/>
        <v>8.6444539820711773E-5</v>
      </c>
      <c r="G135" s="3">
        <f t="shared" ref="G135:G198" si="21">C135/22</f>
        <v>0.15990339181818183</v>
      </c>
      <c r="H135" s="3">
        <f t="shared" ref="H135:H198" si="22">D135/17</f>
        <v>2.3977982941176472E-2</v>
      </c>
      <c r="I135" s="9">
        <f t="shared" si="2"/>
        <v>5.6687590949773288</v>
      </c>
      <c r="J135" s="18">
        <f t="shared" si="19"/>
        <v>8.6284160835560489E-5</v>
      </c>
    </row>
    <row r="136" spans="1:10" x14ac:dyDescent="0.15">
      <c r="A136" s="41" t="s">
        <v>857</v>
      </c>
      <c r="B136" s="96" t="s">
        <v>119</v>
      </c>
      <c r="C136" s="3">
        <v>33.533002260000004</v>
      </c>
      <c r="D136" s="3">
        <v>14.102670269999999</v>
      </c>
      <c r="E136" s="9">
        <f>C136/D136-1</f>
        <v>1.3777768052432813</v>
      </c>
      <c r="F136" s="18">
        <f t="shared" si="20"/>
        <v>8.2400462276071347E-4</v>
      </c>
      <c r="G136" s="3">
        <f t="shared" si="21"/>
        <v>1.5242273754545457</v>
      </c>
      <c r="H136" s="3">
        <f t="shared" si="22"/>
        <v>0.82956883941176462</v>
      </c>
      <c r="I136" s="9">
        <f t="shared" si="2"/>
        <v>0.83737298586980846</v>
      </c>
      <c r="J136" s="18">
        <f t="shared" si="19"/>
        <v>8.2247586194560097E-4</v>
      </c>
    </row>
    <row r="137" spans="1:10" x14ac:dyDescent="0.15">
      <c r="A137" s="41" t="s">
        <v>903</v>
      </c>
      <c r="B137" s="96" t="s">
        <v>291</v>
      </c>
      <c r="C137" s="3">
        <v>9.1061824399999995</v>
      </c>
      <c r="D137" s="3">
        <v>13.60021761</v>
      </c>
      <c r="E137" s="9">
        <f>C137/D137-1</f>
        <v>-0.33043847524142667</v>
      </c>
      <c r="F137" s="18">
        <f t="shared" si="20"/>
        <v>2.237657209480781E-4</v>
      </c>
      <c r="G137" s="3">
        <f t="shared" si="21"/>
        <v>0.4139173836363636</v>
      </c>
      <c r="H137" s="3">
        <f t="shared" si="22"/>
        <v>0.80001280058823532</v>
      </c>
      <c r="I137" s="9">
        <f t="shared" si="2"/>
        <v>-0.48261154905019343</v>
      </c>
      <c r="J137" s="18">
        <f t="shared" si="19"/>
        <v>2.2335057246892912E-4</v>
      </c>
    </row>
    <row r="138" spans="1:10" x14ac:dyDescent="0.15">
      <c r="A138" s="41" t="s">
        <v>876</v>
      </c>
      <c r="B138" s="96" t="s">
        <v>120</v>
      </c>
      <c r="C138" s="3">
        <v>7.5716524500000002</v>
      </c>
      <c r="D138" s="3">
        <v>2.2197930000000001E-2</v>
      </c>
      <c r="E138" s="9">
        <f>C138/D138-1</f>
        <v>340.09723068772627</v>
      </c>
      <c r="F138" s="18">
        <f t="shared" si="20"/>
        <v>1.8605779978668338E-4</v>
      </c>
      <c r="G138" s="3">
        <f t="shared" si="21"/>
        <v>0.34416602045454547</v>
      </c>
      <c r="H138" s="3">
        <f t="shared" si="22"/>
        <v>1.3057605882352942E-3</v>
      </c>
      <c r="I138" s="9">
        <f>G138/H138-1</f>
        <v>262.57513280415213</v>
      </c>
      <c r="J138" s="18">
        <f t="shared" si="19"/>
        <v>1.8571261012900045E-4</v>
      </c>
    </row>
    <row r="139" spans="1:10" x14ac:dyDescent="0.15">
      <c r="A139" s="41" t="s">
        <v>904</v>
      </c>
      <c r="B139" s="96" t="s">
        <v>292</v>
      </c>
      <c r="C139" s="3">
        <v>3.607697E-2</v>
      </c>
      <c r="D139" s="3">
        <v>0</v>
      </c>
      <c r="F139" s="18">
        <f t="shared" si="20"/>
        <v>8.8651740231026883E-7</v>
      </c>
      <c r="G139" s="3">
        <f t="shared" si="21"/>
        <v>1.6398622727272728E-3</v>
      </c>
      <c r="H139" s="3">
        <f t="shared" si="22"/>
        <v>0</v>
      </c>
      <c r="J139" s="18">
        <f t="shared" si="19"/>
        <v>8.8487266267030591E-7</v>
      </c>
    </row>
    <row r="140" spans="1:10" x14ac:dyDescent="0.15">
      <c r="A140" s="41" t="s">
        <v>867</v>
      </c>
      <c r="B140" s="96" t="s">
        <v>121</v>
      </c>
      <c r="C140" s="3">
        <v>26.477062350000001</v>
      </c>
      <c r="D140" s="3">
        <v>7.4532669699999996</v>
      </c>
      <c r="E140" s="9">
        <f t="shared" ref="E140:E160" si="23">C140/D140-1</f>
        <v>2.5524102996138889</v>
      </c>
      <c r="F140" s="18">
        <f t="shared" si="20"/>
        <v>6.5061939889433679E-4</v>
      </c>
      <c r="G140" s="3">
        <f t="shared" si="21"/>
        <v>1.2035028340909091</v>
      </c>
      <c r="H140" s="3">
        <f t="shared" si="22"/>
        <v>0.4384274688235294</v>
      </c>
      <c r="I140" s="9">
        <f t="shared" si="2"/>
        <v>1.7450443224289138</v>
      </c>
      <c r="J140" s="18">
        <f t="shared" si="19"/>
        <v>6.4941231653689883E-4</v>
      </c>
    </row>
    <row r="141" spans="1:10" x14ac:dyDescent="0.15">
      <c r="A141" s="41" t="s">
        <v>905</v>
      </c>
      <c r="B141" s="96" t="s">
        <v>293</v>
      </c>
      <c r="C141" s="3">
        <v>18.3265721</v>
      </c>
      <c r="D141" s="3">
        <v>13.37904384</v>
      </c>
      <c r="E141" s="9">
        <f t="shared" si="23"/>
        <v>0.36979684939876845</v>
      </c>
      <c r="F141" s="18">
        <f t="shared" si="20"/>
        <v>4.5033784964047281E-4</v>
      </c>
      <c r="G141" s="3">
        <f t="shared" si="21"/>
        <v>0.8330260045454545</v>
      </c>
      <c r="H141" s="3">
        <f t="shared" si="22"/>
        <v>0.78700257882352942</v>
      </c>
      <c r="I141" s="9">
        <f t="shared" si="2"/>
        <v>5.847938362632088E-2</v>
      </c>
      <c r="J141" s="18">
        <f t="shared" si="19"/>
        <v>4.4950234600484289E-4</v>
      </c>
    </row>
    <row r="142" spans="1:10" x14ac:dyDescent="0.15">
      <c r="A142" s="41" t="s">
        <v>912</v>
      </c>
      <c r="B142" s="96" t="s">
        <v>547</v>
      </c>
      <c r="C142" s="3">
        <v>2.6963128700000003</v>
      </c>
      <c r="D142" s="3">
        <v>0.74353926000000004</v>
      </c>
      <c r="E142" s="9">
        <f t="shared" si="23"/>
        <v>2.6263221258820955</v>
      </c>
      <c r="F142" s="18">
        <f t="shared" si="20"/>
        <v>6.6256348061606782E-5</v>
      </c>
      <c r="G142" s="3">
        <f t="shared" si="21"/>
        <v>0.12255967590909092</v>
      </c>
      <c r="H142" s="3">
        <f t="shared" si="22"/>
        <v>4.3737603529411764E-2</v>
      </c>
      <c r="I142" s="9">
        <f t="shared" si="2"/>
        <v>1.8021580063634377</v>
      </c>
      <c r="J142" s="18">
        <f t="shared" si="19"/>
        <v>6.6133423862068083E-5</v>
      </c>
    </row>
    <row r="143" spans="1:10" x14ac:dyDescent="0.15">
      <c r="A143" s="41" t="s">
        <v>913</v>
      </c>
      <c r="B143" s="96" t="s">
        <v>548</v>
      </c>
      <c r="C143" s="3">
        <v>4.3327085199999997</v>
      </c>
      <c r="D143" s="3">
        <v>3.6595808399999998</v>
      </c>
      <c r="E143" s="9">
        <f t="shared" si="23"/>
        <v>0.18393573183097112</v>
      </c>
      <c r="F143" s="18">
        <f t="shared" si="20"/>
        <v>1.0646740849128874E-4</v>
      </c>
      <c r="G143" s="3">
        <f t="shared" si="21"/>
        <v>0.19694129636363636</v>
      </c>
      <c r="H143" s="3">
        <f t="shared" si="22"/>
        <v>0.21526946117647058</v>
      </c>
      <c r="I143" s="9">
        <f t="shared" si="2"/>
        <v>-8.5140570857885955E-2</v>
      </c>
      <c r="J143" s="18">
        <f t="shared" si="19"/>
        <v>1.0626988144144922E-4</v>
      </c>
    </row>
    <row r="144" spans="1:10" x14ac:dyDescent="0.15">
      <c r="A144" s="41" t="s">
        <v>882</v>
      </c>
      <c r="B144" s="96" t="s">
        <v>196</v>
      </c>
      <c r="C144" s="3">
        <v>10.07782716</v>
      </c>
      <c r="D144" s="3">
        <v>6.0269515899999995</v>
      </c>
      <c r="E144" s="9">
        <f t="shared" si="23"/>
        <v>0.67212678076281018</v>
      </c>
      <c r="F144" s="18">
        <f t="shared" si="20"/>
        <v>2.4764189328580182E-4</v>
      </c>
      <c r="G144" s="3">
        <f t="shared" si="21"/>
        <v>0.45808305272727273</v>
      </c>
      <c r="H144" s="3">
        <f t="shared" si="22"/>
        <v>0.35452656411764705</v>
      </c>
      <c r="I144" s="9">
        <f t="shared" si="2"/>
        <v>0.29209796695308055</v>
      </c>
      <c r="J144" s="18">
        <f t="shared" si="19"/>
        <v>2.4718244777763559E-4</v>
      </c>
    </row>
    <row r="145" spans="1:12" x14ac:dyDescent="0.15">
      <c r="A145" s="41" t="s">
        <v>841</v>
      </c>
      <c r="B145" s="96" t="s">
        <v>549</v>
      </c>
      <c r="C145" s="3">
        <v>7.8688793800000001</v>
      </c>
      <c r="D145" s="3">
        <v>12.022338900000001</v>
      </c>
      <c r="E145" s="9">
        <f t="shared" si="23"/>
        <v>-0.34547849254191298</v>
      </c>
      <c r="F145" s="18">
        <f t="shared" si="20"/>
        <v>1.9336154081261368E-4</v>
      </c>
      <c r="G145" s="3">
        <f t="shared" si="21"/>
        <v>0.35767633545454547</v>
      </c>
      <c r="H145" s="3">
        <f t="shared" si="22"/>
        <v>0.707196405882353</v>
      </c>
      <c r="I145" s="9">
        <f t="shared" si="2"/>
        <v>-0.49423338060056909</v>
      </c>
      <c r="J145" s="18">
        <f t="shared" si="19"/>
        <v>1.9300280065681974E-4</v>
      </c>
    </row>
    <row r="146" spans="1:12" x14ac:dyDescent="0.15">
      <c r="A146" s="41" t="s">
        <v>850</v>
      </c>
      <c r="B146" s="96" t="s">
        <v>182</v>
      </c>
      <c r="C146" s="3">
        <v>2.6165286400000003</v>
      </c>
      <c r="D146" s="3">
        <v>1.2271491200000002</v>
      </c>
      <c r="E146" s="9">
        <f t="shared" si="23"/>
        <v>1.1322010482312042</v>
      </c>
      <c r="F146" s="18">
        <f t="shared" si="20"/>
        <v>6.4295814559904032E-5</v>
      </c>
      <c r="G146" s="3">
        <f t="shared" si="21"/>
        <v>0.11893312000000002</v>
      </c>
      <c r="H146" s="3">
        <f t="shared" si="22"/>
        <v>7.2185242352941187E-2</v>
      </c>
      <c r="I146" s="9">
        <f t="shared" si="2"/>
        <v>0.64760990090593062</v>
      </c>
      <c r="J146" s="18">
        <f t="shared" si="19"/>
        <v>6.4176527702573536E-5</v>
      </c>
    </row>
    <row r="147" spans="1:12" x14ac:dyDescent="0.15">
      <c r="A147" s="41" t="s">
        <v>851</v>
      </c>
      <c r="B147" s="96" t="s">
        <v>184</v>
      </c>
      <c r="C147" s="3">
        <v>6.0234365800000003</v>
      </c>
      <c r="D147" s="3">
        <v>1.8481380199999999</v>
      </c>
      <c r="E147" s="9">
        <f t="shared" si="23"/>
        <v>2.2591919622972751</v>
      </c>
      <c r="F147" s="18">
        <f t="shared" si="20"/>
        <v>1.4801357624773506E-4</v>
      </c>
      <c r="G147" s="3">
        <f t="shared" si="21"/>
        <v>0.27379257181818184</v>
      </c>
      <c r="H147" s="3">
        <f t="shared" si="22"/>
        <v>0.10871400117647058</v>
      </c>
      <c r="I147" s="9">
        <f t="shared" si="2"/>
        <v>1.5184665163206219</v>
      </c>
      <c r="J147" s="18">
        <f t="shared" si="19"/>
        <v>1.4773896934721295E-4</v>
      </c>
    </row>
    <row r="148" spans="1:12" x14ac:dyDescent="0.15">
      <c r="A148" s="41" t="s">
        <v>890</v>
      </c>
      <c r="B148" s="96" t="s">
        <v>183</v>
      </c>
      <c r="C148" s="3">
        <v>4.8560737099999995</v>
      </c>
      <c r="D148" s="3">
        <v>3.0977110899999998</v>
      </c>
      <c r="E148" s="9">
        <f t="shared" si="23"/>
        <v>0.5676328646904254</v>
      </c>
      <c r="F148" s="18">
        <f t="shared" si="20"/>
        <v>1.1932803255972963E-4</v>
      </c>
      <c r="G148" s="3">
        <f t="shared" si="21"/>
        <v>0.22073062318181816</v>
      </c>
      <c r="H148" s="3">
        <f t="shared" si="22"/>
        <v>0.18221829941176471</v>
      </c>
      <c r="I148" s="9">
        <f t="shared" si="2"/>
        <v>0.21135266816987408</v>
      </c>
      <c r="J148" s="18">
        <f t="shared" si="19"/>
        <v>1.1910664542756695E-4</v>
      </c>
    </row>
    <row r="149" spans="1:12" x14ac:dyDescent="0.15">
      <c r="A149" s="41" t="s">
        <v>885</v>
      </c>
      <c r="B149" s="96" t="s">
        <v>205</v>
      </c>
      <c r="C149" s="3">
        <v>16.06895145</v>
      </c>
      <c r="D149" s="3">
        <v>3.1581637100000002</v>
      </c>
      <c r="E149" s="9">
        <f t="shared" si="23"/>
        <v>4.0880679171631664</v>
      </c>
      <c r="F149" s="18">
        <f t="shared" si="20"/>
        <v>3.9486146140609447E-4</v>
      </c>
      <c r="G149" s="3">
        <f t="shared" si="21"/>
        <v>0.73040688409090915</v>
      </c>
      <c r="H149" s="3">
        <f t="shared" si="22"/>
        <v>0.18577433588235295</v>
      </c>
      <c r="I149" s="9">
        <f t="shared" si="2"/>
        <v>2.9316888450806289</v>
      </c>
      <c r="J149" s="18">
        <f t="shared" si="19"/>
        <v>3.9412888210626818E-4</v>
      </c>
      <c r="L149" s="3"/>
    </row>
    <row r="150" spans="1:12" x14ac:dyDescent="0.15">
      <c r="A150" s="41" t="s">
        <v>909</v>
      </c>
      <c r="B150" s="96" t="s">
        <v>805</v>
      </c>
      <c r="C150" s="3">
        <v>25.486633380000001</v>
      </c>
      <c r="D150" s="3">
        <v>1.44169192</v>
      </c>
      <c r="E150" s="9">
        <f t="shared" si="23"/>
        <v>16.678279961505229</v>
      </c>
      <c r="F150" s="18">
        <f t="shared" si="20"/>
        <v>6.2628164221307354E-4</v>
      </c>
      <c r="G150" s="3">
        <f t="shared" si="21"/>
        <v>1.1584833354545454</v>
      </c>
      <c r="H150" s="3">
        <f t="shared" si="22"/>
        <v>8.4805407058823529E-2</v>
      </c>
      <c r="I150" s="9">
        <f t="shared" si="2"/>
        <v>12.660489061163132</v>
      </c>
      <c r="J150" s="18">
        <f t="shared" si="19"/>
        <v>6.2511971325370441E-4</v>
      </c>
    </row>
    <row r="151" spans="1:12" x14ac:dyDescent="0.15">
      <c r="A151" s="41" t="s">
        <v>868</v>
      </c>
      <c r="B151" s="96" t="s">
        <v>125</v>
      </c>
      <c r="C151" s="3">
        <v>41.117134569999997</v>
      </c>
      <c r="D151" s="3">
        <v>20.048946469999997</v>
      </c>
      <c r="E151" s="9">
        <f t="shared" si="23"/>
        <v>1.0508376652870579</v>
      </c>
      <c r="F151" s="18">
        <f t="shared" si="20"/>
        <v>1.01036908946173E-3</v>
      </c>
      <c r="G151" s="3">
        <f t="shared" si="21"/>
        <v>1.8689606622727271</v>
      </c>
      <c r="H151" s="3">
        <f t="shared" si="22"/>
        <v>1.179349792352941</v>
      </c>
      <c r="I151" s="9">
        <f t="shared" si="2"/>
        <v>0.58473819590363574</v>
      </c>
      <c r="J151" s="18">
        <f t="shared" si="19"/>
        <v>1.0084945700353765E-3</v>
      </c>
    </row>
    <row r="152" spans="1:12" x14ac:dyDescent="0.15">
      <c r="A152" s="41" t="s">
        <v>869</v>
      </c>
      <c r="B152" s="96" t="s">
        <v>122</v>
      </c>
      <c r="C152" s="3">
        <v>61.058954280000002</v>
      </c>
      <c r="D152" s="3">
        <v>45.364420299999999</v>
      </c>
      <c r="E152" s="9">
        <f t="shared" si="23"/>
        <v>0.3459657122522517</v>
      </c>
      <c r="F152" s="18">
        <f t="shared" si="20"/>
        <v>1.5003983299065047E-3</v>
      </c>
      <c r="G152" s="3">
        <f t="shared" si="21"/>
        <v>2.775407012727273</v>
      </c>
      <c r="H152" s="3">
        <f t="shared" si="22"/>
        <v>2.6684953117647057</v>
      </c>
      <c r="I152" s="9">
        <f t="shared" si="2"/>
        <v>4.0064414013103677E-2</v>
      </c>
      <c r="J152" s="18">
        <f t="shared" si="19"/>
        <v>1.4976146681278408E-3</v>
      </c>
    </row>
    <row r="153" spans="1:12" x14ac:dyDescent="0.15">
      <c r="A153" s="41" t="s">
        <v>884</v>
      </c>
      <c r="B153" s="96" t="s">
        <v>206</v>
      </c>
      <c r="C153" s="3">
        <v>27.337849089999999</v>
      </c>
      <c r="D153" s="3">
        <v>21.321574819999999</v>
      </c>
      <c r="E153" s="9">
        <f t="shared" si="23"/>
        <v>0.28216838206325323</v>
      </c>
      <c r="F153" s="18">
        <f t="shared" si="20"/>
        <v>6.7177146417830944E-4</v>
      </c>
      <c r="G153" s="3">
        <f t="shared" si="21"/>
        <v>1.242629504090909</v>
      </c>
      <c r="H153" s="3">
        <f t="shared" si="22"/>
        <v>1.2542102835294118</v>
      </c>
      <c r="I153" s="9">
        <f>G153/H153-1</f>
        <v>-9.2335229511225636E-3</v>
      </c>
      <c r="J153" s="18">
        <f t="shared" si="19"/>
        <v>6.7052513877820935E-4</v>
      </c>
    </row>
    <row r="154" spans="1:12" x14ac:dyDescent="0.15">
      <c r="A154" s="41" t="s">
        <v>870</v>
      </c>
      <c r="B154" s="96" t="s">
        <v>123</v>
      </c>
      <c r="C154" s="3">
        <v>40.290153220000001</v>
      </c>
      <c r="D154" s="3">
        <v>232.53975987999999</v>
      </c>
      <c r="E154" s="9">
        <f t="shared" si="23"/>
        <v>-0.82673864787341589</v>
      </c>
      <c r="F154" s="18">
        <f t="shared" si="20"/>
        <v>9.9004772216949237E-4</v>
      </c>
      <c r="G154" s="3">
        <f t="shared" si="21"/>
        <v>1.8313706009090909</v>
      </c>
      <c r="H154" s="3">
        <f t="shared" si="22"/>
        <v>13.678809404705882</v>
      </c>
      <c r="I154" s="9">
        <f t="shared" si="2"/>
        <v>-0.86611622790218501</v>
      </c>
      <c r="J154" s="18">
        <f t="shared" si="19"/>
        <v>9.8821090460690002E-4</v>
      </c>
    </row>
    <row r="155" spans="1:12" x14ac:dyDescent="0.15">
      <c r="A155" s="41" t="s">
        <v>871</v>
      </c>
      <c r="B155" s="96" t="s">
        <v>124</v>
      </c>
      <c r="C155" s="3">
        <v>90.606817230000004</v>
      </c>
      <c r="D155" s="3">
        <v>41.4109956</v>
      </c>
      <c r="E155" s="9">
        <f t="shared" si="23"/>
        <v>1.1879893472061318</v>
      </c>
      <c r="F155" s="18">
        <f t="shared" ref="F155:F167" si="24">C155/$C$1043</f>
        <v>2.2264763432832888E-3</v>
      </c>
      <c r="G155" s="3">
        <f t="shared" si="21"/>
        <v>4.1184916922727277</v>
      </c>
      <c r="H155" s="3">
        <f t="shared" si="22"/>
        <v>2.4359409176470588</v>
      </c>
      <c r="I155" s="9">
        <f t="shared" si="2"/>
        <v>0.69071904102292025</v>
      </c>
      <c r="J155" s="18">
        <f t="shared" ref="J155:J167" si="25">G155/$G$1043</f>
        <v>2.222345602149844E-3</v>
      </c>
    </row>
    <row r="156" spans="1:12" x14ac:dyDescent="0.15">
      <c r="A156" s="41" t="s">
        <v>838</v>
      </c>
      <c r="B156" s="96" t="s">
        <v>148</v>
      </c>
      <c r="C156" s="3">
        <v>165.07160213999998</v>
      </c>
      <c r="D156" s="3">
        <v>46.42673388</v>
      </c>
      <c r="E156" s="9">
        <f t="shared" si="23"/>
        <v>2.5555290744049208</v>
      </c>
      <c r="F156" s="18">
        <f t="shared" si="24"/>
        <v>4.0562954129558827E-3</v>
      </c>
      <c r="G156" s="3">
        <f t="shared" si="21"/>
        <v>7.5032546427272715</v>
      </c>
      <c r="H156" s="3">
        <f t="shared" si="22"/>
        <v>2.7309843458823528</v>
      </c>
      <c r="I156" s="9">
        <f t="shared" si="2"/>
        <v>1.7474542847674388</v>
      </c>
      <c r="J156" s="18">
        <f t="shared" si="25"/>
        <v>4.0487698417265953E-3</v>
      </c>
    </row>
    <row r="157" spans="1:12" x14ac:dyDescent="0.15">
      <c r="A157" s="41" t="s">
        <v>862</v>
      </c>
      <c r="B157" s="96" t="s">
        <v>134</v>
      </c>
      <c r="C157" s="3">
        <v>22.21949841</v>
      </c>
      <c r="D157" s="3">
        <v>3.2123709500000004</v>
      </c>
      <c r="E157" s="9">
        <f t="shared" si="23"/>
        <v>5.9168532388826378</v>
      </c>
      <c r="F157" s="18">
        <f t="shared" si="24"/>
        <v>5.4599851404013003E-4</v>
      </c>
      <c r="G157" s="3">
        <f t="shared" si="21"/>
        <v>1.0099772004545455</v>
      </c>
      <c r="H157" s="3">
        <f t="shared" si="22"/>
        <v>0.18896299705882355</v>
      </c>
      <c r="I157" s="9">
        <f t="shared" si="2"/>
        <v>4.3448411391365847</v>
      </c>
      <c r="J157" s="18">
        <f t="shared" si="25"/>
        <v>5.4498553291075524E-4</v>
      </c>
      <c r="L157" s="3"/>
    </row>
    <row r="158" spans="1:12" x14ac:dyDescent="0.15">
      <c r="A158" s="41" t="s">
        <v>439</v>
      </c>
      <c r="B158" s="96" t="s">
        <v>817</v>
      </c>
      <c r="C158" s="3">
        <v>1.59804849</v>
      </c>
      <c r="D158" s="3">
        <v>1.1343627000000001</v>
      </c>
      <c r="E158" s="9">
        <f t="shared" si="23"/>
        <v>0.40876325535033908</v>
      </c>
      <c r="F158" s="18">
        <f t="shared" si="24"/>
        <v>3.9268757773190148E-5</v>
      </c>
      <c r="G158" s="3">
        <f t="shared" si="21"/>
        <v>7.2638567727272729E-2</v>
      </c>
      <c r="H158" s="3">
        <f t="shared" si="22"/>
        <v>6.6727217647058829E-2</v>
      </c>
      <c r="I158" s="9">
        <f t="shared" si="2"/>
        <v>8.8589788225261978E-2</v>
      </c>
      <c r="J158" s="18">
        <f t="shared" si="25"/>
        <v>3.9195903159898452E-5</v>
      </c>
      <c r="L158" s="3"/>
    </row>
    <row r="159" spans="1:12" x14ac:dyDescent="0.15">
      <c r="A159" s="41" t="s">
        <v>355</v>
      </c>
      <c r="B159" s="96" t="s">
        <v>565</v>
      </c>
      <c r="C159" s="3">
        <v>0.91585944999999991</v>
      </c>
      <c r="D159" s="3">
        <v>0.60445583999999997</v>
      </c>
      <c r="E159" s="9">
        <f t="shared" si="23"/>
        <v>0.51518008329607667</v>
      </c>
      <c r="F159" s="18">
        <f t="shared" si="24"/>
        <v>2.2505363961976614E-5</v>
      </c>
      <c r="G159" s="3">
        <f t="shared" si="21"/>
        <v>4.1629974999999993E-2</v>
      </c>
      <c r="H159" s="3">
        <f t="shared" si="22"/>
        <v>3.5556225882352938E-2</v>
      </c>
      <c r="I159" s="9">
        <f t="shared" si="2"/>
        <v>0.17082097345605907</v>
      </c>
      <c r="J159" s="18">
        <f t="shared" si="25"/>
        <v>2.2463610168849039E-5</v>
      </c>
    </row>
    <row r="160" spans="1:12" x14ac:dyDescent="0.15">
      <c r="A160" s="41" t="s">
        <v>356</v>
      </c>
      <c r="B160" s="96" t="s">
        <v>567</v>
      </c>
      <c r="C160" s="3">
        <v>0.89084759000000002</v>
      </c>
      <c r="D160" s="3">
        <v>0.39895902</v>
      </c>
      <c r="E160" s="9">
        <f t="shared" si="23"/>
        <v>1.2329300638446528</v>
      </c>
      <c r="F160" s="18">
        <f t="shared" si="24"/>
        <v>2.1890748899953721E-5</v>
      </c>
      <c r="G160" s="3">
        <f t="shared" si="21"/>
        <v>4.0493072272727276E-2</v>
      </c>
      <c r="H160" s="3">
        <f t="shared" si="22"/>
        <v>2.3468177647058823E-2</v>
      </c>
      <c r="I160" s="9">
        <f t="shared" si="2"/>
        <v>0.7254459584254136</v>
      </c>
      <c r="J160" s="18">
        <f t="shared" si="25"/>
        <v>2.1850135390991122E-5</v>
      </c>
    </row>
    <row r="161" spans="1:12" x14ac:dyDescent="0.15">
      <c r="A161" s="41" t="s">
        <v>354</v>
      </c>
      <c r="B161" s="96" t="s">
        <v>568</v>
      </c>
      <c r="C161" s="3">
        <v>0.29399297999999996</v>
      </c>
      <c r="D161" s="3">
        <v>0.25463830999999998</v>
      </c>
      <c r="E161" s="9">
        <f t="shared" ref="E161:E194" si="26">C161/D161-1</f>
        <v>0.15455125350148613</v>
      </c>
      <c r="F161" s="18">
        <f t="shared" si="24"/>
        <v>7.2242733502024914E-6</v>
      </c>
      <c r="G161" s="3">
        <f t="shared" si="21"/>
        <v>1.3363317272727271E-2</v>
      </c>
      <c r="H161" s="3">
        <f t="shared" si="22"/>
        <v>1.4978724117647058E-2</v>
      </c>
      <c r="I161" s="9">
        <f t="shared" si="2"/>
        <v>-0.10784675865794258</v>
      </c>
      <c r="J161" s="18">
        <f t="shared" si="25"/>
        <v>7.2108702870273729E-6</v>
      </c>
    </row>
    <row r="162" spans="1:12" x14ac:dyDescent="0.15">
      <c r="A162" s="41" t="s">
        <v>242</v>
      </c>
      <c r="B162" s="96" t="s">
        <v>301</v>
      </c>
      <c r="C162" s="3">
        <v>5.0639963400000001</v>
      </c>
      <c r="D162" s="3">
        <v>2.6263287799999997</v>
      </c>
      <c r="E162" s="9">
        <f t="shared" si="26"/>
        <v>0.92816542184790762</v>
      </c>
      <c r="F162" s="18">
        <f t="shared" si="24"/>
        <v>1.2443730392672968E-4</v>
      </c>
      <c r="G162" s="3">
        <f t="shared" si="21"/>
        <v>0.23018165181818181</v>
      </c>
      <c r="H162" s="3">
        <f t="shared" si="22"/>
        <v>0.15448992823529409</v>
      </c>
      <c r="I162" s="9">
        <f>G162/H162-1</f>
        <v>0.48994600779156516</v>
      </c>
      <c r="J162" s="18">
        <f t="shared" si="25"/>
        <v>1.2420643765616911E-4</v>
      </c>
    </row>
    <row r="163" spans="1:12" x14ac:dyDescent="0.15">
      <c r="A163" s="41" t="s">
        <v>243</v>
      </c>
      <c r="B163" s="96" t="s">
        <v>302</v>
      </c>
      <c r="C163" s="3">
        <v>2.0466052000000001</v>
      </c>
      <c r="D163" s="3">
        <v>6.6217461399999999</v>
      </c>
      <c r="E163" s="9">
        <f t="shared" si="26"/>
        <v>-0.69092665941433995</v>
      </c>
      <c r="F163" s="18">
        <f t="shared" si="24"/>
        <v>5.029111717138907E-5</v>
      </c>
      <c r="G163" s="3">
        <f t="shared" si="21"/>
        <v>9.3027509090909094E-2</v>
      </c>
      <c r="H163" s="3">
        <f t="shared" si="22"/>
        <v>0.38951447882352941</v>
      </c>
      <c r="I163" s="9">
        <f t="shared" si="2"/>
        <v>-0.7611706004565354</v>
      </c>
      <c r="J163" s="18">
        <f t="shared" si="25"/>
        <v>5.019781297483946E-5</v>
      </c>
    </row>
    <row r="164" spans="1:12" x14ac:dyDescent="0.15">
      <c r="A164" s="41" t="s">
        <v>358</v>
      </c>
      <c r="B164" s="96" t="s">
        <v>566</v>
      </c>
      <c r="C164" s="3">
        <v>2.4678906299999999</v>
      </c>
      <c r="D164" s="3">
        <v>6.0857417800000002</v>
      </c>
      <c r="E164" s="9">
        <f t="shared" si="26"/>
        <v>-0.59447989756804964</v>
      </c>
      <c r="F164" s="18">
        <f t="shared" si="24"/>
        <v>6.064334090400199E-5</v>
      </c>
      <c r="G164" s="3">
        <f t="shared" si="21"/>
        <v>0.11217684681818181</v>
      </c>
      <c r="H164" s="3">
        <f t="shared" si="22"/>
        <v>0.35798481058823528</v>
      </c>
      <c r="I164" s="9">
        <f>G164/H164-1</f>
        <v>-0.68664355721167469</v>
      </c>
      <c r="J164" s="18">
        <f t="shared" si="25"/>
        <v>6.0530830414727133E-5</v>
      </c>
    </row>
    <row r="165" spans="1:12" x14ac:dyDescent="0.15">
      <c r="A165" s="41" t="s">
        <v>82</v>
      </c>
      <c r="B165" s="96" t="s">
        <v>160</v>
      </c>
      <c r="C165" s="3">
        <v>40.983567149999999</v>
      </c>
      <c r="D165" s="3">
        <v>38.274050530000004</v>
      </c>
      <c r="E165" s="9">
        <f t="shared" si="26"/>
        <v>7.0792523458582446E-2</v>
      </c>
      <c r="F165" s="18">
        <f t="shared" si="24"/>
        <v>1.0070869445861575E-3</v>
      </c>
      <c r="G165" s="3">
        <f t="shared" si="21"/>
        <v>1.862889415909091</v>
      </c>
      <c r="H165" s="3">
        <f t="shared" si="22"/>
        <v>2.2514147370588238</v>
      </c>
      <c r="I165" s="9">
        <f t="shared" si="2"/>
        <v>-0.17256941369109535</v>
      </c>
      <c r="J165" s="18">
        <f t="shared" si="25"/>
        <v>1.0052185144635976E-3</v>
      </c>
    </row>
    <row r="166" spans="1:12" x14ac:dyDescent="0.15">
      <c r="A166" s="41" t="s">
        <v>80</v>
      </c>
      <c r="B166" s="96" t="s">
        <v>162</v>
      </c>
      <c r="C166" s="3">
        <v>1.3075086200000001</v>
      </c>
      <c r="D166" s="3">
        <v>1.8455117299999999</v>
      </c>
      <c r="E166" s="9">
        <f t="shared" si="26"/>
        <v>-0.291519745582977</v>
      </c>
      <c r="F166" s="18">
        <f t="shared" si="24"/>
        <v>3.2129337505358253E-5</v>
      </c>
      <c r="G166" s="3">
        <f t="shared" si="21"/>
        <v>5.9432210000000006E-2</v>
      </c>
      <c r="H166" s="3">
        <f t="shared" si="22"/>
        <v>0.10855951352941176</v>
      </c>
      <c r="I166" s="9">
        <f t="shared" si="2"/>
        <v>-0.45253798522320954</v>
      </c>
      <c r="J166" s="18">
        <f t="shared" si="25"/>
        <v>3.206972852885864E-5</v>
      </c>
    </row>
    <row r="167" spans="1:12" x14ac:dyDescent="0.15">
      <c r="A167" s="41" t="s">
        <v>79</v>
      </c>
      <c r="B167" s="96" t="s">
        <v>163</v>
      </c>
      <c r="C167" s="3">
        <v>1.08599253</v>
      </c>
      <c r="D167" s="3">
        <v>4.4347000000000001E-4</v>
      </c>
      <c r="E167" s="9">
        <f t="shared" si="26"/>
        <v>2447.852301170316</v>
      </c>
      <c r="F167" s="18">
        <f t="shared" si="24"/>
        <v>2.6686034792388515E-5</v>
      </c>
      <c r="G167" s="3">
        <f t="shared" si="21"/>
        <v>4.9363296818181815E-2</v>
      </c>
      <c r="H167" s="3">
        <f t="shared" si="22"/>
        <v>2.6086470588235294E-5</v>
      </c>
      <c r="I167" s="9">
        <f t="shared" si="2"/>
        <v>1891.294959995244</v>
      </c>
      <c r="J167" s="18">
        <f t="shared" si="25"/>
        <v>2.6636524676577938E-5</v>
      </c>
    </row>
    <row r="168" spans="1:12" x14ac:dyDescent="0.15">
      <c r="A168" s="41" t="s">
        <v>915</v>
      </c>
      <c r="B168" s="96" t="s">
        <v>553</v>
      </c>
      <c r="C168" s="3">
        <v>3.70841018</v>
      </c>
      <c r="D168" s="3">
        <v>8.0095530799999999</v>
      </c>
      <c r="E168" s="9">
        <f t="shared" si="26"/>
        <v>-0.53700161008234426</v>
      </c>
      <c r="F168" s="18">
        <f>C168/$C$1043</f>
        <v>9.1126559671573213E-5</v>
      </c>
      <c r="G168" s="3">
        <f t="shared" si="21"/>
        <v>0.16856409909090908</v>
      </c>
      <c r="H168" s="3">
        <f t="shared" si="22"/>
        <v>0.47115018117647056</v>
      </c>
      <c r="I168" s="9">
        <f t="shared" si="2"/>
        <v>-0.6422285168818116</v>
      </c>
      <c r="J168" s="18">
        <f t="shared" ref="J168:J214" si="27">G168/$G$1043</f>
        <v>9.095749422000428E-5</v>
      </c>
    </row>
    <row r="169" spans="1:12" x14ac:dyDescent="0.15">
      <c r="A169" s="41" t="s">
        <v>918</v>
      </c>
      <c r="B169" s="96" t="s">
        <v>554</v>
      </c>
      <c r="C169" s="3">
        <v>0.17015637</v>
      </c>
      <c r="D169" s="3">
        <v>1.54862788</v>
      </c>
      <c r="E169" s="9">
        <f t="shared" si="26"/>
        <v>-0.89012443066697211</v>
      </c>
      <c r="F169" s="18">
        <f t="shared" si="20"/>
        <v>4.1812431343027133E-6</v>
      </c>
      <c r="G169" s="3">
        <f t="shared" si="21"/>
        <v>7.734380454545455E-3</v>
      </c>
      <c r="H169" s="3">
        <f t="shared" si="22"/>
        <v>9.1095757647058823E-2</v>
      </c>
      <c r="I169" s="9">
        <f t="shared" si="2"/>
        <v>-0.91509615096993302</v>
      </c>
      <c r="J169" s="18">
        <f t="shared" si="27"/>
        <v>4.173485749834694E-6</v>
      </c>
    </row>
    <row r="170" spans="1:12" x14ac:dyDescent="0.15">
      <c r="A170" s="41" t="s">
        <v>916</v>
      </c>
      <c r="B170" s="96" t="s">
        <v>555</v>
      </c>
      <c r="C170" s="3">
        <v>18.55427164</v>
      </c>
      <c r="D170" s="3">
        <v>6.6156083899999993</v>
      </c>
      <c r="E170" s="9">
        <f t="shared" si="26"/>
        <v>1.8046206102595503</v>
      </c>
      <c r="F170" s="18">
        <f t="shared" ref="F170:F204" si="28">C170/$C$1043</f>
        <v>4.5593309793067133E-4</v>
      </c>
      <c r="G170" s="3">
        <f t="shared" si="21"/>
        <v>0.84337598363636357</v>
      </c>
      <c r="H170" s="3">
        <f t="shared" si="22"/>
        <v>0.38915343470588232</v>
      </c>
      <c r="I170" s="9">
        <f t="shared" si="2"/>
        <v>1.1672068352005613</v>
      </c>
      <c r="J170" s="18">
        <f t="shared" si="27"/>
        <v>4.5508721353248181E-4</v>
      </c>
    </row>
    <row r="171" spans="1:12" x14ac:dyDescent="0.15">
      <c r="A171" s="41" t="s">
        <v>917</v>
      </c>
      <c r="B171" s="96" t="s">
        <v>556</v>
      </c>
      <c r="C171" s="3">
        <v>2.1856576400000001</v>
      </c>
      <c r="D171" s="3">
        <v>9.9275001400000011</v>
      </c>
      <c r="E171" s="9">
        <f t="shared" si="26"/>
        <v>-0.77983806505390796</v>
      </c>
      <c r="F171" s="18">
        <f t="shared" si="28"/>
        <v>5.3708045142161129E-5</v>
      </c>
      <c r="G171" s="3">
        <f t="shared" si="21"/>
        <v>9.9348074545454551E-2</v>
      </c>
      <c r="H171" s="3">
        <f t="shared" si="22"/>
        <v>0.58397059647058835</v>
      </c>
      <c r="I171" s="9">
        <f t="shared" si="2"/>
        <v>-0.82987486845074709</v>
      </c>
      <c r="J171" s="18">
        <f t="shared" si="27"/>
        <v>5.3608401581188685E-5</v>
      </c>
      <c r="L171" s="3"/>
    </row>
    <row r="172" spans="1:12" x14ac:dyDescent="0.15">
      <c r="A172" s="41" t="s">
        <v>844</v>
      </c>
      <c r="B172" s="96" t="s">
        <v>139</v>
      </c>
      <c r="C172" s="3">
        <v>229.30279594999999</v>
      </c>
      <c r="D172" s="3">
        <v>137.30267208000001</v>
      </c>
      <c r="E172" s="9">
        <f t="shared" si="26"/>
        <v>0.67005341175294619</v>
      </c>
      <c r="F172" s="18">
        <f t="shared" si="28"/>
        <v>5.6346450106002704E-3</v>
      </c>
      <c r="G172" s="3">
        <f t="shared" si="21"/>
        <v>10.422854361363635</v>
      </c>
      <c r="H172" s="3">
        <f t="shared" si="22"/>
        <v>8.0766277694117647</v>
      </c>
      <c r="I172" s="9">
        <f>G172/H172-1</f>
        <v>0.29049581817273107</v>
      </c>
      <c r="J172" s="18">
        <f t="shared" si="27"/>
        <v>5.6241911560206493E-3</v>
      </c>
    </row>
    <row r="173" spans="1:12" x14ac:dyDescent="0.15">
      <c r="A173" s="41" t="s">
        <v>233</v>
      </c>
      <c r="B173" s="96" t="s">
        <v>304</v>
      </c>
      <c r="C173" s="3">
        <v>24.808267440000002</v>
      </c>
      <c r="D173" s="3">
        <v>11.50329971</v>
      </c>
      <c r="E173" s="9">
        <f t="shared" si="26"/>
        <v>1.1566218446376548</v>
      </c>
      <c r="F173" s="18">
        <f t="shared" si="28"/>
        <v>6.0961219322817916E-4</v>
      </c>
      <c r="G173" s="3">
        <f t="shared" si="21"/>
        <v>1.1276485200000002</v>
      </c>
      <c r="H173" s="3">
        <f t="shared" si="22"/>
        <v>0.67666468882352948</v>
      </c>
      <c r="I173" s="9">
        <f t="shared" si="2"/>
        <v>0.66648051631091509</v>
      </c>
      <c r="J173" s="18">
        <f t="shared" si="27"/>
        <v>6.0848119079484381E-4</v>
      </c>
    </row>
    <row r="174" spans="1:12" x14ac:dyDescent="0.15">
      <c r="A174" s="41" t="s">
        <v>254</v>
      </c>
      <c r="B174" s="96" t="s">
        <v>305</v>
      </c>
      <c r="C174" s="3">
        <v>8.1449011599999999</v>
      </c>
      <c r="D174" s="3">
        <v>8.7532370000000004</v>
      </c>
      <c r="E174" s="9">
        <f t="shared" si="26"/>
        <v>-6.9498385568675936E-2</v>
      </c>
      <c r="F174" s="18">
        <f t="shared" si="28"/>
        <v>2.0014420885227044E-4</v>
      </c>
      <c r="G174" s="3">
        <f t="shared" si="21"/>
        <v>0.37022277999999997</v>
      </c>
      <c r="H174" s="3">
        <f t="shared" si="22"/>
        <v>0.51489629411764704</v>
      </c>
      <c r="I174" s="9">
        <f t="shared" si="2"/>
        <v>-0.2809760252121587</v>
      </c>
      <c r="J174" s="18">
        <f t="shared" si="27"/>
        <v>1.9977288493561578E-4</v>
      </c>
    </row>
    <row r="175" spans="1:12" x14ac:dyDescent="0.15">
      <c r="A175" s="41" t="s">
        <v>235</v>
      </c>
      <c r="B175" s="96" t="s">
        <v>306</v>
      </c>
      <c r="C175" s="3">
        <v>18.186273320000002</v>
      </c>
      <c r="D175" s="3">
        <v>22.959406859999998</v>
      </c>
      <c r="E175" s="9">
        <f t="shared" si="26"/>
        <v>-0.20789446213071716</v>
      </c>
      <c r="F175" s="18">
        <f t="shared" si="28"/>
        <v>4.4689029542533505E-4</v>
      </c>
      <c r="G175" s="3">
        <f t="shared" si="21"/>
        <v>0.82664878727272739</v>
      </c>
      <c r="H175" s="3">
        <f t="shared" si="22"/>
        <v>1.3505533447058822</v>
      </c>
      <c r="I175" s="9">
        <f t="shared" si="2"/>
        <v>-0.38791844801009956</v>
      </c>
      <c r="J175" s="18">
        <f t="shared" si="27"/>
        <v>4.4606118797444312E-4</v>
      </c>
    </row>
    <row r="176" spans="1:12" x14ac:dyDescent="0.15">
      <c r="A176" s="41" t="s">
        <v>517</v>
      </c>
      <c r="B176" s="96" t="s">
        <v>991</v>
      </c>
      <c r="C176" s="3">
        <v>0.51856729999999995</v>
      </c>
      <c r="D176" s="3">
        <v>5.391874E-2</v>
      </c>
      <c r="E176" s="9">
        <f t="shared" si="26"/>
        <v>8.6175708111873526</v>
      </c>
      <c r="F176" s="18">
        <f t="shared" si="28"/>
        <v>1.2742725780991304E-5</v>
      </c>
      <c r="G176" s="3">
        <f t="shared" si="21"/>
        <v>2.3571240909090907E-2</v>
      </c>
      <c r="H176" s="3">
        <f t="shared" si="22"/>
        <v>3.1716905882352943E-3</v>
      </c>
      <c r="I176" s="9">
        <f t="shared" si="2"/>
        <v>6.4317592631902265</v>
      </c>
      <c r="J176" s="18">
        <f t="shared" si="27"/>
        <v>1.2719084433220174E-5</v>
      </c>
    </row>
    <row r="177" spans="1:12" x14ac:dyDescent="0.15">
      <c r="A177" s="41" t="s">
        <v>329</v>
      </c>
      <c r="B177" s="96" t="s">
        <v>569</v>
      </c>
      <c r="C177" s="3">
        <v>12.20960797</v>
      </c>
      <c r="D177" s="3">
        <v>11.57188741</v>
      </c>
      <c r="E177" s="9">
        <f t="shared" si="26"/>
        <v>5.5109468093243352E-2</v>
      </c>
      <c r="F177" s="18">
        <f t="shared" si="28"/>
        <v>3.0002602604351625E-4</v>
      </c>
      <c r="G177" s="3">
        <f t="shared" si="21"/>
        <v>0.5549821804545455</v>
      </c>
      <c r="H177" s="3">
        <f t="shared" si="22"/>
        <v>0.68069925941176468</v>
      </c>
      <c r="I177" s="9">
        <f t="shared" si="2"/>
        <v>-0.18468813829158459</v>
      </c>
      <c r="J177" s="18">
        <f t="shared" si="27"/>
        <v>2.9946939320498611E-4</v>
      </c>
    </row>
    <row r="178" spans="1:12" x14ac:dyDescent="0.15">
      <c r="A178" s="41" t="s">
        <v>920</v>
      </c>
      <c r="B178" s="96" t="s">
        <v>303</v>
      </c>
      <c r="C178" s="3">
        <v>13.076761359999999</v>
      </c>
      <c r="D178" s="3">
        <v>8.4089454299999993</v>
      </c>
      <c r="E178" s="9">
        <f t="shared" si="26"/>
        <v>0.55510122747936541</v>
      </c>
      <c r="F178" s="18">
        <f t="shared" si="28"/>
        <v>3.2133453866825561E-4</v>
      </c>
      <c r="G178" s="3">
        <f t="shared" si="21"/>
        <v>0.59439824363636362</v>
      </c>
      <c r="H178" s="3">
        <f t="shared" si="22"/>
        <v>0.49464384882352935</v>
      </c>
      <c r="I178" s="9">
        <f t="shared" si="2"/>
        <v>0.20166913032496425</v>
      </c>
      <c r="J178" s="18">
        <f t="shared" si="27"/>
        <v>3.2073837253315259E-4</v>
      </c>
    </row>
    <row r="179" spans="1:12" x14ac:dyDescent="0.15">
      <c r="A179" s="41" t="s">
        <v>81</v>
      </c>
      <c r="B179" s="96" t="s">
        <v>161</v>
      </c>
      <c r="C179" s="3">
        <v>48.096938569999999</v>
      </c>
      <c r="D179" s="3">
        <v>19.413113320000001</v>
      </c>
      <c r="E179" s="9">
        <f t="shared" si="26"/>
        <v>1.4775489524624068</v>
      </c>
      <c r="F179" s="18">
        <f t="shared" si="28"/>
        <v>1.1818834297933826E-3</v>
      </c>
      <c r="G179" s="3">
        <f t="shared" si="21"/>
        <v>2.1862244804545452</v>
      </c>
      <c r="H179" s="3">
        <f t="shared" si="22"/>
        <v>1.1419478423529412</v>
      </c>
      <c r="I179" s="9">
        <f t="shared" si="2"/>
        <v>0.91446964508458684</v>
      </c>
      <c r="J179" s="18">
        <f t="shared" si="27"/>
        <v>1.1796907029256068E-3</v>
      </c>
    </row>
    <row r="180" spans="1:12" x14ac:dyDescent="0.15">
      <c r="A180" s="41" t="s">
        <v>234</v>
      </c>
      <c r="B180" s="96" t="s">
        <v>307</v>
      </c>
      <c r="C180" s="3">
        <v>6.4898981200000003</v>
      </c>
      <c r="D180" s="3">
        <v>7.81706127</v>
      </c>
      <c r="E180" s="9">
        <f t="shared" si="26"/>
        <v>-0.16977775971813502</v>
      </c>
      <c r="F180" s="18">
        <f t="shared" si="28"/>
        <v>1.5947591005011501E-4</v>
      </c>
      <c r="G180" s="3">
        <f t="shared" si="21"/>
        <v>0.29499536909090912</v>
      </c>
      <c r="H180" s="3">
        <f t="shared" si="22"/>
        <v>0.45982713352941174</v>
      </c>
      <c r="I180" s="9">
        <f t="shared" si="2"/>
        <v>-0.35846463250946792</v>
      </c>
      <c r="J180" s="18">
        <f t="shared" si="27"/>
        <v>1.5918003728981154E-4</v>
      </c>
    </row>
    <row r="181" spans="1:12" x14ac:dyDescent="0.15">
      <c r="A181" s="41" t="s">
        <v>342</v>
      </c>
      <c r="B181" s="96" t="s">
        <v>570</v>
      </c>
      <c r="C181" s="3">
        <v>6.7302938699999997</v>
      </c>
      <c r="D181" s="3">
        <v>5.15732766</v>
      </c>
      <c r="E181" s="9">
        <f t="shared" si="26"/>
        <v>0.30499636899161064</v>
      </c>
      <c r="F181" s="18">
        <f t="shared" si="28"/>
        <v>1.6538314161131397E-4</v>
      </c>
      <c r="G181" s="3">
        <f t="shared" si="21"/>
        <v>0.30592244863636364</v>
      </c>
      <c r="H181" s="3">
        <f t="shared" si="22"/>
        <v>0.30337221529411762</v>
      </c>
      <c r="I181" s="9">
        <f t="shared" si="2"/>
        <v>8.4062851298811747E-3</v>
      </c>
      <c r="J181" s="18">
        <f t="shared" si="27"/>
        <v>1.6507630927155295E-4</v>
      </c>
    </row>
    <row r="182" spans="1:12" x14ac:dyDescent="0.15">
      <c r="A182" s="41" t="s">
        <v>203</v>
      </c>
      <c r="B182" s="96" t="s">
        <v>308</v>
      </c>
      <c r="C182" s="3">
        <v>9.5596963200000005</v>
      </c>
      <c r="D182" s="3">
        <v>5.9485350700000001</v>
      </c>
      <c r="E182" s="9">
        <f t="shared" si="26"/>
        <v>0.60706732119846119</v>
      </c>
      <c r="F182" s="18">
        <f t="shared" si="28"/>
        <v>2.349098926124183E-4</v>
      </c>
      <c r="G182" s="3">
        <f t="shared" si="21"/>
        <v>0.43453165090909091</v>
      </c>
      <c r="H182" s="3">
        <f t="shared" si="22"/>
        <v>0.34991382764705881</v>
      </c>
      <c r="I182" s="9">
        <f>G182/H182-1</f>
        <v>0.24182474819881095</v>
      </c>
      <c r="J182" s="18">
        <f t="shared" si="27"/>
        <v>2.3447406855392578E-4</v>
      </c>
    </row>
    <row r="183" spans="1:12" x14ac:dyDescent="0.15">
      <c r="A183" s="41" t="s">
        <v>357</v>
      </c>
      <c r="B183" s="96" t="s">
        <v>571</v>
      </c>
      <c r="C183" s="3">
        <v>1.55381554</v>
      </c>
      <c r="D183" s="3">
        <v>1.5386688700000002</v>
      </c>
      <c r="E183" s="9">
        <f t="shared" si="26"/>
        <v>9.8440088672229198E-3</v>
      </c>
      <c r="F183" s="18">
        <f t="shared" si="28"/>
        <v>3.818182392230078E-5</v>
      </c>
      <c r="G183" s="3">
        <f t="shared" si="21"/>
        <v>7.0627979090909093E-2</v>
      </c>
      <c r="H183" s="3">
        <f t="shared" si="22"/>
        <v>9.0509933529411779E-2</v>
      </c>
      <c r="I183" s="9">
        <f>G183/H183-1</f>
        <v>-0.21966599314805502</v>
      </c>
      <c r="J183" s="18">
        <f t="shared" si="27"/>
        <v>3.8110985877647131E-5</v>
      </c>
    </row>
    <row r="184" spans="1:12" x14ac:dyDescent="0.15">
      <c r="A184" s="41" t="s">
        <v>204</v>
      </c>
      <c r="B184" s="96" t="s">
        <v>309</v>
      </c>
      <c r="C184" s="3">
        <v>22.572482530000002</v>
      </c>
      <c r="D184" s="3">
        <v>34.897848619999998</v>
      </c>
      <c r="E184" s="9">
        <f t="shared" si="26"/>
        <v>-0.35318412387565679</v>
      </c>
      <c r="F184" s="18">
        <f t="shared" si="28"/>
        <v>5.5467237343350968E-4</v>
      </c>
      <c r="G184" s="3">
        <f t="shared" si="21"/>
        <v>1.0260219331818183</v>
      </c>
      <c r="H184" s="3">
        <f t="shared" si="22"/>
        <v>2.0528146247058823</v>
      </c>
      <c r="I184" s="9">
        <f>G184/H184-1</f>
        <v>-0.50018773208573475</v>
      </c>
      <c r="J184" s="18">
        <f t="shared" si="27"/>
        <v>5.5364329985029405E-4</v>
      </c>
    </row>
    <row r="185" spans="1:12" x14ac:dyDescent="0.15">
      <c r="A185" s="41" t="s">
        <v>907</v>
      </c>
      <c r="B185" s="96" t="s">
        <v>312</v>
      </c>
      <c r="C185" s="3">
        <v>23.834844760000003</v>
      </c>
      <c r="D185" s="3">
        <v>7.7045471399999998</v>
      </c>
      <c r="E185" s="9">
        <f t="shared" si="26"/>
        <v>2.0936074926786681</v>
      </c>
      <c r="F185" s="18">
        <f t="shared" si="28"/>
        <v>5.8569233117702858E-4</v>
      </c>
      <c r="G185" s="3">
        <f t="shared" si="21"/>
        <v>1.0834020345454547</v>
      </c>
      <c r="H185" s="3">
        <f t="shared" si="22"/>
        <v>0.45320865529411763</v>
      </c>
      <c r="I185" s="9">
        <f t="shared" si="2"/>
        <v>1.3905148807062435</v>
      </c>
      <c r="J185" s="18">
        <f t="shared" si="27"/>
        <v>5.8460570682944239E-4</v>
      </c>
    </row>
    <row r="186" spans="1:12" x14ac:dyDescent="0.15">
      <c r="A186" s="52" t="s">
        <v>919</v>
      </c>
      <c r="B186" s="96" t="s">
        <v>620</v>
      </c>
      <c r="C186" s="3">
        <v>17.979080750000001</v>
      </c>
      <c r="D186" s="3">
        <v>12.114385390000001</v>
      </c>
      <c r="E186" s="9">
        <f t="shared" si="26"/>
        <v>0.4841100205414548</v>
      </c>
      <c r="F186" s="18">
        <f t="shared" si="28"/>
        <v>4.4179896378261706E-4</v>
      </c>
      <c r="G186" s="3">
        <f t="shared" si="21"/>
        <v>0.81723094318181821</v>
      </c>
      <c r="H186" s="3">
        <f t="shared" si="22"/>
        <v>0.71261090529411764</v>
      </c>
      <c r="I186" s="9">
        <f>G186/H186-1</f>
        <v>0.14681228860021522</v>
      </c>
      <c r="J186" s="18">
        <f t="shared" si="27"/>
        <v>4.409793021868782E-4</v>
      </c>
    </row>
    <row r="187" spans="1:12" x14ac:dyDescent="0.15">
      <c r="A187" s="41" t="s">
        <v>54</v>
      </c>
      <c r="B187" s="96" t="s">
        <v>138</v>
      </c>
      <c r="C187" s="3">
        <v>114.77405295</v>
      </c>
      <c r="D187" s="3">
        <v>16.521178640000002</v>
      </c>
      <c r="E187" s="9">
        <f t="shared" si="26"/>
        <v>5.9470862491684784</v>
      </c>
      <c r="F187" s="18">
        <f t="shared" si="28"/>
        <v>2.8203364992640803E-3</v>
      </c>
      <c r="G187" s="3">
        <f t="shared" si="21"/>
        <v>5.2170024068181817</v>
      </c>
      <c r="H187" s="3">
        <f t="shared" si="22"/>
        <v>0.971834037647059</v>
      </c>
      <c r="I187" s="9">
        <f>G187/H187-1</f>
        <v>4.3682030107210963</v>
      </c>
      <c r="J187" s="18">
        <f t="shared" si="27"/>
        <v>2.8151039801659942E-3</v>
      </c>
      <c r="L187" s="3"/>
    </row>
    <row r="188" spans="1:12" x14ac:dyDescent="0.15">
      <c r="A188" s="41" t="s">
        <v>518</v>
      </c>
      <c r="B188" s="96" t="s">
        <v>990</v>
      </c>
      <c r="C188" s="3">
        <v>1.8448754599999999</v>
      </c>
      <c r="D188" s="3">
        <v>2.3920583799999999</v>
      </c>
      <c r="E188" s="9">
        <f t="shared" si="26"/>
        <v>-0.22874981838862984</v>
      </c>
      <c r="F188" s="18">
        <f t="shared" si="28"/>
        <v>4.5334023350219331E-5</v>
      </c>
      <c r="G188" s="3">
        <f t="shared" si="21"/>
        <v>8.3857975454545444E-2</v>
      </c>
      <c r="H188" s="3">
        <f t="shared" si="22"/>
        <v>0.14070931647058824</v>
      </c>
      <c r="I188" s="9">
        <f t="shared" si="2"/>
        <v>-0.40403395057303215</v>
      </c>
      <c r="J188" s="18">
        <f t="shared" si="27"/>
        <v>4.5249915959829915E-5</v>
      </c>
    </row>
    <row r="189" spans="1:12" x14ac:dyDescent="0.15">
      <c r="A189" s="41" t="s">
        <v>429</v>
      </c>
      <c r="B189" s="96" t="s">
        <v>815</v>
      </c>
      <c r="C189" s="3">
        <v>0.77668013999999996</v>
      </c>
      <c r="D189" s="3">
        <v>0.28924634000000005</v>
      </c>
      <c r="E189" s="9">
        <f t="shared" si="26"/>
        <v>1.6851857140180231</v>
      </c>
      <c r="F189" s="18">
        <f t="shared" si="28"/>
        <v>1.908531842166279E-5</v>
      </c>
      <c r="G189" s="3">
        <f t="shared" si="21"/>
        <v>3.5303642727272724E-2</v>
      </c>
      <c r="H189" s="3">
        <f t="shared" si="22"/>
        <v>1.7014490588235297E-2</v>
      </c>
      <c r="I189" s="9">
        <f t="shared" si="2"/>
        <v>1.0749162335593812</v>
      </c>
      <c r="J189" s="18">
        <f t="shared" si="27"/>
        <v>1.9049909776928215E-5</v>
      </c>
      <c r="L189" s="3"/>
    </row>
    <row r="190" spans="1:12" x14ac:dyDescent="0.15">
      <c r="A190" s="41" t="s">
        <v>430</v>
      </c>
      <c r="B190" s="96" t="s">
        <v>816</v>
      </c>
      <c r="C190" s="3">
        <v>4.2217040000000004E-2</v>
      </c>
      <c r="D190" s="3">
        <v>3.9906330000000004E-2</v>
      </c>
      <c r="E190" s="9">
        <f>C190/D190-1</f>
        <v>5.790334515852491E-2</v>
      </c>
      <c r="F190" s="18">
        <f t="shared" si="28"/>
        <v>1.0373970051816634E-6</v>
      </c>
      <c r="G190" s="3">
        <f t="shared" si="21"/>
        <v>1.9189563636363637E-3</v>
      </c>
      <c r="H190" s="3">
        <f t="shared" si="22"/>
        <v>2.3474311764705887E-3</v>
      </c>
      <c r="I190" s="9">
        <f t="shared" si="2"/>
        <v>-0.18252923328659443</v>
      </c>
      <c r="J190" s="18">
        <f t="shared" si="27"/>
        <v>1.0354723413540219E-6</v>
      </c>
      <c r="L190" s="3"/>
    </row>
    <row r="191" spans="1:12" x14ac:dyDescent="0.15">
      <c r="A191" s="41" t="s">
        <v>848</v>
      </c>
      <c r="B191" s="96" t="s">
        <v>141</v>
      </c>
      <c r="C191" s="3">
        <v>29.96161086</v>
      </c>
      <c r="D191" s="3">
        <v>17.91849199</v>
      </c>
      <c r="E191" s="9">
        <f>C191/D191-1</f>
        <v>0.67210560334659064</v>
      </c>
      <c r="F191" s="18">
        <f t="shared" si="28"/>
        <v>7.362450180444294E-4</v>
      </c>
      <c r="G191" s="3">
        <f t="shared" si="21"/>
        <v>1.3618914027272728</v>
      </c>
      <c r="H191" s="3">
        <f t="shared" si="22"/>
        <v>1.0540289405882353</v>
      </c>
      <c r="I191" s="9">
        <f>G191/H191-1</f>
        <v>0.29208160258600202</v>
      </c>
      <c r="J191" s="18">
        <f t="shared" si="27"/>
        <v>7.3487907603049128E-4</v>
      </c>
    </row>
    <row r="192" spans="1:12" x14ac:dyDescent="0.15">
      <c r="A192" s="41" t="s">
        <v>849</v>
      </c>
      <c r="B192" s="96" t="s">
        <v>142</v>
      </c>
      <c r="C192" s="3">
        <v>75.115772719999995</v>
      </c>
      <c r="D192" s="3">
        <v>29.26009457</v>
      </c>
      <c r="E192" s="9">
        <f>C192/D192-1</f>
        <v>1.5671746391761574</v>
      </c>
      <c r="F192" s="18">
        <f t="shared" si="28"/>
        <v>1.8458157573727216E-3</v>
      </c>
      <c r="G192" s="3">
        <f t="shared" si="21"/>
        <v>3.4143533054545454</v>
      </c>
      <c r="H192" s="3">
        <f t="shared" si="22"/>
        <v>1.7211820335294117</v>
      </c>
      <c r="I192" s="9">
        <f>G192/H192-1</f>
        <v>0.9837258575452128</v>
      </c>
      <c r="J192" s="18">
        <f t="shared" si="27"/>
        <v>1.8423912489126421E-3</v>
      </c>
    </row>
    <row r="193" spans="1:10" x14ac:dyDescent="0.15">
      <c r="A193" s="41" t="s">
        <v>854</v>
      </c>
      <c r="B193" s="96" t="s">
        <v>99</v>
      </c>
      <c r="C193" s="3">
        <v>6.7940456200000003</v>
      </c>
      <c r="D193" s="3">
        <v>4.0645721200000002</v>
      </c>
      <c r="E193" s="9">
        <f t="shared" si="26"/>
        <v>0.67152788028275889</v>
      </c>
      <c r="F193" s="18">
        <f t="shared" si="28"/>
        <v>1.6694970986254833E-4</v>
      </c>
      <c r="G193" s="3">
        <f t="shared" si="21"/>
        <v>0.30882025545454544</v>
      </c>
      <c r="H193" s="3">
        <f t="shared" si="22"/>
        <v>0.23909247764705885</v>
      </c>
      <c r="I193" s="9">
        <f>G193/H193-1</f>
        <v>0.29163518021849533</v>
      </c>
      <c r="J193" s="18">
        <f t="shared" si="27"/>
        <v>1.6663997109715503E-4</v>
      </c>
    </row>
    <row r="194" spans="1:10" x14ac:dyDescent="0.15">
      <c r="A194" s="41" t="s">
        <v>428</v>
      </c>
      <c r="B194" s="96" t="s">
        <v>572</v>
      </c>
      <c r="C194" s="3">
        <v>17.018953809999999</v>
      </c>
      <c r="D194" s="3">
        <v>9.9634514099999993</v>
      </c>
      <c r="E194" s="9">
        <f t="shared" si="26"/>
        <v>0.70813838595314627</v>
      </c>
      <c r="F194" s="18">
        <f t="shared" si="28"/>
        <v>4.1820581722022806E-4</v>
      </c>
      <c r="G194" s="3">
        <f t="shared" si="21"/>
        <v>0.7735888095454545</v>
      </c>
      <c r="H194" s="3">
        <f t="shared" si="22"/>
        <v>0.58608537705882346</v>
      </c>
      <c r="I194" s="9">
        <f>G194/H194-1</f>
        <v>0.31992511641834032</v>
      </c>
      <c r="J194" s="18">
        <f t="shared" si="27"/>
        <v>4.1742992756092448E-4</v>
      </c>
    </row>
    <row r="195" spans="1:10" x14ac:dyDescent="0.15">
      <c r="A195" s="41" t="s">
        <v>251</v>
      </c>
      <c r="B195" s="96" t="s">
        <v>310</v>
      </c>
      <c r="C195" s="3">
        <v>40.648032950000001</v>
      </c>
      <c r="D195" s="3">
        <v>26.264916120000002</v>
      </c>
      <c r="E195" s="9">
        <f t="shared" ref="E195:E212" si="29">C195/D195-1</f>
        <v>0.54761708601260883</v>
      </c>
      <c r="F195" s="18">
        <f t="shared" si="28"/>
        <v>9.9884188111851462E-4</v>
      </c>
      <c r="G195" s="3">
        <f t="shared" si="21"/>
        <v>1.8476378613636364</v>
      </c>
      <c r="H195" s="3">
        <f t="shared" si="22"/>
        <v>1.544995065882353</v>
      </c>
      <c r="I195" s="9">
        <f>G195/H195-1</f>
        <v>0.19588593010065236</v>
      </c>
      <c r="J195" s="18">
        <f t="shared" si="27"/>
        <v>9.9698874791250003E-4</v>
      </c>
    </row>
    <row r="196" spans="1:10" x14ac:dyDescent="0.15">
      <c r="A196" s="52" t="s">
        <v>334</v>
      </c>
      <c r="B196" s="96" t="s">
        <v>573</v>
      </c>
      <c r="C196" s="3">
        <v>15.597728289999999</v>
      </c>
      <c r="D196" s="3">
        <v>4.59020326</v>
      </c>
      <c r="E196" s="9">
        <f t="shared" si="29"/>
        <v>2.3980474080356955</v>
      </c>
      <c r="F196" s="18">
        <f t="shared" si="28"/>
        <v>3.8328212057698279E-4</v>
      </c>
      <c r="G196" s="3">
        <f t="shared" si="21"/>
        <v>0.70898764954545446</v>
      </c>
      <c r="H196" s="3">
        <f t="shared" si="22"/>
        <v>0.27001195647058823</v>
      </c>
      <c r="I196" s="9">
        <f t="shared" si="2"/>
        <v>1.6257639062094009</v>
      </c>
      <c r="J196" s="18">
        <f t="shared" si="27"/>
        <v>3.8257102421794997E-4</v>
      </c>
    </row>
    <row r="197" spans="1:10" x14ac:dyDescent="0.15">
      <c r="A197" s="41" t="s">
        <v>360</v>
      </c>
      <c r="B197" s="96" t="s">
        <v>574</v>
      </c>
      <c r="C197" s="3">
        <v>3.7425094799999998</v>
      </c>
      <c r="D197" s="3">
        <v>0.12074099000000001</v>
      </c>
      <c r="E197" s="9">
        <f t="shared" si="29"/>
        <v>29.996180170462406</v>
      </c>
      <c r="F197" s="18">
        <f t="shared" si="28"/>
        <v>9.1964479897595474E-5</v>
      </c>
      <c r="G197" s="3">
        <f t="shared" si="21"/>
        <v>0.17011406727272727</v>
      </c>
      <c r="H197" s="3">
        <f t="shared" si="22"/>
        <v>7.1024111764705885E-3</v>
      </c>
      <c r="I197" s="9">
        <f t="shared" si="2"/>
        <v>22.951593768084585</v>
      </c>
      <c r="J197" s="18">
        <f t="shared" si="27"/>
        <v>9.1793859867845377E-5</v>
      </c>
    </row>
    <row r="198" spans="1:10" x14ac:dyDescent="0.15">
      <c r="A198" s="41" t="s">
        <v>323</v>
      </c>
      <c r="B198" s="96" t="s">
        <v>575</v>
      </c>
      <c r="C198" s="3">
        <v>556.35876995000001</v>
      </c>
      <c r="D198" s="3">
        <v>211.31321022999998</v>
      </c>
      <c r="E198" s="9">
        <f t="shared" si="29"/>
        <v>1.6328631766298072</v>
      </c>
      <c r="F198" s="18">
        <f t="shared" si="28"/>
        <v>1.3671373496405338E-2</v>
      </c>
      <c r="G198" s="3">
        <f t="shared" si="21"/>
        <v>25.289034997727274</v>
      </c>
      <c r="H198" s="3">
        <f t="shared" si="22"/>
        <v>12.430188837058822</v>
      </c>
      <c r="I198" s="9">
        <f>G198/H198-1</f>
        <v>1.0344851819412146</v>
      </c>
      <c r="J198" s="18">
        <f t="shared" si="27"/>
        <v>1.3646009245389307E-2</v>
      </c>
    </row>
    <row r="199" spans="1:10" x14ac:dyDescent="0.15">
      <c r="A199" s="41" t="s">
        <v>324</v>
      </c>
      <c r="B199" s="96" t="s">
        <v>576</v>
      </c>
      <c r="C199" s="3">
        <v>2.5739508399999997</v>
      </c>
      <c r="D199" s="3">
        <v>3.7482268999999997</v>
      </c>
      <c r="E199" s="9">
        <f t="shared" si="29"/>
        <v>-0.31328841378306105</v>
      </c>
      <c r="F199" s="18">
        <f t="shared" si="28"/>
        <v>6.3249552619056815E-5</v>
      </c>
      <c r="G199" s="3">
        <f t="shared" ref="G199:G262" si="30">C199/22</f>
        <v>0.11699776545454545</v>
      </c>
      <c r="H199" s="3">
        <f t="shared" ref="H199:H262" si="31">D199/17</f>
        <v>0.22048393529411764</v>
      </c>
      <c r="I199" s="9">
        <f>G199/H199-1</f>
        <v>-0.46935922883236536</v>
      </c>
      <c r="J199" s="18">
        <f t="shared" si="27"/>
        <v>6.3132206872508142E-5</v>
      </c>
    </row>
    <row r="200" spans="1:10" x14ac:dyDescent="0.15">
      <c r="A200" s="41" t="s">
        <v>937</v>
      </c>
      <c r="B200" s="96" t="s">
        <v>577</v>
      </c>
      <c r="C200" s="3">
        <v>17.409827249999999</v>
      </c>
      <c r="D200" s="3">
        <v>0.30156618000000002</v>
      </c>
      <c r="E200" s="9">
        <f t="shared" si="29"/>
        <v>56.731365135175295</v>
      </c>
      <c r="F200" s="18">
        <f t="shared" si="28"/>
        <v>4.2781072879292611E-4</v>
      </c>
      <c r="G200" s="3">
        <f t="shared" si="30"/>
        <v>0.79135578409090901</v>
      </c>
      <c r="H200" s="3">
        <f t="shared" si="31"/>
        <v>1.7739187058823529E-2</v>
      </c>
      <c r="I200" s="9">
        <f>G200/H200-1</f>
        <v>43.610600331726367</v>
      </c>
      <c r="J200" s="18">
        <f t="shared" si="27"/>
        <v>4.2701701931557851E-4</v>
      </c>
    </row>
    <row r="201" spans="1:10" x14ac:dyDescent="0.15">
      <c r="A201" s="41" t="s">
        <v>248</v>
      </c>
      <c r="B201" s="96" t="s">
        <v>96</v>
      </c>
      <c r="C201" s="3">
        <v>678.21746877999999</v>
      </c>
      <c r="D201" s="3">
        <v>128.22110024</v>
      </c>
      <c r="E201" s="9">
        <f t="shared" si="29"/>
        <v>4.2894372884847742</v>
      </c>
      <c r="F201" s="18">
        <f t="shared" si="28"/>
        <v>1.6665800609759952E-2</v>
      </c>
      <c r="G201" s="3">
        <f t="shared" si="30"/>
        <v>30.828066762727271</v>
      </c>
      <c r="H201" s="3">
        <f t="shared" si="31"/>
        <v>7.5424176611764704</v>
      </c>
      <c r="I201" s="9">
        <f>G201/H201-1</f>
        <v>3.0872924501927796</v>
      </c>
      <c r="J201" s="18">
        <f t="shared" si="27"/>
        <v>1.6634880852490482E-2</v>
      </c>
    </row>
    <row r="202" spans="1:10" x14ac:dyDescent="0.15">
      <c r="A202" s="41" t="s">
        <v>922</v>
      </c>
      <c r="B202" s="96" t="s">
        <v>578</v>
      </c>
      <c r="C202" s="3">
        <v>0.10980622</v>
      </c>
      <c r="D202" s="3">
        <v>0.53848467</v>
      </c>
      <c r="E202" s="9">
        <f t="shared" si="29"/>
        <v>-0.79608292284346738</v>
      </c>
      <c r="F202" s="18">
        <f t="shared" si="28"/>
        <v>2.6982622130381204E-6</v>
      </c>
      <c r="G202" s="3">
        <f t="shared" si="30"/>
        <v>4.9911918181818182E-3</v>
      </c>
      <c r="H202" s="3">
        <f t="shared" si="31"/>
        <v>3.1675568823529412E-2</v>
      </c>
      <c r="I202" s="9">
        <f t="shared" si="2"/>
        <v>-0.8424277131063157</v>
      </c>
      <c r="J202" s="18">
        <f t="shared" si="27"/>
        <v>2.6932561761467603E-6</v>
      </c>
    </row>
    <row r="203" spans="1:10" x14ac:dyDescent="0.15">
      <c r="A203" s="41" t="s">
        <v>370</v>
      </c>
      <c r="B203" s="96" t="s">
        <v>579</v>
      </c>
      <c r="C203" s="3">
        <v>0.76892139999999998</v>
      </c>
      <c r="D203" s="3">
        <v>3.9747227999999999</v>
      </c>
      <c r="E203" s="9">
        <f t="shared" si="29"/>
        <v>-0.80654716349024391</v>
      </c>
      <c r="F203" s="18">
        <f t="shared" si="28"/>
        <v>1.8894663329785599E-5</v>
      </c>
      <c r="G203" s="3">
        <f t="shared" si="30"/>
        <v>3.4950972727272725E-2</v>
      </c>
      <c r="H203" s="3">
        <f t="shared" si="31"/>
        <v>0.23380722352941175</v>
      </c>
      <c r="I203" s="9">
        <f t="shared" si="2"/>
        <v>-0.85051371724246116</v>
      </c>
      <c r="J203" s="18">
        <f t="shared" si="27"/>
        <v>1.8859608403981244E-5</v>
      </c>
    </row>
    <row r="204" spans="1:10" x14ac:dyDescent="0.15">
      <c r="A204" s="41" t="s">
        <v>384</v>
      </c>
      <c r="B204" s="96" t="s">
        <v>580</v>
      </c>
      <c r="C204" s="3">
        <v>10.458199390000001</v>
      </c>
      <c r="D204" s="3">
        <v>1.77441625</v>
      </c>
      <c r="E204" s="9">
        <f t="shared" si="29"/>
        <v>4.8938816582636688</v>
      </c>
      <c r="F204" s="18">
        <f t="shared" si="28"/>
        <v>2.5698875920194072E-4</v>
      </c>
      <c r="G204" s="3">
        <f t="shared" si="30"/>
        <v>0.47537269954545458</v>
      </c>
      <c r="H204" s="3">
        <f t="shared" si="31"/>
        <v>0.10437742647058823</v>
      </c>
      <c r="I204" s="9">
        <f t="shared" ref="I204:I211" si="32">G204/H204-1</f>
        <v>3.5543630995673805</v>
      </c>
      <c r="J204" s="18">
        <f t="shared" si="27"/>
        <v>2.5651197262315179E-4</v>
      </c>
    </row>
    <row r="205" spans="1:10" x14ac:dyDescent="0.15">
      <c r="A205" s="41" t="s">
        <v>385</v>
      </c>
      <c r="B205" s="96" t="s">
        <v>581</v>
      </c>
      <c r="C205" s="3">
        <v>2.0677796699999997</v>
      </c>
      <c r="D205" s="3">
        <v>1.6002361599999999</v>
      </c>
      <c r="E205" s="9">
        <f t="shared" si="29"/>
        <v>0.29217156922638199</v>
      </c>
      <c r="F205" s="18">
        <f t="shared" ref="F205:F219" si="33">C205/$C$1043</f>
        <v>5.0811436259707638E-5</v>
      </c>
      <c r="G205" s="3">
        <f t="shared" si="30"/>
        <v>9.3989984999999984E-2</v>
      </c>
      <c r="H205" s="3">
        <f t="shared" si="31"/>
        <v>9.4131538823529412E-2</v>
      </c>
      <c r="I205" s="9">
        <f t="shared" si="32"/>
        <v>-1.5037874159775644E-3</v>
      </c>
      <c r="J205" s="18">
        <f t="shared" si="27"/>
        <v>5.0717166724600931E-5</v>
      </c>
    </row>
    <row r="206" spans="1:10" x14ac:dyDescent="0.15">
      <c r="A206" s="41" t="s">
        <v>386</v>
      </c>
      <c r="B206" s="96" t="s">
        <v>582</v>
      </c>
      <c r="C206" s="3">
        <v>8.1596684899999996</v>
      </c>
      <c r="D206" s="3">
        <v>15.497062400000001</v>
      </c>
      <c r="E206" s="9">
        <f t="shared" si="29"/>
        <v>-0.47346998551157671</v>
      </c>
      <c r="F206" s="18">
        <f t="shared" si="33"/>
        <v>2.0050708564127624E-4</v>
      </c>
      <c r="G206" s="3">
        <f t="shared" si="30"/>
        <v>0.37089402227272728</v>
      </c>
      <c r="H206" s="3">
        <f t="shared" si="31"/>
        <v>0.91159190588235295</v>
      </c>
      <c r="I206" s="9">
        <f t="shared" si="32"/>
        <v>-0.59313589789530929</v>
      </c>
      <c r="J206" s="18">
        <f t="shared" si="27"/>
        <v>2.0013508848590371E-4</v>
      </c>
    </row>
    <row r="207" spans="1:10" x14ac:dyDescent="0.15">
      <c r="A207" s="41" t="s">
        <v>387</v>
      </c>
      <c r="B207" s="96" t="s">
        <v>583</v>
      </c>
      <c r="C207" s="3">
        <v>0.15044540000000001</v>
      </c>
      <c r="D207" s="3">
        <v>0.87855000000000005</v>
      </c>
      <c r="E207" s="9">
        <f t="shared" si="29"/>
        <v>-0.82875715667861816</v>
      </c>
      <c r="F207" s="18">
        <f t="shared" si="33"/>
        <v>3.6968865511025267E-6</v>
      </c>
      <c r="G207" s="3">
        <f t="shared" si="30"/>
        <v>6.8384272727272733E-3</v>
      </c>
      <c r="H207" s="3">
        <f t="shared" si="31"/>
        <v>5.1679411764705883E-2</v>
      </c>
      <c r="I207" s="9">
        <f t="shared" si="32"/>
        <v>-0.86767598470620499</v>
      </c>
      <c r="J207" s="18">
        <f t="shared" si="27"/>
        <v>3.6900277846088306E-6</v>
      </c>
    </row>
    <row r="208" spans="1:10" x14ac:dyDescent="0.15">
      <c r="A208" s="41" t="s">
        <v>383</v>
      </c>
      <c r="B208" s="96" t="s">
        <v>584</v>
      </c>
      <c r="C208" s="3">
        <v>0.58452692000000006</v>
      </c>
      <c r="D208" s="3">
        <v>4.332283E-2</v>
      </c>
      <c r="E208" s="9">
        <f t="shared" si="29"/>
        <v>12.4923531080495</v>
      </c>
      <c r="F208" s="18">
        <f t="shared" si="33"/>
        <v>1.4363547900470088E-5</v>
      </c>
      <c r="G208" s="3">
        <f t="shared" si="30"/>
        <v>2.6569405454545458E-2</v>
      </c>
      <c r="H208" s="3">
        <f t="shared" si="31"/>
        <v>2.5484017647058824E-3</v>
      </c>
      <c r="I208" s="9">
        <f t="shared" si="32"/>
        <v>9.4259092198564307</v>
      </c>
      <c r="J208" s="18">
        <f t="shared" si="27"/>
        <v>1.4336899470850044E-5</v>
      </c>
    </row>
    <row r="209" spans="1:10" x14ac:dyDescent="0.15">
      <c r="A209" s="41" t="s">
        <v>375</v>
      </c>
      <c r="B209" s="96" t="s">
        <v>585</v>
      </c>
      <c r="C209" s="3">
        <v>1.5544330100000001</v>
      </c>
      <c r="D209" s="3">
        <v>1.4724470600000001</v>
      </c>
      <c r="E209" s="9">
        <f t="shared" si="29"/>
        <v>5.5680066351587509E-2</v>
      </c>
      <c r="F209" s="18">
        <f t="shared" si="33"/>
        <v>3.819699697869672E-5</v>
      </c>
      <c r="G209" s="3">
        <f t="shared" si="30"/>
        <v>7.0656045909090914E-2</v>
      </c>
      <c r="H209" s="3">
        <f t="shared" si="31"/>
        <v>8.6614532941176478E-2</v>
      </c>
      <c r="I209" s="9">
        <f t="shared" si="32"/>
        <v>-0.18424722145559147</v>
      </c>
      <c r="J209" s="18">
        <f t="shared" si="27"/>
        <v>3.8126130783747033E-5</v>
      </c>
    </row>
    <row r="210" spans="1:10" x14ac:dyDescent="0.15">
      <c r="A210" s="41" t="s">
        <v>376</v>
      </c>
      <c r="B210" s="96" t="s">
        <v>586</v>
      </c>
      <c r="C210" s="3">
        <v>4.6933198699999998</v>
      </c>
      <c r="D210" s="3">
        <v>2.3999767099999998</v>
      </c>
      <c r="E210" s="9">
        <f t="shared" si="29"/>
        <v>0.95556892300009033</v>
      </c>
      <c r="F210" s="18">
        <f t="shared" si="33"/>
        <v>1.1532869138853868E-4</v>
      </c>
      <c r="G210" s="3">
        <f t="shared" si="30"/>
        <v>0.21333272136363635</v>
      </c>
      <c r="H210" s="3">
        <f t="shared" si="31"/>
        <v>0.14117510058823529</v>
      </c>
      <c r="I210" s="9">
        <f t="shared" si="32"/>
        <v>0.51112144050006969</v>
      </c>
      <c r="J210" s="18">
        <f t="shared" si="27"/>
        <v>1.1511472416143466E-4</v>
      </c>
    </row>
    <row r="211" spans="1:10" x14ac:dyDescent="0.15">
      <c r="A211" s="41" t="s">
        <v>377</v>
      </c>
      <c r="B211" s="96" t="s">
        <v>587</v>
      </c>
      <c r="C211" s="3">
        <v>1.597374E-2</v>
      </c>
      <c r="D211" s="3">
        <v>0.97074319999999992</v>
      </c>
      <c r="E211" s="9">
        <f t="shared" si="29"/>
        <v>-0.98354483451442154</v>
      </c>
      <c r="F211" s="18">
        <f t="shared" si="33"/>
        <v>3.9252183567465985E-7</v>
      </c>
      <c r="G211" s="3">
        <f t="shared" si="30"/>
        <v>7.2607909090909094E-4</v>
      </c>
      <c r="H211" s="3">
        <f t="shared" si="31"/>
        <v>5.7102541176470581E-2</v>
      </c>
      <c r="I211" s="9">
        <f t="shared" si="32"/>
        <v>-0.98728464485205303</v>
      </c>
      <c r="J211" s="18">
        <f t="shared" si="27"/>
        <v>3.9179359703997235E-7</v>
      </c>
    </row>
    <row r="212" spans="1:10" x14ac:dyDescent="0.15">
      <c r="A212" s="41" t="s">
        <v>378</v>
      </c>
      <c r="B212" s="96" t="s">
        <v>588</v>
      </c>
      <c r="C212" s="3">
        <v>4.5857349999999998E-2</v>
      </c>
      <c r="D212" s="3">
        <v>1.16419078</v>
      </c>
      <c r="E212" s="9">
        <f t="shared" si="29"/>
        <v>-0.96061010721971185</v>
      </c>
      <c r="F212" s="18">
        <f t="shared" si="33"/>
        <v>1.1268501428704464E-6</v>
      </c>
      <c r="G212" s="3">
        <f t="shared" si="30"/>
        <v>2.084425E-3</v>
      </c>
      <c r="H212" s="3">
        <f t="shared" si="31"/>
        <v>6.8481810588235298E-2</v>
      </c>
      <c r="I212" s="9">
        <f t="shared" si="2"/>
        <v>-0.96956235557886827</v>
      </c>
      <c r="J212" s="18">
        <f t="shared" si="27"/>
        <v>1.1247595182606563E-6</v>
      </c>
    </row>
    <row r="213" spans="1:10" x14ac:dyDescent="0.15">
      <c r="A213" s="41" t="s">
        <v>379</v>
      </c>
      <c r="B213" s="96" t="s">
        <v>589</v>
      </c>
      <c r="C213" s="3">
        <v>0.30331999999999998</v>
      </c>
      <c r="D213" s="3">
        <v>0</v>
      </c>
      <c r="F213" s="18">
        <f t="shared" si="33"/>
        <v>7.4534657003831176E-6</v>
      </c>
      <c r="G213" s="3">
        <f t="shared" si="30"/>
        <v>1.3787272727272726E-2</v>
      </c>
      <c r="H213" s="3">
        <f t="shared" si="31"/>
        <v>0</v>
      </c>
      <c r="J213" s="18">
        <f t="shared" si="27"/>
        <v>7.439637420802167E-6</v>
      </c>
    </row>
    <row r="214" spans="1:10" x14ac:dyDescent="0.15">
      <c r="A214" s="41" t="s">
        <v>380</v>
      </c>
      <c r="B214" s="96" t="s">
        <v>590</v>
      </c>
      <c r="C214" s="3">
        <v>4.2088569099999997</v>
      </c>
      <c r="D214" s="3">
        <v>0.75599019999999995</v>
      </c>
      <c r="E214" s="9">
        <f t="shared" ref="E214:E253" si="34">C214/D214-1</f>
        <v>4.5673432142374333</v>
      </c>
      <c r="F214" s="18">
        <f t="shared" si="33"/>
        <v>1.0342400968121283E-4</v>
      </c>
      <c r="G214" s="3">
        <f t="shared" si="30"/>
        <v>0.19131167772727273</v>
      </c>
      <c r="H214" s="3">
        <f t="shared" si="31"/>
        <v>4.4470011764705879E-2</v>
      </c>
      <c r="I214" s="9">
        <f t="shared" si="2"/>
        <v>3.3020379382743803</v>
      </c>
      <c r="J214" s="18">
        <f t="shared" si="27"/>
        <v>1.0323212899392648E-4</v>
      </c>
    </row>
    <row r="215" spans="1:10" x14ac:dyDescent="0.15">
      <c r="A215" s="41" t="s">
        <v>381</v>
      </c>
      <c r="B215" s="96" t="s">
        <v>591</v>
      </c>
      <c r="C215" s="3">
        <v>0</v>
      </c>
      <c r="D215" s="3">
        <v>0.90044999999999997</v>
      </c>
      <c r="E215" s="9">
        <f t="shared" si="34"/>
        <v>-1</v>
      </c>
      <c r="F215" s="18">
        <f t="shared" si="33"/>
        <v>0</v>
      </c>
      <c r="G215" s="3">
        <f t="shared" si="30"/>
        <v>0</v>
      </c>
      <c r="H215" s="3">
        <f t="shared" si="31"/>
        <v>5.2967647058823529E-2</v>
      </c>
      <c r="I215" s="9">
        <f>G215/H215-1</f>
        <v>-1</v>
      </c>
      <c r="J215" s="18">
        <f t="shared" ref="J215:J231" si="35">G215/$G$1043</f>
        <v>0</v>
      </c>
    </row>
    <row r="216" spans="1:10" x14ac:dyDescent="0.15">
      <c r="A216" s="41" t="s">
        <v>382</v>
      </c>
      <c r="B216" s="96" t="s">
        <v>592</v>
      </c>
      <c r="C216" s="3">
        <v>2.738E-3</v>
      </c>
      <c r="D216" s="3">
        <v>2.1131500000000003E-3</v>
      </c>
      <c r="E216" s="9">
        <f t="shared" si="34"/>
        <v>0.29569599886425468</v>
      </c>
      <c r="F216" s="18">
        <f t="shared" si="33"/>
        <v>6.7280723617463335E-8</v>
      </c>
      <c r="G216" s="3">
        <f t="shared" si="30"/>
        <v>1.2445454545454546E-4</v>
      </c>
      <c r="H216" s="3">
        <f t="shared" si="31"/>
        <v>1.243029411764706E-4</v>
      </c>
      <c r="I216" s="9">
        <f>G216/H216-1</f>
        <v>1.2196354860150027E-3</v>
      </c>
      <c r="J216" s="18">
        <f t="shared" si="35"/>
        <v>6.7155898912555508E-8</v>
      </c>
    </row>
    <row r="217" spans="1:10" x14ac:dyDescent="0.15">
      <c r="A217" s="41" t="s">
        <v>371</v>
      </c>
      <c r="B217" s="96" t="s">
        <v>593</v>
      </c>
      <c r="C217" s="3">
        <v>1.3534764399999999</v>
      </c>
      <c r="D217" s="3">
        <v>3.0134174900000001</v>
      </c>
      <c r="E217" s="9">
        <f t="shared" si="34"/>
        <v>-0.55085000850645494</v>
      </c>
      <c r="F217" s="18">
        <f t="shared" si="33"/>
        <v>3.3258902221471211E-5</v>
      </c>
      <c r="G217" s="3">
        <f t="shared" si="30"/>
        <v>6.1521656363636358E-2</v>
      </c>
      <c r="H217" s="3">
        <f t="shared" si="31"/>
        <v>0.17725985235294117</v>
      </c>
      <c r="I217" s="9">
        <f t="shared" si="2"/>
        <v>-0.65292955202771519</v>
      </c>
      <c r="J217" s="18">
        <f t="shared" si="35"/>
        <v>3.3197197584063362E-5</v>
      </c>
    </row>
    <row r="218" spans="1:10" x14ac:dyDescent="0.15">
      <c r="A218" s="41" t="s">
        <v>372</v>
      </c>
      <c r="B218" s="96" t="s">
        <v>594</v>
      </c>
      <c r="C218" s="3">
        <v>1.4550613799999998</v>
      </c>
      <c r="D218" s="3">
        <v>2.6649460199999999</v>
      </c>
      <c r="E218" s="9">
        <f t="shared" si="34"/>
        <v>-0.45399967988845047</v>
      </c>
      <c r="F218" s="18">
        <f t="shared" si="33"/>
        <v>3.575514337261679E-5</v>
      </c>
      <c r="G218" s="3">
        <f t="shared" si="30"/>
        <v>6.6139153636363635E-2</v>
      </c>
      <c r="H218" s="3">
        <f t="shared" si="31"/>
        <v>0.15676153058823528</v>
      </c>
      <c r="I218" s="9">
        <f t="shared" si="2"/>
        <v>-0.57809066173198431</v>
      </c>
      <c r="J218" s="18">
        <f t="shared" si="35"/>
        <v>3.5688807504325601E-5</v>
      </c>
    </row>
    <row r="219" spans="1:10" x14ac:dyDescent="0.15">
      <c r="A219" s="41" t="s">
        <v>373</v>
      </c>
      <c r="B219" s="96" t="s">
        <v>595</v>
      </c>
      <c r="C219" s="3">
        <v>9.1020000000000007E-3</v>
      </c>
      <c r="D219" s="3">
        <v>1.13049975</v>
      </c>
      <c r="E219" s="9">
        <f t="shared" si="34"/>
        <v>-0.99194869348710601</v>
      </c>
      <c r="F219" s="18">
        <f t="shared" si="33"/>
        <v>2.2366294607967541E-7</v>
      </c>
      <c r="G219" s="3">
        <f t="shared" si="30"/>
        <v>4.1372727272727275E-4</v>
      </c>
      <c r="H219" s="3">
        <f t="shared" si="31"/>
        <v>6.6499985294117644E-2</v>
      </c>
      <c r="I219" s="9">
        <f t="shared" si="2"/>
        <v>-0.99377853587640008</v>
      </c>
      <c r="J219" s="18">
        <f t="shared" si="35"/>
        <v>2.2324798827687371E-7</v>
      </c>
    </row>
    <row r="220" spans="1:10" x14ac:dyDescent="0.15">
      <c r="A220" s="41" t="s">
        <v>374</v>
      </c>
      <c r="B220" s="96" t="s">
        <v>596</v>
      </c>
      <c r="C220" s="3">
        <v>3.0549928</v>
      </c>
      <c r="D220" s="3">
        <v>4.9931703499999998</v>
      </c>
      <c r="E220" s="9">
        <f t="shared" si="34"/>
        <v>-0.38816571719809234</v>
      </c>
      <c r="F220" s="18">
        <f t="shared" ref="F220:F252" si="36">C220/$C$1043</f>
        <v>7.5070170281278455E-5</v>
      </c>
      <c r="G220" s="3">
        <f t="shared" si="30"/>
        <v>0.13886330909090908</v>
      </c>
      <c r="H220" s="3">
        <f t="shared" si="31"/>
        <v>0.29371590294117644</v>
      </c>
      <c r="I220" s="9">
        <f t="shared" si="2"/>
        <v>-0.52721896328943507</v>
      </c>
      <c r="J220" s="18">
        <f t="shared" si="35"/>
        <v>7.4930893957408644E-5</v>
      </c>
    </row>
    <row r="221" spans="1:10" x14ac:dyDescent="0.15">
      <c r="A221" s="41" t="s">
        <v>418</v>
      </c>
      <c r="B221" s="96" t="s">
        <v>597</v>
      </c>
      <c r="C221" s="3">
        <v>0.97418512000000002</v>
      </c>
      <c r="D221" s="3">
        <v>0.78564436000000004</v>
      </c>
      <c r="E221" s="9">
        <f t="shared" si="34"/>
        <v>0.2399823248269739</v>
      </c>
      <c r="F221" s="18">
        <f t="shared" si="36"/>
        <v>2.393859744739421E-5</v>
      </c>
      <c r="G221" s="3">
        <f t="shared" si="30"/>
        <v>4.4281141818181817E-2</v>
      </c>
      <c r="H221" s="3">
        <f t="shared" si="31"/>
        <v>4.6214374117647061E-2</v>
      </c>
      <c r="I221" s="9">
        <f t="shared" si="2"/>
        <v>-4.1831839906429358E-2</v>
      </c>
      <c r="J221" s="18">
        <f t="shared" si="35"/>
        <v>2.3894184602204435E-5</v>
      </c>
    </row>
    <row r="222" spans="1:10" x14ac:dyDescent="0.15">
      <c r="A222" s="41" t="s">
        <v>321</v>
      </c>
      <c r="B222" s="96" t="s">
        <v>598</v>
      </c>
      <c r="C222" s="3">
        <v>3.2176967699999999</v>
      </c>
      <c r="D222" s="3">
        <v>2.6564654300000003</v>
      </c>
      <c r="E222" s="9">
        <f t="shared" si="34"/>
        <v>0.21126995806604554</v>
      </c>
      <c r="F222" s="18">
        <f t="shared" si="36"/>
        <v>7.9068285999698488E-5</v>
      </c>
      <c r="G222" s="3">
        <f t="shared" si="30"/>
        <v>0.14625894409090909</v>
      </c>
      <c r="H222" s="3">
        <f t="shared" si="31"/>
        <v>0.1562626723529412</v>
      </c>
      <c r="I222" s="9">
        <f t="shared" si="2"/>
        <v>-6.401866876714668E-2</v>
      </c>
      <c r="J222" s="18">
        <f t="shared" si="35"/>
        <v>7.8921592044330294E-5</v>
      </c>
    </row>
    <row r="223" spans="1:10" x14ac:dyDescent="0.15">
      <c r="A223" s="41" t="s">
        <v>213</v>
      </c>
      <c r="B223" s="96" t="s">
        <v>311</v>
      </c>
      <c r="C223" s="3">
        <v>23.757863489999998</v>
      </c>
      <c r="D223" s="3">
        <v>3.9259685800000002</v>
      </c>
      <c r="E223" s="9">
        <f t="shared" si="34"/>
        <v>5.0514655188605708</v>
      </c>
      <c r="F223" s="18">
        <f t="shared" si="36"/>
        <v>5.8380067465745532E-4</v>
      </c>
      <c r="G223" s="3">
        <f t="shared" si="30"/>
        <v>1.0799028859090909</v>
      </c>
      <c r="H223" s="3">
        <f t="shared" si="31"/>
        <v>0.23093932823529412</v>
      </c>
      <c r="I223" s="9">
        <f t="shared" si="2"/>
        <v>3.6761324463922591</v>
      </c>
      <c r="J223" s="18">
        <f t="shared" si="35"/>
        <v>5.8271755986586305E-4</v>
      </c>
    </row>
    <row r="224" spans="1:10" x14ac:dyDescent="0.15">
      <c r="A224" s="41" t="s">
        <v>173</v>
      </c>
      <c r="B224" s="96" t="s">
        <v>313</v>
      </c>
      <c r="C224" s="3">
        <v>7.4373950199999994</v>
      </c>
      <c r="D224" s="3">
        <v>11.20104385</v>
      </c>
      <c r="E224" s="9">
        <f t="shared" si="34"/>
        <v>-0.336008757790909</v>
      </c>
      <c r="F224" s="18">
        <f t="shared" si="36"/>
        <v>1.8275869933327907E-4</v>
      </c>
      <c r="G224" s="3">
        <f t="shared" si="30"/>
        <v>0.33806340999999995</v>
      </c>
      <c r="H224" s="3">
        <f t="shared" si="31"/>
        <v>0.6588849323529411</v>
      </c>
      <c r="I224" s="9">
        <f t="shared" si="2"/>
        <v>-0.48691585829297512</v>
      </c>
      <c r="J224" s="18">
        <f t="shared" si="35"/>
        <v>1.8241963043676539E-4</v>
      </c>
    </row>
    <row r="225" spans="1:10" x14ac:dyDescent="0.15">
      <c r="A225" s="41" t="s">
        <v>215</v>
      </c>
      <c r="B225" s="96" t="s">
        <v>314</v>
      </c>
      <c r="C225" s="3">
        <v>14.115355560000001</v>
      </c>
      <c r="D225" s="3">
        <v>2.3801884200000001</v>
      </c>
      <c r="E225" s="9">
        <f t="shared" si="34"/>
        <v>4.9303521693463246</v>
      </c>
      <c r="F225" s="18">
        <f t="shared" si="36"/>
        <v>3.4685585690087087E-4</v>
      </c>
      <c r="G225" s="3">
        <f t="shared" si="30"/>
        <v>0.64160707090909097</v>
      </c>
      <c r="H225" s="3">
        <f t="shared" si="31"/>
        <v>0.14001108352941177</v>
      </c>
      <c r="I225" s="9">
        <f>G225/H225-1</f>
        <v>3.5825448581312509</v>
      </c>
      <c r="J225" s="18">
        <f t="shared" si="35"/>
        <v>3.4621234152744276E-4</v>
      </c>
    </row>
    <row r="226" spans="1:10" x14ac:dyDescent="0.15">
      <c r="A226" s="41" t="s">
        <v>925</v>
      </c>
      <c r="B226" s="96" t="s">
        <v>723</v>
      </c>
      <c r="C226" s="3">
        <v>0.56222775000000003</v>
      </c>
      <c r="D226" s="3">
        <v>5.7167999999999997E-2</v>
      </c>
      <c r="E226" s="9">
        <f t="shared" si="34"/>
        <v>8.8346583753148629</v>
      </c>
      <c r="F226" s="18">
        <f t="shared" si="36"/>
        <v>1.3815591620824788E-5</v>
      </c>
      <c r="G226" s="3">
        <f t="shared" si="30"/>
        <v>2.5555806818181818E-2</v>
      </c>
      <c r="H226" s="3">
        <f t="shared" si="31"/>
        <v>3.3628235294117645E-3</v>
      </c>
      <c r="I226" s="9">
        <f t="shared" si="2"/>
        <v>6.5995087445614846</v>
      </c>
      <c r="J226" s="18">
        <f t="shared" si="35"/>
        <v>1.3789959804541097E-5</v>
      </c>
    </row>
    <row r="227" spans="1:10" x14ac:dyDescent="0.15">
      <c r="A227" s="41" t="s">
        <v>174</v>
      </c>
      <c r="B227" s="96" t="s">
        <v>315</v>
      </c>
      <c r="C227" s="3">
        <v>24.611108079999997</v>
      </c>
      <c r="D227" s="3">
        <v>15.56986706</v>
      </c>
      <c r="E227" s="9">
        <f t="shared" si="34"/>
        <v>0.58068838899899999</v>
      </c>
      <c r="F227" s="18">
        <f t="shared" si="36"/>
        <v>6.0476740710372473E-4</v>
      </c>
      <c r="G227" s="3">
        <f t="shared" si="30"/>
        <v>1.1186867309090909</v>
      </c>
      <c r="H227" s="3">
        <f t="shared" si="31"/>
        <v>0.91587453294117649</v>
      </c>
      <c r="I227" s="9">
        <f>G227/H227-1</f>
        <v>0.22144102786286379</v>
      </c>
      <c r="J227" s="18">
        <f t="shared" si="35"/>
        <v>6.0364539311411904E-4</v>
      </c>
    </row>
    <row r="228" spans="1:10" x14ac:dyDescent="0.15">
      <c r="A228" s="41" t="s">
        <v>448</v>
      </c>
      <c r="B228" s="96" t="s">
        <v>599</v>
      </c>
      <c r="C228" s="3">
        <v>7.5883590400000003</v>
      </c>
      <c r="D228" s="3">
        <v>0.46547534999999995</v>
      </c>
      <c r="E228" s="9">
        <f t="shared" si="34"/>
        <v>15.302386452902397</v>
      </c>
      <c r="F228" s="18">
        <f t="shared" si="36"/>
        <v>1.8646832990515681E-4</v>
      </c>
      <c r="G228" s="3">
        <f t="shared" si="30"/>
        <v>0.3449254109090909</v>
      </c>
      <c r="H228" s="3">
        <f t="shared" si="31"/>
        <v>2.7380902941176469E-2</v>
      </c>
      <c r="I228" s="9">
        <f t="shared" si="2"/>
        <v>11.597298622697304</v>
      </c>
      <c r="J228" s="18">
        <f t="shared" si="35"/>
        <v>1.8612237859839907E-4</v>
      </c>
    </row>
    <row r="229" spans="1:10" x14ac:dyDescent="0.15">
      <c r="A229" s="41" t="s">
        <v>449</v>
      </c>
      <c r="B229" s="96" t="s">
        <v>600</v>
      </c>
      <c r="C229" s="3">
        <v>3.9973427999999998</v>
      </c>
      <c r="D229" s="3">
        <v>5.5518660000000004E-2</v>
      </c>
      <c r="E229" s="9">
        <f t="shared" si="34"/>
        <v>70.999987031387278</v>
      </c>
      <c r="F229" s="18">
        <f t="shared" si="36"/>
        <v>9.8226485073432055E-5</v>
      </c>
      <c r="G229" s="3">
        <f t="shared" si="30"/>
        <v>0.18169739999999998</v>
      </c>
      <c r="H229" s="3">
        <f t="shared" si="31"/>
        <v>3.2658035294117651E-3</v>
      </c>
      <c r="I229" s="9">
        <f>G229/H229-1</f>
        <v>54.636353615162889</v>
      </c>
      <c r="J229" s="18">
        <f t="shared" si="35"/>
        <v>9.8044247259178788E-5</v>
      </c>
    </row>
    <row r="230" spans="1:10" x14ac:dyDescent="0.15">
      <c r="A230" s="41" t="s">
        <v>926</v>
      </c>
      <c r="B230" s="96" t="s">
        <v>724</v>
      </c>
      <c r="C230" s="3">
        <v>1.806688E-2</v>
      </c>
      <c r="D230" s="3">
        <v>8.8835539999999991E-2</v>
      </c>
      <c r="E230" s="9">
        <f t="shared" si="34"/>
        <v>-0.79662553973330941</v>
      </c>
      <c r="F230" s="18">
        <f t="shared" si="36"/>
        <v>4.4395644993056098E-7</v>
      </c>
      <c r="G230" s="3">
        <f t="shared" si="30"/>
        <v>8.2122181818181821E-4</v>
      </c>
      <c r="H230" s="3">
        <f t="shared" si="31"/>
        <v>5.2256199999999994E-3</v>
      </c>
      <c r="I230" s="9">
        <f t="shared" si="2"/>
        <v>-0.84284700797573908</v>
      </c>
      <c r="J230" s="18">
        <f t="shared" si="35"/>
        <v>4.4313278558994549E-7</v>
      </c>
    </row>
    <row r="231" spans="1:10" x14ac:dyDescent="0.15">
      <c r="A231" s="41" t="s">
        <v>175</v>
      </c>
      <c r="B231" s="96" t="s">
        <v>316</v>
      </c>
      <c r="C231" s="3">
        <v>12.972781919999999</v>
      </c>
      <c r="D231" s="3">
        <v>15.341915800000001</v>
      </c>
      <c r="E231" s="9">
        <f t="shared" si="34"/>
        <v>-0.15442229711624422</v>
      </c>
      <c r="F231" s="18">
        <f t="shared" si="36"/>
        <v>3.1877945760012608E-4</v>
      </c>
      <c r="G231" s="3">
        <f t="shared" si="30"/>
        <v>0.5896719054545454</v>
      </c>
      <c r="H231" s="3">
        <f t="shared" si="31"/>
        <v>0.90246563529411772</v>
      </c>
      <c r="I231" s="9">
        <f>G231/H231-1</f>
        <v>-0.3465990477716433</v>
      </c>
      <c r="J231" s="18">
        <f t="shared" si="35"/>
        <v>3.1818803186053598E-4</v>
      </c>
    </row>
    <row r="232" spans="1:10" x14ac:dyDescent="0.15">
      <c r="A232" s="41" t="s">
        <v>214</v>
      </c>
      <c r="B232" s="96" t="s">
        <v>319</v>
      </c>
      <c r="C232" s="3">
        <v>11.223600300000001</v>
      </c>
      <c r="D232" s="3">
        <v>11.14491967</v>
      </c>
      <c r="E232" s="9">
        <f t="shared" si="34"/>
        <v>7.059775425012127E-3</v>
      </c>
      <c r="F232" s="18">
        <f t="shared" si="36"/>
        <v>2.7579691372431651E-4</v>
      </c>
      <c r="G232" s="3">
        <f t="shared" si="30"/>
        <v>0.51016365000000008</v>
      </c>
      <c r="H232" s="3">
        <f t="shared" si="31"/>
        <v>0.65558351000000004</v>
      </c>
      <c r="I232" s="9">
        <f>G232/H232-1</f>
        <v>-0.22181744626249056</v>
      </c>
      <c r="J232" s="18">
        <f t="shared" ref="J232:J262" si="37">G232/$G$1043</f>
        <v>2.752852327179429E-4</v>
      </c>
    </row>
    <row r="233" spans="1:10" x14ac:dyDescent="0.15">
      <c r="A233" s="41" t="s">
        <v>424</v>
      </c>
      <c r="B233" s="96" t="s">
        <v>601</v>
      </c>
      <c r="C233" s="3">
        <v>0.16309701999999998</v>
      </c>
      <c r="D233" s="3">
        <v>0.77434024999999995</v>
      </c>
      <c r="E233" s="9">
        <f t="shared" si="34"/>
        <v>-0.78937292746954579</v>
      </c>
      <c r="F233" s="18">
        <f t="shared" si="36"/>
        <v>4.0077741144820624E-6</v>
      </c>
      <c r="G233" s="3">
        <f t="shared" si="30"/>
        <v>7.4135009090909084E-3</v>
      </c>
      <c r="H233" s="3">
        <f t="shared" si="31"/>
        <v>4.5549426470588232E-2</v>
      </c>
      <c r="I233" s="9">
        <f>G233/H233-1</f>
        <v>-0.83724271668101269</v>
      </c>
      <c r="J233" s="18">
        <f t="shared" si="37"/>
        <v>4.0003385639368302E-6</v>
      </c>
    </row>
    <row r="234" spans="1:10" x14ac:dyDescent="0.15">
      <c r="A234" s="41" t="s">
        <v>425</v>
      </c>
      <c r="B234" s="96" t="s">
        <v>602</v>
      </c>
      <c r="C234" s="3">
        <v>2.9537709999999998E-2</v>
      </c>
      <c r="D234" s="3">
        <v>0.20040369</v>
      </c>
      <c r="E234" s="9">
        <f t="shared" si="34"/>
        <v>-0.85260895146192173</v>
      </c>
      <c r="F234" s="18">
        <f t="shared" si="36"/>
        <v>7.25828525494077E-7</v>
      </c>
      <c r="G234" s="3">
        <f t="shared" si="30"/>
        <v>1.3426231818181816E-3</v>
      </c>
      <c r="H234" s="3">
        <f t="shared" si="31"/>
        <v>1.1788452352941176E-2</v>
      </c>
      <c r="I234" s="9">
        <f>G234/H234-1</f>
        <v>-0.88610691703875766</v>
      </c>
      <c r="J234" s="18">
        <f t="shared" si="37"/>
        <v>7.2448190900963461E-7</v>
      </c>
    </row>
    <row r="235" spans="1:10" x14ac:dyDescent="0.15">
      <c r="A235" s="41" t="s">
        <v>426</v>
      </c>
      <c r="B235" s="96" t="s">
        <v>603</v>
      </c>
      <c r="C235" s="3">
        <v>8.2270330000000003E-2</v>
      </c>
      <c r="D235" s="3">
        <v>9.5647160000000009E-2</v>
      </c>
      <c r="E235" s="9">
        <f t="shared" si="34"/>
        <v>-0.13985600827039724</v>
      </c>
      <c r="F235" s="18">
        <f t="shared" si="36"/>
        <v>2.0216243004556253E-6</v>
      </c>
      <c r="G235" s="3">
        <f t="shared" si="30"/>
        <v>3.7395604545454545E-3</v>
      </c>
      <c r="H235" s="3">
        <f t="shared" si="31"/>
        <v>5.6263035294117653E-3</v>
      </c>
      <c r="I235" s="9">
        <f t="shared" si="2"/>
        <v>-0.3353432791180343</v>
      </c>
      <c r="J235" s="18">
        <f t="shared" si="37"/>
        <v>2.0178736175977288E-6</v>
      </c>
    </row>
    <row r="236" spans="1:10" x14ac:dyDescent="0.15">
      <c r="A236" s="41" t="s">
        <v>450</v>
      </c>
      <c r="B236" s="96" t="s">
        <v>604</v>
      </c>
      <c r="C236" s="3">
        <v>2.12887841</v>
      </c>
      <c r="D236" s="3">
        <v>0.27983654999999996</v>
      </c>
      <c r="E236" s="9">
        <f t="shared" si="34"/>
        <v>6.6075781022886408</v>
      </c>
      <c r="F236" s="18">
        <f t="shared" si="36"/>
        <v>5.2312812241926512E-5</v>
      </c>
      <c r="G236" s="3">
        <f t="shared" si="30"/>
        <v>9.6767200454545454E-2</v>
      </c>
      <c r="H236" s="3">
        <f t="shared" si="31"/>
        <v>1.6460973529411761E-2</v>
      </c>
      <c r="I236" s="9">
        <f t="shared" si="2"/>
        <v>4.8785830790412223</v>
      </c>
      <c r="J236" s="18">
        <f t="shared" si="37"/>
        <v>5.2215757231220558E-5</v>
      </c>
    </row>
    <row r="237" spans="1:10" x14ac:dyDescent="0.15">
      <c r="A237" s="41" t="s">
        <v>346</v>
      </c>
      <c r="B237" s="96" t="s">
        <v>605</v>
      </c>
      <c r="C237" s="3">
        <v>12.062703220000001</v>
      </c>
      <c r="D237" s="3">
        <v>3.9911930400000002</v>
      </c>
      <c r="E237" s="9">
        <f t="shared" si="34"/>
        <v>2.0223301902731321</v>
      </c>
      <c r="F237" s="18">
        <f t="shared" si="36"/>
        <v>2.9641614369039631E-4</v>
      </c>
      <c r="G237" s="3">
        <f t="shared" si="30"/>
        <v>0.54830469181818187</v>
      </c>
      <c r="H237" s="3">
        <f t="shared" si="31"/>
        <v>0.2347760611764706</v>
      </c>
      <c r="I237" s="9">
        <f t="shared" si="2"/>
        <v>1.3354369652110565</v>
      </c>
      <c r="J237" s="18">
        <f t="shared" si="37"/>
        <v>2.9586620820105106E-4</v>
      </c>
    </row>
    <row r="238" spans="1:10" x14ac:dyDescent="0.15">
      <c r="A238" s="52" t="s">
        <v>921</v>
      </c>
      <c r="B238" s="96" t="s">
        <v>606</v>
      </c>
      <c r="C238" s="3">
        <v>42.65003025</v>
      </c>
      <c r="D238" s="3">
        <v>17.09733464</v>
      </c>
      <c r="E238" s="9">
        <f t="shared" si="34"/>
        <v>1.4945426376704529</v>
      </c>
      <c r="F238" s="18">
        <f t="shared" si="36"/>
        <v>1.048036850813258E-3</v>
      </c>
      <c r="G238" s="3">
        <f t="shared" si="30"/>
        <v>1.9386377386363636</v>
      </c>
      <c r="H238" s="3">
        <f t="shared" si="31"/>
        <v>1.0057255670588234</v>
      </c>
      <c r="I238" s="9">
        <f t="shared" si="2"/>
        <v>0.92760112910898629</v>
      </c>
      <c r="J238" s="18">
        <f t="shared" si="37"/>
        <v>1.0460924470732046E-3</v>
      </c>
    </row>
    <row r="239" spans="1:10" x14ac:dyDescent="0.15">
      <c r="A239" s="41" t="s">
        <v>325</v>
      </c>
      <c r="B239" s="96" t="s">
        <v>607</v>
      </c>
      <c r="C239" s="3">
        <v>144.51384200999999</v>
      </c>
      <c r="D239" s="3">
        <v>83.989541239999994</v>
      </c>
      <c r="E239" s="9">
        <f t="shared" si="34"/>
        <v>0.7206171134695436</v>
      </c>
      <c r="F239" s="18">
        <f t="shared" si="36"/>
        <v>3.5511307024005006E-3</v>
      </c>
      <c r="G239" s="3">
        <f t="shared" si="30"/>
        <v>6.568811000454545</v>
      </c>
      <c r="H239" s="3">
        <f t="shared" si="31"/>
        <v>4.9405612494117648</v>
      </c>
      <c r="I239" s="9">
        <f t="shared" si="2"/>
        <v>0.32956776949919275</v>
      </c>
      <c r="J239" s="18">
        <f t="shared" si="37"/>
        <v>3.5445423540864046E-3</v>
      </c>
    </row>
    <row r="240" spans="1:10" x14ac:dyDescent="0.15">
      <c r="A240" s="41" t="s">
        <v>924</v>
      </c>
      <c r="B240" s="96" t="s">
        <v>726</v>
      </c>
      <c r="C240" s="3">
        <v>14.44112675</v>
      </c>
      <c r="D240" s="3">
        <v>14.392605199999998</v>
      </c>
      <c r="E240" s="9">
        <f t="shared" si="34"/>
        <v>3.371283330970698E-3</v>
      </c>
      <c r="F240" s="18">
        <f t="shared" si="36"/>
        <v>3.5486101446000968E-4</v>
      </c>
      <c r="G240" s="3">
        <f t="shared" si="30"/>
        <v>0.65641485227272733</v>
      </c>
      <c r="H240" s="3">
        <f t="shared" si="31"/>
        <v>0.84662383529411755</v>
      </c>
      <c r="I240" s="9">
        <f t="shared" si="2"/>
        <v>-0.2246676446987953</v>
      </c>
      <c r="J240" s="18">
        <f t="shared" si="37"/>
        <v>3.5420264726311222E-4</v>
      </c>
    </row>
    <row r="241" spans="1:12" x14ac:dyDescent="0.15">
      <c r="A241" s="52" t="s">
        <v>335</v>
      </c>
      <c r="B241" s="96" t="s">
        <v>608</v>
      </c>
      <c r="C241" s="3">
        <v>4.7231327699999994</v>
      </c>
      <c r="D241" s="3">
        <v>5.9941414200000001</v>
      </c>
      <c r="E241" s="9">
        <f t="shared" si="34"/>
        <v>-0.21204181899331975</v>
      </c>
      <c r="F241" s="18">
        <f t="shared" si="36"/>
        <v>1.1606128214278815E-4</v>
      </c>
      <c r="G241" s="3">
        <f t="shared" si="30"/>
        <v>0.21468785318181816</v>
      </c>
      <c r="H241" s="3">
        <f t="shared" si="31"/>
        <v>0.35259655411764707</v>
      </c>
      <c r="I241" s="9">
        <f>G241/H241-1</f>
        <v>-0.39112322376756525</v>
      </c>
      <c r="J241" s="18">
        <f t="shared" si="37"/>
        <v>1.1584595575335946E-4</v>
      </c>
    </row>
    <row r="242" spans="1:12" x14ac:dyDescent="0.15">
      <c r="A242" s="41" t="s">
        <v>923</v>
      </c>
      <c r="B242" s="96" t="s">
        <v>727</v>
      </c>
      <c r="C242" s="3">
        <v>6.7307590900000003</v>
      </c>
      <c r="D242" s="3">
        <v>6.1083244199999998</v>
      </c>
      <c r="E242" s="9">
        <f t="shared" si="34"/>
        <v>0.10189941253971591</v>
      </c>
      <c r="F242" s="18">
        <f t="shared" si="36"/>
        <v>1.6539457343682214E-4</v>
      </c>
      <c r="G242" s="3">
        <f t="shared" si="30"/>
        <v>0.30594359500000001</v>
      </c>
      <c r="H242" s="3">
        <f t="shared" si="31"/>
        <v>0.35931320117647059</v>
      </c>
      <c r="I242" s="9">
        <f t="shared" si="2"/>
        <v>-0.14853227212840137</v>
      </c>
      <c r="J242" s="18">
        <f t="shared" si="37"/>
        <v>1.6508771988780281E-4</v>
      </c>
    </row>
    <row r="243" spans="1:12" x14ac:dyDescent="0.15">
      <c r="A243" s="41" t="s">
        <v>803</v>
      </c>
      <c r="B243" s="96" t="s">
        <v>728</v>
      </c>
      <c r="C243" s="3">
        <v>11.912048650000001</v>
      </c>
      <c r="D243" s="3">
        <v>2.6239954600000002</v>
      </c>
      <c r="E243" s="9">
        <f t="shared" si="34"/>
        <v>3.5396605411809672</v>
      </c>
      <c r="F243" s="18">
        <f t="shared" si="36"/>
        <v>2.9271411721637226E-4</v>
      </c>
      <c r="G243" s="3">
        <f t="shared" si="30"/>
        <v>0.54145675681818184</v>
      </c>
      <c r="H243" s="3">
        <f t="shared" si="31"/>
        <v>0.15435267411764708</v>
      </c>
      <c r="I243" s="9">
        <f>G243/H243-1</f>
        <v>2.5079195090943829</v>
      </c>
      <c r="J243" s="18">
        <f t="shared" si="37"/>
        <v>2.921710500295264E-4</v>
      </c>
    </row>
    <row r="244" spans="1:12" x14ac:dyDescent="0.15">
      <c r="A244" s="41" t="s">
        <v>187</v>
      </c>
      <c r="B244" s="96" t="s">
        <v>199</v>
      </c>
      <c r="C244" s="3">
        <v>9.1482550199999988</v>
      </c>
      <c r="D244" s="3">
        <v>8.6602823499999992</v>
      </c>
      <c r="E244" s="9">
        <f t="shared" si="34"/>
        <v>5.634604626949602E-2</v>
      </c>
      <c r="F244" s="18">
        <f t="shared" si="36"/>
        <v>2.2479956814561411E-4</v>
      </c>
      <c r="G244" s="3">
        <f t="shared" si="30"/>
        <v>0.41582977363636359</v>
      </c>
      <c r="H244" s="3">
        <f t="shared" si="31"/>
        <v>0.50942837352941173</v>
      </c>
      <c r="I244" s="9">
        <f t="shared" si="2"/>
        <v>-0.1837326006099349</v>
      </c>
      <c r="J244" s="18">
        <f t="shared" si="37"/>
        <v>2.2438250158853115E-4</v>
      </c>
    </row>
    <row r="245" spans="1:12" x14ac:dyDescent="0.15">
      <c r="A245" s="41" t="s">
        <v>189</v>
      </c>
      <c r="B245" s="96" t="s">
        <v>200</v>
      </c>
      <c r="C245" s="3">
        <v>0.93628811999999995</v>
      </c>
      <c r="D245" s="3">
        <v>2.9581312200000003</v>
      </c>
      <c r="E245" s="9">
        <f t="shared" si="34"/>
        <v>-0.6834866169324294</v>
      </c>
      <c r="F245" s="18">
        <f t="shared" si="36"/>
        <v>2.3007356547857684E-5</v>
      </c>
      <c r="G245" s="3">
        <f t="shared" si="30"/>
        <v>4.2558550909090907E-2</v>
      </c>
      <c r="H245" s="3">
        <f t="shared" si="31"/>
        <v>0.17400771882352942</v>
      </c>
      <c r="I245" s="9">
        <f>G245/H245-1</f>
        <v>-0.75542147672051363</v>
      </c>
      <c r="J245" s="18">
        <f t="shared" si="37"/>
        <v>2.296467141700023E-5</v>
      </c>
    </row>
    <row r="246" spans="1:12" x14ac:dyDescent="0.15">
      <c r="A246" s="41" t="s">
        <v>188</v>
      </c>
      <c r="B246" s="96" t="s">
        <v>201</v>
      </c>
      <c r="C246" s="3">
        <v>3.8614236699999998</v>
      </c>
      <c r="D246" s="3">
        <v>12.08082117</v>
      </c>
      <c r="E246" s="9">
        <f t="shared" si="34"/>
        <v>-0.68036745055137682</v>
      </c>
      <c r="F246" s="18">
        <f t="shared" si="36"/>
        <v>9.4886551757195366E-5</v>
      </c>
      <c r="G246" s="3">
        <f t="shared" si="30"/>
        <v>0.17551925772727273</v>
      </c>
      <c r="H246" s="3">
        <f t="shared" si="31"/>
        <v>0.71063653941176474</v>
      </c>
      <c r="I246" s="9">
        <f t="shared" si="2"/>
        <v>-0.75301121178970021</v>
      </c>
      <c r="J246" s="18">
        <f t="shared" si="37"/>
        <v>9.4710510460580373E-5</v>
      </c>
    </row>
    <row r="247" spans="1:12" x14ac:dyDescent="0.15">
      <c r="A247" s="41" t="s">
        <v>252</v>
      </c>
      <c r="B247" s="96" t="s">
        <v>317</v>
      </c>
      <c r="C247" s="3">
        <v>5.3784001200000002</v>
      </c>
      <c r="D247" s="3">
        <v>8.315068740000001</v>
      </c>
      <c r="E247" s="9">
        <f t="shared" si="34"/>
        <v>-0.35317430460592925</v>
      </c>
      <c r="F247" s="18">
        <f t="shared" si="36"/>
        <v>1.3216313074428473E-4</v>
      </c>
      <c r="G247" s="3">
        <f t="shared" si="30"/>
        <v>0.24447273272727274</v>
      </c>
      <c r="H247" s="3">
        <f t="shared" si="31"/>
        <v>0.48912169058823535</v>
      </c>
      <c r="I247" s="9">
        <f>G247/H247-1</f>
        <v>-0.50018014446821812</v>
      </c>
      <c r="J247" s="18">
        <f t="shared" si="37"/>
        <v>1.3191793088750782E-4</v>
      </c>
    </row>
    <row r="248" spans="1:12" x14ac:dyDescent="0.15">
      <c r="A248" s="41" t="s">
        <v>440</v>
      </c>
      <c r="B248" s="96" t="s">
        <v>609</v>
      </c>
      <c r="C248" s="3">
        <v>0.53074803000000004</v>
      </c>
      <c r="D248" s="3">
        <v>0.1694147</v>
      </c>
      <c r="E248" s="9">
        <f t="shared" si="34"/>
        <v>2.1328333963935835</v>
      </c>
      <c r="F248" s="18">
        <f t="shared" si="36"/>
        <v>1.3042042190264111E-5</v>
      </c>
      <c r="G248" s="3">
        <f t="shared" si="30"/>
        <v>2.4124910454545456E-2</v>
      </c>
      <c r="H248" s="3">
        <f t="shared" si="31"/>
        <v>9.9655705882352938E-3</v>
      </c>
      <c r="I248" s="9">
        <f>G248/H248-1</f>
        <v>1.420825806304133</v>
      </c>
      <c r="J248" s="18">
        <f t="shared" si="37"/>
        <v>1.3017845526193563E-5</v>
      </c>
    </row>
    <row r="249" spans="1:12" x14ac:dyDescent="0.15">
      <c r="A249" s="41" t="s">
        <v>396</v>
      </c>
      <c r="B249" s="96" t="s">
        <v>610</v>
      </c>
      <c r="C249" s="3">
        <v>27.018973210000002</v>
      </c>
      <c r="D249" s="3">
        <v>12.75465582</v>
      </c>
      <c r="E249" s="9">
        <f t="shared" si="34"/>
        <v>1.1183616078164</v>
      </c>
      <c r="F249" s="18">
        <f t="shared" si="36"/>
        <v>6.6393574469308112E-4</v>
      </c>
      <c r="G249" s="3">
        <f t="shared" si="30"/>
        <v>1.228135145909091</v>
      </c>
      <c r="H249" s="3">
        <f t="shared" si="31"/>
        <v>0.75027387176470584</v>
      </c>
      <c r="I249" s="9">
        <f t="shared" si="2"/>
        <v>0.6369157878581273</v>
      </c>
      <c r="J249" s="18">
        <f t="shared" si="37"/>
        <v>6.6270395676106843E-4</v>
      </c>
    </row>
    <row r="250" spans="1:12" x14ac:dyDescent="0.15">
      <c r="A250" s="41" t="s">
        <v>347</v>
      </c>
      <c r="B250" s="96" t="s">
        <v>611</v>
      </c>
      <c r="C250" s="3">
        <v>11.134381529999999</v>
      </c>
      <c r="D250" s="3">
        <v>4.3075979000000002</v>
      </c>
      <c r="E250" s="9">
        <f t="shared" si="34"/>
        <v>1.5848237900756703</v>
      </c>
      <c r="F250" s="18">
        <f t="shared" si="36"/>
        <v>2.7360454578937853E-4</v>
      </c>
      <c r="G250" s="3">
        <f t="shared" si="30"/>
        <v>0.50610825136363635</v>
      </c>
      <c r="H250" s="3">
        <f t="shared" si="31"/>
        <v>0.25338811176470588</v>
      </c>
      <c r="I250" s="9">
        <f>G250/H250-1</f>
        <v>0.99736383778574544</v>
      </c>
      <c r="J250" s="18">
        <f t="shared" si="37"/>
        <v>2.7309693224342771E-4</v>
      </c>
    </row>
    <row r="251" spans="1:12" x14ac:dyDescent="0.15">
      <c r="A251" s="52" t="s">
        <v>343</v>
      </c>
      <c r="B251" s="96" t="s">
        <v>140</v>
      </c>
      <c r="C251" s="3">
        <v>20.541861040000001</v>
      </c>
      <c r="D251" s="3">
        <v>7.04874226</v>
      </c>
      <c r="E251" s="9">
        <f t="shared" si="34"/>
        <v>1.9142590666948291</v>
      </c>
      <c r="F251" s="18">
        <f t="shared" si="36"/>
        <v>5.0477402309005769E-4</v>
      </c>
      <c r="G251" s="3">
        <f t="shared" si="30"/>
        <v>0.93372095636363639</v>
      </c>
      <c r="H251" s="3">
        <f t="shared" si="31"/>
        <v>0.41463189764705882</v>
      </c>
      <c r="I251" s="9">
        <f t="shared" si="2"/>
        <v>1.2519274606278223</v>
      </c>
      <c r="J251" s="18">
        <f t="shared" si="37"/>
        <v>5.0383752501022728E-4</v>
      </c>
    </row>
    <row r="252" spans="1:12" x14ac:dyDescent="0.15">
      <c r="A252" s="52" t="s">
        <v>266</v>
      </c>
      <c r="B252" s="96" t="s">
        <v>612</v>
      </c>
      <c r="C252" s="3">
        <v>2.40580806</v>
      </c>
      <c r="D252" s="3">
        <v>4.1351254300000004</v>
      </c>
      <c r="E252" s="9">
        <f t="shared" si="34"/>
        <v>-0.41820191413153829</v>
      </c>
      <c r="F252" s="18">
        <f t="shared" si="36"/>
        <v>5.9117789321229231E-5</v>
      </c>
      <c r="G252" s="3">
        <f t="shared" si="30"/>
        <v>0.10935491181818181</v>
      </c>
      <c r="H252" s="3">
        <f t="shared" si="31"/>
        <v>0.2432426723529412</v>
      </c>
      <c r="I252" s="9">
        <f t="shared" si="2"/>
        <v>-0.55042875182891593</v>
      </c>
      <c r="J252" s="18">
        <f t="shared" si="37"/>
        <v>5.9008109160106371E-5</v>
      </c>
    </row>
    <row r="253" spans="1:12" x14ac:dyDescent="0.15">
      <c r="A253" s="52" t="s">
        <v>272</v>
      </c>
      <c r="B253" s="96" t="s">
        <v>613</v>
      </c>
      <c r="C253" s="3">
        <v>10.004125689999999</v>
      </c>
      <c r="D253" s="3">
        <v>3.1472390299999997</v>
      </c>
      <c r="E253" s="9">
        <f t="shared" si="34"/>
        <v>2.1786990421251859</v>
      </c>
      <c r="F253" s="18">
        <f t="shared" ref="F253:F262" si="38">C253/$C$1043</f>
        <v>2.4583083111148817E-4</v>
      </c>
      <c r="G253" s="3">
        <f t="shared" si="30"/>
        <v>0.45473298590909084</v>
      </c>
      <c r="H253" s="3">
        <f t="shared" si="31"/>
        <v>0.1851317076470588</v>
      </c>
      <c r="I253" s="9">
        <f t="shared" si="2"/>
        <v>1.456267441642189</v>
      </c>
      <c r="J253" s="18">
        <f t="shared" si="37"/>
        <v>2.4537474563409036E-4</v>
      </c>
    </row>
    <row r="254" spans="1:12" x14ac:dyDescent="0.15">
      <c r="A254" s="41" t="s">
        <v>966</v>
      </c>
      <c r="B254" s="41" t="s">
        <v>968</v>
      </c>
      <c r="C254" s="3">
        <v>0</v>
      </c>
      <c r="D254" s="3"/>
      <c r="F254" s="18">
        <f t="shared" si="38"/>
        <v>0</v>
      </c>
      <c r="G254" s="3">
        <f>C254/12</f>
        <v>0</v>
      </c>
      <c r="H254" s="3"/>
      <c r="J254" s="18">
        <f t="shared" si="37"/>
        <v>0</v>
      </c>
      <c r="L254" s="3"/>
    </row>
    <row r="255" spans="1:12" x14ac:dyDescent="0.15">
      <c r="A255" s="41" t="s">
        <v>438</v>
      </c>
      <c r="B255" s="96" t="s">
        <v>614</v>
      </c>
      <c r="C255" s="3">
        <v>0.47350615999999995</v>
      </c>
      <c r="D255" s="3">
        <v>0.47398028000000003</v>
      </c>
      <c r="E255" s="9">
        <f>C255/D255-1</f>
        <v>-1.0002947801964757E-3</v>
      </c>
      <c r="F255" s="18">
        <f t="shared" si="38"/>
        <v>1.1635440862719638E-5</v>
      </c>
      <c r="G255" s="3">
        <f t="shared" si="30"/>
        <v>2.1523007272727272E-2</v>
      </c>
      <c r="H255" s="3">
        <f t="shared" si="31"/>
        <v>2.7881192941176473E-2</v>
      </c>
      <c r="I255" s="9">
        <f t="shared" si="2"/>
        <v>-0.22804568233015177</v>
      </c>
      <c r="J255" s="18">
        <f t="shared" si="37"/>
        <v>1.1613853840552348E-5</v>
      </c>
    </row>
    <row r="256" spans="1:12" x14ac:dyDescent="0.15">
      <c r="A256" s="41" t="s">
        <v>332</v>
      </c>
      <c r="B256" s="96" t="s">
        <v>615</v>
      </c>
      <c r="C256" s="3">
        <v>17.705372960000002</v>
      </c>
      <c r="D256" s="3">
        <v>9.0254793699999993</v>
      </c>
      <c r="E256" s="9">
        <f>C256/D256-1</f>
        <v>0.96170998061901325</v>
      </c>
      <c r="F256" s="18">
        <f t="shared" si="38"/>
        <v>4.3507315729213614E-4</v>
      </c>
      <c r="G256" s="3">
        <f t="shared" si="30"/>
        <v>0.80478968000000006</v>
      </c>
      <c r="H256" s="3">
        <f t="shared" si="31"/>
        <v>0.53091055117647057</v>
      </c>
      <c r="I256" s="9">
        <f t="shared" si="2"/>
        <v>0.51586680320560108</v>
      </c>
      <c r="J256" s="18">
        <f t="shared" si="37"/>
        <v>4.3426597396305829E-4</v>
      </c>
    </row>
    <row r="257" spans="1:12" x14ac:dyDescent="0.15">
      <c r="A257" s="41" t="s">
        <v>804</v>
      </c>
      <c r="B257" s="96" t="s">
        <v>729</v>
      </c>
      <c r="C257" s="3">
        <v>4.4264318099999995</v>
      </c>
      <c r="D257" s="3">
        <v>2.0692005299999998</v>
      </c>
      <c r="E257" s="9">
        <f>C257/D257-1</f>
        <v>1.1391990509494021</v>
      </c>
      <c r="F257" s="18">
        <f t="shared" si="38"/>
        <v>1.0877046574877938E-4</v>
      </c>
      <c r="G257" s="3">
        <f t="shared" si="30"/>
        <v>0.20120144590909089</v>
      </c>
      <c r="H257" s="3">
        <f t="shared" si="31"/>
        <v>0.12171767823529411</v>
      </c>
      <c r="I257" s="9">
        <f>G257/H257-1</f>
        <v>0.65301744846090171</v>
      </c>
      <c r="J257" s="18">
        <f t="shared" si="37"/>
        <v>1.0856866587862675E-4</v>
      </c>
    </row>
    <row r="258" spans="1:12" x14ac:dyDescent="0.15">
      <c r="A258" s="41" t="s">
        <v>359</v>
      </c>
      <c r="B258" s="96" t="s">
        <v>616</v>
      </c>
      <c r="C258" s="3">
        <v>7.9244969599999999</v>
      </c>
      <c r="D258" s="3">
        <v>6.8657413299999996</v>
      </c>
      <c r="E258" s="9">
        <f>C258/D258-1</f>
        <v>0.15420849389908486</v>
      </c>
      <c r="F258" s="18">
        <f t="shared" si="38"/>
        <v>1.9472822855120102E-4</v>
      </c>
      <c r="G258" s="3">
        <f t="shared" si="30"/>
        <v>0.36020440727272729</v>
      </c>
      <c r="H258" s="3">
        <f t="shared" si="31"/>
        <v>0.40386713705882349</v>
      </c>
      <c r="I258" s="9">
        <f t="shared" si="2"/>
        <v>-0.10811161835070704</v>
      </c>
      <c r="J258" s="18">
        <f t="shared" si="37"/>
        <v>1.943669528044607E-4</v>
      </c>
    </row>
    <row r="259" spans="1:12" x14ac:dyDescent="0.15">
      <c r="A259" s="41" t="s">
        <v>967</v>
      </c>
      <c r="B259" s="41" t="s">
        <v>969</v>
      </c>
      <c r="C259" s="3">
        <v>1.9386501999999999</v>
      </c>
      <c r="D259" s="3"/>
      <c r="F259" s="18">
        <f t="shared" si="38"/>
        <v>4.7638344885734114E-5</v>
      </c>
      <c r="G259" s="3">
        <f>C259/12</f>
        <v>0.16155418333333332</v>
      </c>
      <c r="H259" s="3"/>
      <c r="J259" s="18">
        <f t="shared" si="37"/>
        <v>8.7174930937305843E-5</v>
      </c>
      <c r="L259" s="3"/>
    </row>
    <row r="260" spans="1:12" x14ac:dyDescent="0.15">
      <c r="A260" s="52" t="s">
        <v>435</v>
      </c>
      <c r="B260" s="96" t="s">
        <v>617</v>
      </c>
      <c r="C260" s="3">
        <v>11.5947019</v>
      </c>
      <c r="D260" s="3">
        <v>4.3976810000000004</v>
      </c>
      <c r="E260" s="9">
        <f t="shared" ref="E260:E276" si="39">C260/D260-1</f>
        <v>1.6365491039481945</v>
      </c>
      <c r="F260" s="18">
        <f t="shared" si="38"/>
        <v>2.8491597295864757E-4</v>
      </c>
      <c r="G260" s="3">
        <f t="shared" si="30"/>
        <v>0.52703190454545457</v>
      </c>
      <c r="H260" s="3">
        <f t="shared" si="31"/>
        <v>0.25868711764705887</v>
      </c>
      <c r="I260" s="9">
        <f>G260/H260-1</f>
        <v>1.0373333985054227</v>
      </c>
      <c r="J260" s="18">
        <f t="shared" si="37"/>
        <v>2.843873735272517E-4</v>
      </c>
    </row>
    <row r="261" spans="1:12" x14ac:dyDescent="0.15">
      <c r="A261" s="41" t="s">
        <v>480</v>
      </c>
      <c r="B261" s="41" t="s">
        <v>646</v>
      </c>
      <c r="C261" s="3">
        <v>0.15505457</v>
      </c>
      <c r="D261" s="3">
        <v>0.27466154999999998</v>
      </c>
      <c r="E261" s="9">
        <f t="shared" si="39"/>
        <v>-0.4354704180472293</v>
      </c>
      <c r="F261" s="18">
        <f t="shared" si="38"/>
        <v>3.8101474323574219E-6</v>
      </c>
      <c r="G261" s="3">
        <f t="shared" si="30"/>
        <v>7.047935E-3</v>
      </c>
      <c r="H261" s="3">
        <f t="shared" si="31"/>
        <v>1.6156561764705882E-2</v>
      </c>
      <c r="I261" s="9">
        <f t="shared" si="2"/>
        <v>-0.56377259576376815</v>
      </c>
      <c r="J261" s="18">
        <f t="shared" si="37"/>
        <v>3.803078535007217E-6</v>
      </c>
    </row>
    <row r="262" spans="1:12" x14ac:dyDescent="0.15">
      <c r="A262" s="41" t="s">
        <v>483</v>
      </c>
      <c r="B262" s="41" t="s">
        <v>647</v>
      </c>
      <c r="C262" s="3">
        <v>0.49603974000000001</v>
      </c>
      <c r="D262" s="3">
        <v>1.4243923000000001</v>
      </c>
      <c r="E262" s="9">
        <f t="shared" si="39"/>
        <v>-0.65175342495181976</v>
      </c>
      <c r="F262" s="18">
        <f t="shared" si="38"/>
        <v>1.218915728642015E-5</v>
      </c>
      <c r="G262" s="3">
        <f t="shared" si="30"/>
        <v>2.254726090909091E-2</v>
      </c>
      <c r="H262" s="3">
        <f t="shared" si="31"/>
        <v>8.3787782352941181E-2</v>
      </c>
      <c r="I262" s="9">
        <f t="shared" si="2"/>
        <v>-0.73090037382640616</v>
      </c>
      <c r="J262" s="18">
        <f t="shared" si="37"/>
        <v>1.2166542964225827E-5</v>
      </c>
    </row>
    <row r="263" spans="1:12" x14ac:dyDescent="0.15">
      <c r="A263" s="41" t="s">
        <v>484</v>
      </c>
      <c r="B263" s="41" t="s">
        <v>648</v>
      </c>
      <c r="C263" s="3">
        <v>1.11443519</v>
      </c>
      <c r="D263" s="3">
        <v>0.38823859000000005</v>
      </c>
      <c r="E263" s="9">
        <f t="shared" si="39"/>
        <v>1.8704905146085551</v>
      </c>
      <c r="F263" s="18">
        <f t="shared" ref="F263:F272" si="40">C263/$C$1043</f>
        <v>2.7384954714377369E-5</v>
      </c>
      <c r="G263" s="3">
        <f t="shared" ref="G263:G291" si="41">C263/22</f>
        <v>5.0656145E-2</v>
      </c>
      <c r="H263" s="3">
        <f t="shared" ref="H263:H291" si="42">D263/17</f>
        <v>2.2837564117647063E-2</v>
      </c>
      <c r="I263" s="9">
        <f>G263/H263-1</f>
        <v>1.2181063067429743</v>
      </c>
      <c r="J263" s="18">
        <f t="shared" ref="J263:J272" si="43">G263/$G$1043</f>
        <v>2.733414790512585E-5</v>
      </c>
    </row>
    <row r="264" spans="1:12" x14ac:dyDescent="0.15">
      <c r="A264" s="41" t="s">
        <v>482</v>
      </c>
      <c r="B264" s="41" t="s">
        <v>649</v>
      </c>
      <c r="C264" s="3">
        <v>0.12935861000000001</v>
      </c>
      <c r="D264" s="3">
        <v>6.4628760000000007E-2</v>
      </c>
      <c r="E264" s="9">
        <f t="shared" si="39"/>
        <v>1.0015641643132254</v>
      </c>
      <c r="F264" s="18">
        <f t="shared" si="40"/>
        <v>3.1787220186081919E-6</v>
      </c>
      <c r="G264" s="3">
        <f t="shared" si="41"/>
        <v>5.8799368181818188E-3</v>
      </c>
      <c r="H264" s="3">
        <f t="shared" si="42"/>
        <v>3.8016917647058827E-3</v>
      </c>
      <c r="I264" s="9">
        <f t="shared" si="2"/>
        <v>0.54666321787840144</v>
      </c>
      <c r="J264" s="18">
        <f t="shared" si="43"/>
        <v>3.1728245933632913E-6</v>
      </c>
    </row>
    <row r="265" spans="1:12" x14ac:dyDescent="0.15">
      <c r="A265" s="41" t="s">
        <v>485</v>
      </c>
      <c r="B265" s="41" t="s">
        <v>650</v>
      </c>
      <c r="C265" s="3">
        <v>0.27854264000000001</v>
      </c>
      <c r="D265" s="3">
        <v>0.34411095000000003</v>
      </c>
      <c r="E265" s="9">
        <f t="shared" si="39"/>
        <v>-0.19054409631544711</v>
      </c>
      <c r="F265" s="18">
        <f t="shared" si="40"/>
        <v>6.844612993980492E-6</v>
      </c>
      <c r="G265" s="3">
        <f t="shared" si="41"/>
        <v>1.2661029090909092E-2</v>
      </c>
      <c r="H265" s="3">
        <f t="shared" si="42"/>
        <v>2.0241820588235294E-2</v>
      </c>
      <c r="I265" s="9">
        <f>G265/H265-1</f>
        <v>-0.3745113471528454</v>
      </c>
      <c r="J265" s="18">
        <f t="shared" si="43"/>
        <v>6.8319143077707594E-6</v>
      </c>
    </row>
    <row r="266" spans="1:12" x14ac:dyDescent="0.15">
      <c r="A266" s="52" t="s">
        <v>322</v>
      </c>
      <c r="B266" s="96" t="s">
        <v>318</v>
      </c>
      <c r="C266" s="3">
        <v>13.48956463</v>
      </c>
      <c r="D266" s="3">
        <v>2.69218855</v>
      </c>
      <c r="E266" s="9">
        <f t="shared" si="39"/>
        <v>4.0106314544722359</v>
      </c>
      <c r="F266" s="18">
        <f t="shared" si="40"/>
        <v>3.3147833074906465E-4</v>
      </c>
      <c r="G266" s="3">
        <f t="shared" si="41"/>
        <v>0.6131620286363636</v>
      </c>
      <c r="H266" s="3">
        <f t="shared" si="42"/>
        <v>0.15836403235294116</v>
      </c>
      <c r="I266" s="9">
        <f t="shared" si="2"/>
        <v>2.8718515784558187</v>
      </c>
      <c r="J266" s="18">
        <f t="shared" si="43"/>
        <v>3.3086334502069542E-4</v>
      </c>
    </row>
    <row r="267" spans="1:12" x14ac:dyDescent="0.15">
      <c r="A267" s="52" t="s">
        <v>436</v>
      </c>
      <c r="B267" s="96" t="s">
        <v>618</v>
      </c>
      <c r="C267" s="3">
        <v>4.8609858200000007</v>
      </c>
      <c r="D267" s="3">
        <v>2.5091536099999998</v>
      </c>
      <c r="E267" s="9">
        <f t="shared" si="39"/>
        <v>0.93730100884497114</v>
      </c>
      <c r="F267" s="18">
        <f t="shared" si="40"/>
        <v>1.1944873756896582E-4</v>
      </c>
      <c r="G267" s="3">
        <f t="shared" si="41"/>
        <v>0.22095390090909095</v>
      </c>
      <c r="H267" s="3">
        <f t="shared" si="42"/>
        <v>0.14759727117647059</v>
      </c>
      <c r="I267" s="9">
        <f t="shared" si="2"/>
        <v>0.49700532501656847</v>
      </c>
      <c r="J267" s="18">
        <f t="shared" si="43"/>
        <v>1.1922712649499115E-4</v>
      </c>
    </row>
    <row r="268" spans="1:12" x14ac:dyDescent="0.15">
      <c r="A268" s="52" t="s">
        <v>437</v>
      </c>
      <c r="B268" s="96" t="s">
        <v>619</v>
      </c>
      <c r="C268" s="3">
        <v>0.59628206000000006</v>
      </c>
      <c r="D268" s="3">
        <v>0.20136435999999999</v>
      </c>
      <c r="E268" s="9">
        <f t="shared" si="39"/>
        <v>1.9612095208903901</v>
      </c>
      <c r="F268" s="18">
        <f t="shared" si="40"/>
        <v>1.4652406310048098E-5</v>
      </c>
      <c r="G268" s="3">
        <f t="shared" si="41"/>
        <v>2.7103730000000003E-2</v>
      </c>
      <c r="H268" s="3">
        <f t="shared" si="42"/>
        <v>1.1844962352941177E-2</v>
      </c>
      <c r="I268" s="9">
        <f>G268/H268-1</f>
        <v>1.288207357051665</v>
      </c>
      <c r="J268" s="18">
        <f t="shared" si="43"/>
        <v>1.4625221966665579E-5</v>
      </c>
    </row>
    <row r="269" spans="1:12" x14ac:dyDescent="0.15">
      <c r="A269" s="41" t="s">
        <v>481</v>
      </c>
      <c r="B269" s="41" t="s">
        <v>651</v>
      </c>
      <c r="C269" s="3">
        <v>0.85198927000000002</v>
      </c>
      <c r="D269" s="3">
        <v>8.6435850000000009E-2</v>
      </c>
      <c r="E269" s="9">
        <f t="shared" si="39"/>
        <v>8.8568969935507074</v>
      </c>
      <c r="F269" s="18">
        <f t="shared" si="40"/>
        <v>2.0935885536856956E-5</v>
      </c>
      <c r="G269" s="3">
        <f t="shared" si="41"/>
        <v>3.8726785E-2</v>
      </c>
      <c r="H269" s="3">
        <f t="shared" si="42"/>
        <v>5.084461764705883E-3</v>
      </c>
      <c r="I269" s="9">
        <f t="shared" si="2"/>
        <v>6.6166931313800914</v>
      </c>
      <c r="J269" s="18">
        <f t="shared" si="43"/>
        <v>2.0897043568554404E-5</v>
      </c>
    </row>
    <row r="270" spans="1:12" x14ac:dyDescent="0.15">
      <c r="A270" s="52" t="s">
        <v>988</v>
      </c>
      <c r="B270" s="96" t="s">
        <v>972</v>
      </c>
      <c r="C270" s="3">
        <v>0</v>
      </c>
      <c r="D270" s="3">
        <v>9.1575000000000007E-3</v>
      </c>
      <c r="E270" s="9">
        <f t="shared" si="39"/>
        <v>-1</v>
      </c>
      <c r="F270" s="18">
        <f t="shared" si="40"/>
        <v>0</v>
      </c>
      <c r="G270" s="3">
        <f t="shared" si="41"/>
        <v>0</v>
      </c>
      <c r="H270" s="3">
        <f t="shared" si="42"/>
        <v>5.3867647058823535E-4</v>
      </c>
      <c r="I270" s="9">
        <f t="shared" si="2"/>
        <v>-1</v>
      </c>
      <c r="J270" s="18">
        <f t="shared" si="43"/>
        <v>0</v>
      </c>
    </row>
    <row r="271" spans="1:12" x14ac:dyDescent="0.15">
      <c r="A271" s="52" t="s">
        <v>985</v>
      </c>
      <c r="B271" s="96" t="s">
        <v>970</v>
      </c>
      <c r="C271" s="3">
        <v>2.0287650000000001E-2</v>
      </c>
      <c r="D271" s="3">
        <v>9.4829500000000004E-3</v>
      </c>
      <c r="E271" s="9">
        <f t="shared" si="39"/>
        <v>1.1393817324777626</v>
      </c>
      <c r="F271" s="18">
        <f t="shared" si="40"/>
        <v>4.9852730916648288E-7</v>
      </c>
      <c r="G271" s="3">
        <f t="shared" si="41"/>
        <v>9.2216590909090918E-4</v>
      </c>
      <c r="H271" s="3">
        <f t="shared" si="42"/>
        <v>5.5782058823529413E-4</v>
      </c>
      <c r="I271" s="9">
        <f t="shared" si="2"/>
        <v>0.65315861146008958</v>
      </c>
      <c r="J271" s="18">
        <f t="shared" si="43"/>
        <v>4.9760240050157292E-7</v>
      </c>
    </row>
    <row r="272" spans="1:12" x14ac:dyDescent="0.15">
      <c r="A272" s="52" t="s">
        <v>989</v>
      </c>
      <c r="B272" s="96" t="s">
        <v>971</v>
      </c>
      <c r="C272" s="3">
        <v>0</v>
      </c>
      <c r="D272" s="3">
        <v>0</v>
      </c>
      <c r="F272" s="18">
        <f t="shared" si="40"/>
        <v>0</v>
      </c>
      <c r="G272" s="3">
        <f t="shared" si="41"/>
        <v>0</v>
      </c>
      <c r="H272" s="3">
        <f t="shared" si="42"/>
        <v>0</v>
      </c>
      <c r="J272" s="18">
        <f t="shared" si="43"/>
        <v>0</v>
      </c>
    </row>
    <row r="273" spans="1:10" x14ac:dyDescent="0.15">
      <c r="A273" s="52" t="s">
        <v>802</v>
      </c>
      <c r="B273" s="96" t="s">
        <v>157</v>
      </c>
      <c r="C273" s="3">
        <v>12.21676362</v>
      </c>
      <c r="D273" s="3">
        <v>5.7299712999999999</v>
      </c>
      <c r="E273" s="9">
        <f t="shared" si="39"/>
        <v>1.1320811188007172</v>
      </c>
      <c r="F273" s="18">
        <f t="shared" ref="F273:F292" si="44">C273/$C$1043</f>
        <v>3.0020186143794772E-4</v>
      </c>
      <c r="G273" s="3">
        <f t="shared" si="41"/>
        <v>0.55530743727272724</v>
      </c>
      <c r="H273" s="3">
        <f t="shared" si="42"/>
        <v>0.33705713529411763</v>
      </c>
      <c r="I273" s="9">
        <f t="shared" si="2"/>
        <v>0.64751722816419055</v>
      </c>
      <c r="J273" s="18">
        <f t="shared" ref="J273:J292" si="45">G273/$G$1043</f>
        <v>2.9964490237520289E-4</v>
      </c>
    </row>
    <row r="274" spans="1:10" x14ac:dyDescent="0.15">
      <c r="A274" s="52" t="s">
        <v>986</v>
      </c>
      <c r="B274" s="96" t="s">
        <v>974</v>
      </c>
      <c r="C274" s="3">
        <v>0</v>
      </c>
      <c r="D274" s="3">
        <v>0</v>
      </c>
      <c r="F274" s="18">
        <f t="shared" si="44"/>
        <v>0</v>
      </c>
      <c r="G274" s="3">
        <f t="shared" si="41"/>
        <v>0</v>
      </c>
      <c r="H274" s="3">
        <f t="shared" si="42"/>
        <v>0</v>
      </c>
      <c r="J274" s="18">
        <f t="shared" si="45"/>
        <v>0</v>
      </c>
    </row>
    <row r="275" spans="1:10" x14ac:dyDescent="0.15">
      <c r="A275" s="52" t="s">
        <v>987</v>
      </c>
      <c r="B275" s="96" t="s">
        <v>973</v>
      </c>
      <c r="C275" s="3">
        <v>2.0542500000000001E-3</v>
      </c>
      <c r="D275" s="3">
        <v>4.0092000000000001E-3</v>
      </c>
      <c r="E275" s="9">
        <f t="shared" si="39"/>
        <v>-0.48761598323855138</v>
      </c>
      <c r="F275" s="18">
        <f t="shared" si="44"/>
        <v>5.0478972421904328E-8</v>
      </c>
      <c r="G275" s="3">
        <f t="shared" si="41"/>
        <v>9.3375000000000006E-5</v>
      </c>
      <c r="H275" s="3">
        <f t="shared" si="42"/>
        <v>2.3583529411764706E-4</v>
      </c>
      <c r="I275" s="9">
        <f t="shared" si="2"/>
        <v>-0.60406689613888054</v>
      </c>
      <c r="J275" s="18">
        <f t="shared" si="45"/>
        <v>5.0385319700919337E-8</v>
      </c>
    </row>
    <row r="276" spans="1:10" x14ac:dyDescent="0.15">
      <c r="A276" s="52" t="s">
        <v>984</v>
      </c>
      <c r="B276" s="96" t="s">
        <v>975</v>
      </c>
      <c r="C276" s="3">
        <v>1.4343750000000001E-2</v>
      </c>
      <c r="D276" s="3">
        <v>1.6442999999999999E-2</v>
      </c>
      <c r="E276" s="9">
        <f t="shared" si="39"/>
        <v>-0.12766830870279133</v>
      </c>
      <c r="F276" s="18">
        <f t="shared" si="44"/>
        <v>3.5246818093060254E-7</v>
      </c>
      <c r="G276" s="3">
        <f t="shared" si="41"/>
        <v>6.5198863636363642E-4</v>
      </c>
      <c r="H276" s="3">
        <f t="shared" si="42"/>
        <v>9.67235294117647E-4</v>
      </c>
      <c r="I276" s="9">
        <f t="shared" si="2"/>
        <v>-0.32592551127033875</v>
      </c>
      <c r="J276" s="18">
        <f t="shared" si="45"/>
        <v>3.5181425311430534E-7</v>
      </c>
    </row>
    <row r="277" spans="1:10" x14ac:dyDescent="0.15">
      <c r="A277" s="52" t="s">
        <v>983</v>
      </c>
      <c r="B277" s="96" t="s">
        <v>976</v>
      </c>
      <c r="C277" s="3">
        <v>0</v>
      </c>
      <c r="D277" s="3">
        <v>0</v>
      </c>
      <c r="F277" s="18">
        <f t="shared" si="44"/>
        <v>0</v>
      </c>
      <c r="G277" s="3">
        <f t="shared" si="41"/>
        <v>0</v>
      </c>
      <c r="H277" s="3">
        <f t="shared" si="42"/>
        <v>0</v>
      </c>
      <c r="J277" s="18">
        <f t="shared" si="45"/>
        <v>0</v>
      </c>
    </row>
    <row r="278" spans="1:10" x14ac:dyDescent="0.15">
      <c r="A278" s="52" t="s">
        <v>982</v>
      </c>
      <c r="B278" s="96" t="s">
        <v>977</v>
      </c>
      <c r="C278" s="3">
        <v>0.12641247999999999</v>
      </c>
      <c r="D278" s="3">
        <v>0.23459203000000001</v>
      </c>
      <c r="E278" s="9">
        <f t="shared" ref="E278:E292" si="46">C278/D278-1</f>
        <v>-0.46113906768273416</v>
      </c>
      <c r="F278" s="18">
        <f t="shared" si="44"/>
        <v>3.1063269279321074E-6</v>
      </c>
      <c r="G278" s="3">
        <f t="shared" si="41"/>
        <v>5.7460218181818179E-3</v>
      </c>
      <c r="H278" s="3">
        <f t="shared" si="42"/>
        <v>1.3799531176470588E-2</v>
      </c>
      <c r="I278" s="9">
        <f t="shared" si="2"/>
        <v>-0.58360746139120367</v>
      </c>
      <c r="J278" s="18">
        <f t="shared" si="45"/>
        <v>3.100563815984457E-6</v>
      </c>
    </row>
    <row r="279" spans="1:10" ht="11.25" customHeight="1" x14ac:dyDescent="0.15">
      <c r="A279" s="52" t="s">
        <v>981</v>
      </c>
      <c r="B279" s="96" t="s">
        <v>978</v>
      </c>
      <c r="C279" s="3">
        <v>5.4178999999999998E-3</v>
      </c>
      <c r="D279" s="3">
        <v>2.5510999999999997E-3</v>
      </c>
      <c r="E279" s="9">
        <f t="shared" si="46"/>
        <v>1.1237505389831837</v>
      </c>
      <c r="F279" s="18">
        <f t="shared" si="44"/>
        <v>1.3313375912602432E-7</v>
      </c>
      <c r="G279" s="3">
        <f t="shared" si="41"/>
        <v>2.4626818181818183E-4</v>
      </c>
      <c r="H279" s="3">
        <f t="shared" si="42"/>
        <v>1.5006470588235291E-4</v>
      </c>
      <c r="I279" s="9">
        <f t="shared" si="2"/>
        <v>0.64107996194155148</v>
      </c>
      <c r="J279" s="18">
        <f t="shared" si="45"/>
        <v>1.328867584800345E-7</v>
      </c>
    </row>
    <row r="280" spans="1:10" x14ac:dyDescent="0.15">
      <c r="A280" s="52" t="s">
        <v>980</v>
      </c>
      <c r="B280" s="96" t="s">
        <v>979</v>
      </c>
      <c r="C280" s="3">
        <v>3.7104980000000003E-2</v>
      </c>
      <c r="D280" s="3">
        <v>0.2775648</v>
      </c>
      <c r="E280" s="9">
        <f t="shared" si="46"/>
        <v>-0.86631957654572911</v>
      </c>
      <c r="F280" s="18">
        <f t="shared" si="44"/>
        <v>9.1177863557761316E-7</v>
      </c>
      <c r="G280" s="3">
        <f t="shared" si="41"/>
        <v>1.6865900000000002E-3</v>
      </c>
      <c r="H280" s="3">
        <f t="shared" si="42"/>
        <v>1.6327341176470587E-2</v>
      </c>
      <c r="I280" s="9">
        <f t="shared" si="2"/>
        <v>-0.89670149096715435</v>
      </c>
      <c r="J280" s="18">
        <f t="shared" si="45"/>
        <v>9.1008702923023884E-7</v>
      </c>
    </row>
    <row r="281" spans="1:10" x14ac:dyDescent="0.15">
      <c r="A281" s="41" t="s">
        <v>927</v>
      </c>
      <c r="B281" s="96" t="s">
        <v>126</v>
      </c>
      <c r="C281" s="3">
        <v>70.887545200000005</v>
      </c>
      <c r="D281" s="3">
        <v>16.315984060000002</v>
      </c>
      <c r="E281" s="9">
        <f t="shared" si="46"/>
        <v>3.3446686966179833</v>
      </c>
      <c r="F281" s="18">
        <f t="shared" si="44"/>
        <v>1.7419157547558946E-3</v>
      </c>
      <c r="G281" s="3">
        <f t="shared" si="41"/>
        <v>3.2221611454545456</v>
      </c>
      <c r="H281" s="3">
        <f t="shared" si="42"/>
        <v>0.95976376823529419</v>
      </c>
      <c r="I281" s="9">
        <f t="shared" si="2"/>
        <v>2.3572439928411693</v>
      </c>
      <c r="J281" s="18">
        <f t="shared" si="45"/>
        <v>1.7386840100841524E-3</v>
      </c>
    </row>
    <row r="282" spans="1:10" x14ac:dyDescent="0.15">
      <c r="A282" s="41" t="s">
        <v>265</v>
      </c>
      <c r="B282" s="96" t="s">
        <v>127</v>
      </c>
      <c r="C282" s="3">
        <v>5.97005754</v>
      </c>
      <c r="D282" s="3">
        <v>2.4245073399999999</v>
      </c>
      <c r="E282" s="9">
        <f t="shared" si="46"/>
        <v>1.46237965194199</v>
      </c>
      <c r="F282" s="18">
        <f t="shared" si="44"/>
        <v>1.4670189602961761E-4</v>
      </c>
      <c r="G282" s="3">
        <f t="shared" si="41"/>
        <v>0.2713662518181818</v>
      </c>
      <c r="H282" s="3">
        <f t="shared" si="42"/>
        <v>0.14261807882352939</v>
      </c>
      <c r="I282" s="9">
        <f t="shared" si="2"/>
        <v>0.90274791286426503</v>
      </c>
      <c r="J282" s="18">
        <f t="shared" si="45"/>
        <v>1.4642972266558794E-4</v>
      </c>
    </row>
    <row r="283" spans="1:10" x14ac:dyDescent="0.15">
      <c r="A283" s="41" t="s">
        <v>86</v>
      </c>
      <c r="B283" s="96" t="s">
        <v>128</v>
      </c>
      <c r="C283" s="3">
        <v>3.3845161099999999</v>
      </c>
      <c r="D283" s="3">
        <v>2.1335018999999997</v>
      </c>
      <c r="E283" s="9">
        <f t="shared" si="46"/>
        <v>0.5863665788157959</v>
      </c>
      <c r="F283" s="18">
        <f t="shared" si="44"/>
        <v>8.3167528479094997E-5</v>
      </c>
      <c r="G283" s="3">
        <f t="shared" si="41"/>
        <v>0.15384164136363634</v>
      </c>
      <c r="H283" s="3">
        <f t="shared" si="42"/>
        <v>0.12550011176470588</v>
      </c>
      <c r="I283" s="9">
        <f t="shared" si="2"/>
        <v>0.22582871999402387</v>
      </c>
      <c r="J283" s="18">
        <f>G283/$G$1043</f>
        <v>8.3013229273584926E-5</v>
      </c>
    </row>
    <row r="284" spans="1:10" x14ac:dyDescent="0.15">
      <c r="A284" s="41" t="s">
        <v>87</v>
      </c>
      <c r="B284" s="96" t="s">
        <v>129</v>
      </c>
      <c r="C284" s="3">
        <v>28.423424480000001</v>
      </c>
      <c r="D284" s="3">
        <v>5.3753055099999996</v>
      </c>
      <c r="E284" s="9">
        <f t="shared" si="46"/>
        <v>4.287778420616692</v>
      </c>
      <c r="F284" s="18">
        <f t="shared" si="44"/>
        <v>6.9844724861238918E-4</v>
      </c>
      <c r="G284" s="3">
        <f t="shared" si="41"/>
        <v>1.29197384</v>
      </c>
      <c r="H284" s="3">
        <f t="shared" si="42"/>
        <v>0.31619444176470585</v>
      </c>
      <c r="I284" s="9">
        <f t="shared" si="2"/>
        <v>3.0860105977492625</v>
      </c>
      <c r="J284" s="18">
        <f>G284/$G$1043</f>
        <v>6.9715143211378206E-4</v>
      </c>
    </row>
    <row r="285" spans="1:10" x14ac:dyDescent="0.15">
      <c r="A285" s="41" t="s">
        <v>85</v>
      </c>
      <c r="B285" s="96" t="s">
        <v>130</v>
      </c>
      <c r="C285" s="3">
        <v>11.98904887</v>
      </c>
      <c r="D285" s="3">
        <v>5.2209816199999999</v>
      </c>
      <c r="E285" s="9">
        <f t="shared" si="46"/>
        <v>1.2963208343951229</v>
      </c>
      <c r="F285" s="18">
        <f t="shared" si="44"/>
        <v>2.9460623939325456E-4</v>
      </c>
      <c r="G285" s="3">
        <f t="shared" si="41"/>
        <v>0.54495676681818184</v>
      </c>
      <c r="H285" s="3">
        <f t="shared" si="42"/>
        <v>0.30711656588235292</v>
      </c>
      <c r="I285" s="9">
        <f t="shared" si="2"/>
        <v>0.77442973566895867</v>
      </c>
      <c r="J285" s="18">
        <f t="shared" si="45"/>
        <v>2.9405966178648932E-4</v>
      </c>
    </row>
    <row r="286" spans="1:10" x14ac:dyDescent="0.15">
      <c r="A286" s="41" t="s">
        <v>83</v>
      </c>
      <c r="B286" s="96" t="s">
        <v>132</v>
      </c>
      <c r="C286" s="3">
        <v>2.4169792400000003</v>
      </c>
      <c r="D286" s="3">
        <v>1.48437263</v>
      </c>
      <c r="E286" s="9">
        <f t="shared" si="46"/>
        <v>0.62828335092651244</v>
      </c>
      <c r="F286" s="18">
        <f t="shared" si="44"/>
        <v>5.9392298113800799E-5</v>
      </c>
      <c r="G286" s="3">
        <f t="shared" si="41"/>
        <v>0.10986269272727274</v>
      </c>
      <c r="H286" s="3">
        <f t="shared" si="42"/>
        <v>8.7316037058823529E-2</v>
      </c>
      <c r="I286" s="9">
        <f t="shared" si="2"/>
        <v>0.2582189529886687</v>
      </c>
      <c r="J286" s="18">
        <f t="shared" si="45"/>
        <v>5.9282108661499353E-5</v>
      </c>
    </row>
    <row r="287" spans="1:10" x14ac:dyDescent="0.15">
      <c r="A287" s="41" t="s">
        <v>84</v>
      </c>
      <c r="B287" s="96" t="s">
        <v>133</v>
      </c>
      <c r="C287" s="3">
        <v>8.530015839999999</v>
      </c>
      <c r="D287" s="3">
        <v>4.5107321100000002</v>
      </c>
      <c r="E287" s="9">
        <f t="shared" si="46"/>
        <v>0.89104908737309141</v>
      </c>
      <c r="F287" s="18">
        <f t="shared" si="44"/>
        <v>2.0960761073178389E-4</v>
      </c>
      <c r="G287" s="3">
        <f t="shared" si="41"/>
        <v>0.38772799272727271</v>
      </c>
      <c r="H287" s="3">
        <f t="shared" si="42"/>
        <v>0.26533718294117647</v>
      </c>
      <c r="I287" s="9">
        <f t="shared" si="2"/>
        <v>0.46126520387920711</v>
      </c>
      <c r="J287" s="18">
        <f t="shared" si="45"/>
        <v>2.0921872953744966E-4</v>
      </c>
    </row>
    <row r="288" spans="1:10" x14ac:dyDescent="0.15">
      <c r="A288" s="41" t="s">
        <v>247</v>
      </c>
      <c r="B288" s="96" t="s">
        <v>131</v>
      </c>
      <c r="C288" s="3">
        <v>4.4911926500000003</v>
      </c>
      <c r="D288" s="3">
        <v>2.2771250099999998</v>
      </c>
      <c r="E288" s="9">
        <f t="shared" si="46"/>
        <v>0.97230834068262273</v>
      </c>
      <c r="F288" s="18">
        <f t="shared" si="44"/>
        <v>1.1036183031316024E-4</v>
      </c>
      <c r="G288" s="3">
        <f t="shared" si="41"/>
        <v>0.20414512045454547</v>
      </c>
      <c r="H288" s="3">
        <f t="shared" si="42"/>
        <v>0.13394852999999998</v>
      </c>
      <c r="I288" s="9">
        <f t="shared" si="2"/>
        <v>0.52405644507293592</v>
      </c>
      <c r="J288" s="18">
        <f t="shared" si="45"/>
        <v>1.1015707801322581E-4</v>
      </c>
    </row>
    <row r="289" spans="1:12" x14ac:dyDescent="0.15">
      <c r="A289" s="41" t="s">
        <v>928</v>
      </c>
      <c r="B289" s="96" t="s">
        <v>143</v>
      </c>
      <c r="C289" s="3">
        <v>1.2044256299999998</v>
      </c>
      <c r="D289" s="3">
        <v>0.17585602</v>
      </c>
      <c r="E289" s="9">
        <f t="shared" si="46"/>
        <v>5.8489303351685074</v>
      </c>
      <c r="F289" s="18">
        <f t="shared" si="44"/>
        <v>2.9596284853841906E-5</v>
      </c>
      <c r="G289" s="3">
        <f t="shared" si="41"/>
        <v>5.4746619545454539E-2</v>
      </c>
      <c r="H289" s="3">
        <f t="shared" si="42"/>
        <v>1.0344471764705883E-2</v>
      </c>
      <c r="I289" s="9">
        <f t="shared" si="2"/>
        <v>4.2923552589938465</v>
      </c>
      <c r="J289" s="18">
        <f t="shared" si="45"/>
        <v>2.9541375403933881E-5</v>
      </c>
    </row>
    <row r="290" spans="1:12" x14ac:dyDescent="0.15">
      <c r="A290" s="41" t="s">
        <v>34</v>
      </c>
      <c r="B290" s="96" t="s">
        <v>144</v>
      </c>
      <c r="C290" s="3">
        <v>7.8011962300000004</v>
      </c>
      <c r="D290" s="3">
        <v>2.0784028299999999</v>
      </c>
      <c r="E290" s="9">
        <f t="shared" si="46"/>
        <v>2.753457278539214</v>
      </c>
      <c r="F290" s="18">
        <f t="shared" si="44"/>
        <v>1.9169836648510845E-4</v>
      </c>
      <c r="G290" s="3">
        <f t="shared" si="41"/>
        <v>0.35459982863636363</v>
      </c>
      <c r="H290" s="3">
        <f t="shared" si="42"/>
        <v>0.12225899</v>
      </c>
      <c r="I290" s="9">
        <f t="shared" si="2"/>
        <v>1.9003988061439379</v>
      </c>
      <c r="J290" s="18">
        <f t="shared" si="45"/>
        <v>1.9134271198644595E-4</v>
      </c>
    </row>
    <row r="291" spans="1:12" x14ac:dyDescent="0.15">
      <c r="A291" s="41" t="s">
        <v>929</v>
      </c>
      <c r="B291" s="106" t="s">
        <v>145</v>
      </c>
      <c r="C291" s="3">
        <v>18.659378920000002</v>
      </c>
      <c r="D291" s="3">
        <v>8.7362358399999991</v>
      </c>
      <c r="E291" s="9">
        <f t="shared" si="46"/>
        <v>1.1358602562634119</v>
      </c>
      <c r="F291" s="18">
        <f t="shared" si="44"/>
        <v>4.5851589334917512E-4</v>
      </c>
      <c r="G291" s="3">
        <f t="shared" si="41"/>
        <v>0.84815358727272738</v>
      </c>
      <c r="H291" s="3">
        <f t="shared" si="42"/>
        <v>0.51389622588235284</v>
      </c>
      <c r="I291" s="9">
        <f>G291/H291-1</f>
        <v>0.65043747074900038</v>
      </c>
      <c r="J291" s="18">
        <f t="shared" si="45"/>
        <v>4.5766521713754167E-4</v>
      </c>
    </row>
    <row r="292" spans="1:12" x14ac:dyDescent="0.15">
      <c r="A292" s="30"/>
      <c r="B292" s="30"/>
      <c r="C292" s="31">
        <f>SUM(C6:C291)</f>
        <v>14438.194103649994</v>
      </c>
      <c r="D292" s="32">
        <f>SUM(D6:D291)</f>
        <v>6234.5195552300002</v>
      </c>
      <c r="E292" s="33">
        <f t="shared" si="46"/>
        <v>1.3158471115128854</v>
      </c>
      <c r="F292" s="22">
        <f t="shared" si="44"/>
        <v>0.3547889507023243</v>
      </c>
      <c r="G292" s="32">
        <f>SUM(G6:G291)</f>
        <v>656.38058621287848</v>
      </c>
      <c r="H292" s="32">
        <f>SUM(H6:H291)</f>
        <v>366.73644442529428</v>
      </c>
      <c r="I292" s="21">
        <f>G292/H292-1</f>
        <v>0.78978826945186764</v>
      </c>
      <c r="J292" s="22">
        <f t="shared" si="45"/>
        <v>0.35418415723494218</v>
      </c>
    </row>
    <row r="293" spans="1:12" x14ac:dyDescent="0.15">
      <c r="A293" s="23"/>
      <c r="B293" s="23"/>
      <c r="C293" s="24"/>
      <c r="D293" s="24"/>
      <c r="E293" s="25"/>
      <c r="F293" s="26"/>
      <c r="G293" s="24"/>
      <c r="H293" s="24"/>
      <c r="I293" s="26"/>
      <c r="J293" s="26"/>
    </row>
    <row r="294" spans="1:12" ht="13" x14ac:dyDescent="0.15">
      <c r="A294" s="38" t="s">
        <v>25</v>
      </c>
      <c r="B294" s="38" t="s">
        <v>90</v>
      </c>
      <c r="C294" s="118" t="s">
        <v>62</v>
      </c>
      <c r="D294" s="119"/>
      <c r="E294" s="119"/>
      <c r="F294" s="120"/>
      <c r="G294" s="121" t="s">
        <v>59</v>
      </c>
      <c r="H294" s="119"/>
      <c r="I294" s="119"/>
      <c r="J294" s="120"/>
    </row>
    <row r="295" spans="1:12" ht="24" x14ac:dyDescent="0.15">
      <c r="A295" s="20"/>
      <c r="B295" s="20"/>
      <c r="C295" s="14" t="s">
        <v>1037</v>
      </c>
      <c r="D295" s="12" t="s">
        <v>1006</v>
      </c>
      <c r="E295" s="12" t="s">
        <v>61</v>
      </c>
      <c r="F295" s="17" t="s">
        <v>60</v>
      </c>
      <c r="G295" s="14" t="s">
        <v>1037</v>
      </c>
      <c r="H295" s="12" t="s">
        <v>1006</v>
      </c>
      <c r="I295" s="12" t="s">
        <v>61</v>
      </c>
      <c r="J295" s="17" t="s">
        <v>60</v>
      </c>
    </row>
    <row r="296" spans="1:12" s="83" customFormat="1" x14ac:dyDescent="0.15">
      <c r="A296" s="41" t="s">
        <v>169</v>
      </c>
      <c r="B296" s="43" t="s">
        <v>655</v>
      </c>
      <c r="C296" s="11">
        <v>122.64830000000001</v>
      </c>
      <c r="D296" s="11">
        <v>18.906210000000002</v>
      </c>
      <c r="E296" s="84">
        <f>C296/D296-1</f>
        <v>5.4871965348951477</v>
      </c>
      <c r="F296" s="18">
        <f t="shared" ref="F296:F360" si="47">C296/$C$1043</f>
        <v>3.0138299395367891E-3</v>
      </c>
      <c r="G296" s="3">
        <f>C296/22</f>
        <v>5.5749227272727273</v>
      </c>
      <c r="H296" s="3">
        <f>D296/19</f>
        <v>0.99506368421052638</v>
      </c>
      <c r="I296" s="9">
        <f>G296/H296-1</f>
        <v>4.6025788255912641</v>
      </c>
      <c r="J296" s="18">
        <f t="shared" ref="J296:J378" si="48">G296/$G$1043</f>
        <v>3.0082384355722353E-3</v>
      </c>
    </row>
    <row r="297" spans="1:12" x14ac:dyDescent="0.15">
      <c r="A297" s="41" t="s">
        <v>458</v>
      </c>
      <c r="B297" s="41" t="s">
        <v>530</v>
      </c>
      <c r="C297" s="11">
        <v>0.86229999999999996</v>
      </c>
      <c r="D297" s="11"/>
      <c r="E297" s="84"/>
      <c r="F297" s="18">
        <f t="shared" si="47"/>
        <v>2.1189250538838068E-5</v>
      </c>
      <c r="G297" s="3">
        <f>C297/5</f>
        <v>0.17246</v>
      </c>
      <c r="H297" s="3"/>
      <c r="J297" s="18">
        <f t="shared" si="48"/>
        <v>9.3059729431009888E-5</v>
      </c>
      <c r="L297" s="3"/>
    </row>
    <row r="298" spans="1:12" x14ac:dyDescent="0.15">
      <c r="A298" s="41" t="s">
        <v>510</v>
      </c>
      <c r="B298" s="41" t="s">
        <v>634</v>
      </c>
      <c r="C298" s="11">
        <v>1.9329609999999999</v>
      </c>
      <c r="D298" s="11"/>
      <c r="E298" s="84"/>
      <c r="F298" s="18">
        <f t="shared" si="47"/>
        <v>4.749854448660903E-5</v>
      </c>
      <c r="G298" s="3">
        <f>C298/5</f>
        <v>0.3865922</v>
      </c>
      <c r="H298" s="3"/>
      <c r="J298" s="18">
        <f t="shared" si="48"/>
        <v>2.0860585371760908E-4</v>
      </c>
      <c r="L298" s="3"/>
    </row>
    <row r="299" spans="1:12" x14ac:dyDescent="0.15">
      <c r="A299" s="41" t="s">
        <v>508</v>
      </c>
      <c r="B299" s="41" t="s">
        <v>642</v>
      </c>
      <c r="C299" s="11">
        <v>0</v>
      </c>
      <c r="D299" s="11"/>
      <c r="E299" s="84"/>
      <c r="F299" s="18">
        <f t="shared" si="47"/>
        <v>0</v>
      </c>
      <c r="G299" s="3">
        <f>C299/5</f>
        <v>0</v>
      </c>
      <c r="H299" s="3"/>
      <c r="J299" s="18">
        <f t="shared" si="48"/>
        <v>0</v>
      </c>
      <c r="L299" s="3"/>
    </row>
    <row r="300" spans="1:12" x14ac:dyDescent="0.15">
      <c r="A300" s="41" t="s">
        <v>503</v>
      </c>
      <c r="B300" s="41" t="s">
        <v>638</v>
      </c>
      <c r="C300" s="11">
        <v>0</v>
      </c>
      <c r="D300" s="11"/>
      <c r="E300" s="84"/>
      <c r="F300" s="18">
        <f t="shared" si="47"/>
        <v>0</v>
      </c>
      <c r="G300" s="3">
        <f>C300/5</f>
        <v>0</v>
      </c>
      <c r="H300" s="3"/>
      <c r="J300" s="18">
        <f t="shared" si="48"/>
        <v>0</v>
      </c>
      <c r="L300" s="3"/>
    </row>
    <row r="301" spans="1:12" s="83" customFormat="1" x14ac:dyDescent="0.15">
      <c r="A301" s="41" t="s">
        <v>68</v>
      </c>
      <c r="B301" s="41" t="s">
        <v>656</v>
      </c>
      <c r="C301" s="11">
        <v>0</v>
      </c>
      <c r="D301" s="11">
        <v>0</v>
      </c>
      <c r="E301" s="84"/>
      <c r="F301" s="18">
        <f t="shared" si="47"/>
        <v>0</v>
      </c>
      <c r="G301" s="3">
        <f t="shared" ref="G301:G358" si="49">C301/22</f>
        <v>0</v>
      </c>
      <c r="H301" s="3">
        <f>D301/19</f>
        <v>0</v>
      </c>
      <c r="I301" s="9"/>
      <c r="J301" s="18">
        <f t="shared" si="48"/>
        <v>0</v>
      </c>
    </row>
    <row r="302" spans="1:12" x14ac:dyDescent="0.15">
      <c r="A302" s="41" t="s">
        <v>146</v>
      </c>
      <c r="B302" s="41" t="s">
        <v>657</v>
      </c>
      <c r="C302" s="11">
        <v>8.0767909999999998E-2</v>
      </c>
      <c r="D302" s="11">
        <v>0.37876359999999998</v>
      </c>
      <c r="E302" s="84">
        <f t="shared" ref="E302:E487" si="50">C302/D302-1</f>
        <v>-0.78675904970805011</v>
      </c>
      <c r="F302" s="18">
        <f t="shared" si="47"/>
        <v>1.9847054163148841E-6</v>
      </c>
      <c r="G302" s="3">
        <f t="shared" si="49"/>
        <v>3.6712686363636364E-3</v>
      </c>
      <c r="H302" s="3">
        <f t="shared" ref="H302:H358" si="51">D302/19</f>
        <v>1.9934926315789473E-2</v>
      </c>
      <c r="I302" s="9">
        <f t="shared" ref="I302:I358" si="52">G302/H302-1</f>
        <v>-0.81583736111149774</v>
      </c>
      <c r="J302" s="18">
        <f t="shared" si="48"/>
        <v>1.9810232283923962E-6</v>
      </c>
    </row>
    <row r="303" spans="1:12" x14ac:dyDescent="0.15">
      <c r="A303" s="52" t="s">
        <v>168</v>
      </c>
      <c r="B303" s="41" t="s">
        <v>658</v>
      </c>
      <c r="C303" s="11">
        <v>125.70740000000001</v>
      </c>
      <c r="D303" s="11">
        <v>43.515479999999997</v>
      </c>
      <c r="E303" s="84">
        <f t="shared" si="50"/>
        <v>1.8887972739815813</v>
      </c>
      <c r="F303" s="85">
        <f t="shared" si="47"/>
        <v>3.0890010358180825E-3</v>
      </c>
      <c r="G303" s="3">
        <f t="shared" si="49"/>
        <v>5.7139727272727274</v>
      </c>
      <c r="H303" s="3">
        <f t="shared" si="51"/>
        <v>2.2902884210526313</v>
      </c>
      <c r="I303" s="9">
        <f t="shared" si="52"/>
        <v>1.4948703729840931</v>
      </c>
      <c r="J303" s="18">
        <f t="shared" si="48"/>
        <v>3.0832700682834843E-3</v>
      </c>
    </row>
    <row r="304" spans="1:12" x14ac:dyDescent="0.15">
      <c r="A304" s="41" t="s">
        <v>147</v>
      </c>
      <c r="B304" s="41" t="s">
        <v>659</v>
      </c>
      <c r="C304" s="11">
        <v>15.526479999999999</v>
      </c>
      <c r="D304" s="11">
        <v>8.1100890000000003</v>
      </c>
      <c r="E304" s="84">
        <f t="shared" si="50"/>
        <v>0.91446481043549577</v>
      </c>
      <c r="F304" s="18">
        <f t="shared" si="47"/>
        <v>3.8153134026007012E-4</v>
      </c>
      <c r="G304" s="3">
        <f t="shared" si="49"/>
        <v>0.70574909090909088</v>
      </c>
      <c r="H304" s="3">
        <f t="shared" si="51"/>
        <v>0.42684678947368421</v>
      </c>
      <c r="I304" s="9">
        <f t="shared" si="52"/>
        <v>0.65340142719429184</v>
      </c>
      <c r="J304" s="18">
        <f t="shared" si="48"/>
        <v>3.8082349209197028E-4</v>
      </c>
    </row>
    <row r="305" spans="1:10" x14ac:dyDescent="0.15">
      <c r="A305" s="41" t="s">
        <v>74</v>
      </c>
      <c r="B305" s="41" t="s">
        <v>660</v>
      </c>
      <c r="C305" s="11">
        <v>5.9150260000000001</v>
      </c>
      <c r="D305" s="11">
        <v>1.4948360000000001</v>
      </c>
      <c r="E305" s="84">
        <f t="shared" si="50"/>
        <v>2.95697320642532</v>
      </c>
      <c r="F305" s="18">
        <f t="shared" si="47"/>
        <v>1.4534960901976248E-4</v>
      </c>
      <c r="G305" s="3">
        <f t="shared" si="49"/>
        <v>0.26886481818181818</v>
      </c>
      <c r="H305" s="3">
        <f t="shared" si="51"/>
        <v>7.867557894736843E-2</v>
      </c>
      <c r="I305" s="9">
        <f t="shared" si="52"/>
        <v>2.417385951003685</v>
      </c>
      <c r="J305" s="18">
        <f t="shared" si="48"/>
        <v>1.4507994452926863E-4</v>
      </c>
    </row>
    <row r="306" spans="1:10" x14ac:dyDescent="0.15">
      <c r="A306" s="41" t="s">
        <v>37</v>
      </c>
      <c r="B306" s="41" t="s">
        <v>661</v>
      </c>
      <c r="C306" s="11">
        <v>34.80003</v>
      </c>
      <c r="D306" s="11">
        <v>19.74579</v>
      </c>
      <c r="E306" s="84">
        <f t="shared" si="50"/>
        <v>0.76240251719480456</v>
      </c>
      <c r="F306" s="18">
        <f t="shared" si="47"/>
        <v>8.5513922582521268E-4</v>
      </c>
      <c r="G306" s="3">
        <f t="shared" si="49"/>
        <v>1.5818195454545454</v>
      </c>
      <c r="H306" s="3">
        <f t="shared" si="51"/>
        <v>1.0392521052631578</v>
      </c>
      <c r="I306" s="9">
        <f t="shared" si="52"/>
        <v>0.52207490121369493</v>
      </c>
      <c r="J306" s="18">
        <f t="shared" si="48"/>
        <v>8.5355270154634721E-4</v>
      </c>
    </row>
    <row r="307" spans="1:10" x14ac:dyDescent="0.15">
      <c r="A307" s="41" t="s">
        <v>75</v>
      </c>
      <c r="B307" s="41" t="s">
        <v>662</v>
      </c>
      <c r="C307" s="11">
        <v>1.8075330000000001</v>
      </c>
      <c r="D307" s="11">
        <v>0.84561330000000001</v>
      </c>
      <c r="E307" s="84">
        <f t="shared" si="50"/>
        <v>1.137540883049025</v>
      </c>
      <c r="F307" s="18">
        <f t="shared" si="47"/>
        <v>4.4416409131645124E-5</v>
      </c>
      <c r="G307" s="3">
        <f t="shared" si="49"/>
        <v>8.2160590909090905E-2</v>
      </c>
      <c r="H307" s="3">
        <f t="shared" si="51"/>
        <v>4.4505963157894735E-2</v>
      </c>
      <c r="I307" s="9">
        <f t="shared" si="52"/>
        <v>0.8460580353605216</v>
      </c>
      <c r="J307" s="18">
        <f t="shared" si="48"/>
        <v>4.4334004174254264E-5</v>
      </c>
    </row>
    <row r="308" spans="1:10" x14ac:dyDescent="0.15">
      <c r="A308" s="41" t="s">
        <v>35</v>
      </c>
      <c r="B308" s="41" t="s">
        <v>663</v>
      </c>
      <c r="C308" s="11">
        <v>15.589090000000001</v>
      </c>
      <c r="D308" s="11">
        <v>3.153702</v>
      </c>
      <c r="E308" s="84">
        <f t="shared" si="50"/>
        <v>3.9431081313326368</v>
      </c>
      <c r="F308" s="18">
        <f t="shared" si="47"/>
        <v>3.8306985235126421E-4</v>
      </c>
      <c r="G308" s="3">
        <f t="shared" si="49"/>
        <v>0.70859499999999997</v>
      </c>
      <c r="H308" s="3">
        <f t="shared" si="51"/>
        <v>0.16598431578947367</v>
      </c>
      <c r="I308" s="9">
        <f t="shared" si="52"/>
        <v>3.269047931605459</v>
      </c>
      <c r="J308" s="18">
        <f t="shared" si="48"/>
        <v>3.823591498096164E-4</v>
      </c>
    </row>
    <row r="309" spans="1:10" x14ac:dyDescent="0.15">
      <c r="A309" s="41" t="s">
        <v>36</v>
      </c>
      <c r="B309" s="41" t="s">
        <v>664</v>
      </c>
      <c r="C309" s="11">
        <v>15.78224</v>
      </c>
      <c r="D309" s="11">
        <v>6.0673060000000003</v>
      </c>
      <c r="E309" s="84">
        <f t="shared" si="50"/>
        <v>1.6011940060382646</v>
      </c>
      <c r="F309" s="18">
        <f t="shared" si="47"/>
        <v>3.8781611669264955E-4</v>
      </c>
      <c r="G309" s="3">
        <f t="shared" si="49"/>
        <v>0.71737454545454549</v>
      </c>
      <c r="H309" s="3">
        <f t="shared" si="51"/>
        <v>0.31933189473684215</v>
      </c>
      <c r="I309" s="9">
        <f t="shared" si="52"/>
        <v>1.2464857324875922</v>
      </c>
      <c r="J309" s="18">
        <f t="shared" si="48"/>
        <v>3.870966084929474E-4</v>
      </c>
    </row>
    <row r="310" spans="1:10" x14ac:dyDescent="0.15">
      <c r="A310" s="41" t="s">
        <v>38</v>
      </c>
      <c r="B310" s="41" t="s">
        <v>665</v>
      </c>
      <c r="C310" s="11">
        <v>4.548082</v>
      </c>
      <c r="D310" s="11">
        <v>1.180026</v>
      </c>
      <c r="E310" s="84">
        <f t="shared" si="50"/>
        <v>2.8542218561285937</v>
      </c>
      <c r="F310" s="18">
        <f t="shared" si="47"/>
        <v>1.117597691861066E-4</v>
      </c>
      <c r="G310" s="3">
        <f t="shared" si="49"/>
        <v>0.206731</v>
      </c>
      <c r="H310" s="3">
        <f t="shared" si="51"/>
        <v>6.2106631578947372E-2</v>
      </c>
      <c r="I310" s="9">
        <f t="shared" si="52"/>
        <v>2.3286461484746943</v>
      </c>
      <c r="J310" s="18">
        <f t="shared" si="48"/>
        <v>1.1155242331556364E-4</v>
      </c>
    </row>
    <row r="311" spans="1:10" s="86" customFormat="1" x14ac:dyDescent="0.15">
      <c r="A311" s="41" t="s">
        <v>40</v>
      </c>
      <c r="B311" s="41" t="s">
        <v>666</v>
      </c>
      <c r="C311" s="11">
        <v>2.2770519999999999</v>
      </c>
      <c r="D311" s="11">
        <v>0.62951500000000005</v>
      </c>
      <c r="E311" s="84">
        <f t="shared" si="50"/>
        <v>2.6171528875404078</v>
      </c>
      <c r="F311" s="18">
        <f t="shared" si="47"/>
        <v>5.5953873730676444E-5</v>
      </c>
      <c r="G311" s="3">
        <f t="shared" si="49"/>
        <v>0.10350236363636363</v>
      </c>
      <c r="H311" s="3">
        <f t="shared" si="51"/>
        <v>3.3132368421052633E-2</v>
      </c>
      <c r="I311" s="9">
        <f t="shared" si="52"/>
        <v>2.1239047665121702</v>
      </c>
      <c r="J311" s="18">
        <f t="shared" si="48"/>
        <v>5.5850063524701357E-5</v>
      </c>
    </row>
    <row r="312" spans="1:10" x14ac:dyDescent="0.15">
      <c r="A312" s="41" t="s">
        <v>259</v>
      </c>
      <c r="B312" s="41" t="s">
        <v>667</v>
      </c>
      <c r="C312" s="11">
        <v>37.022199999999998</v>
      </c>
      <c r="D312" s="11">
        <v>17.314129999999999</v>
      </c>
      <c r="E312" s="84">
        <f t="shared" si="50"/>
        <v>1.1382651048594417</v>
      </c>
      <c r="F312" s="18">
        <f t="shared" si="47"/>
        <v>9.0974448718424063E-4</v>
      </c>
      <c r="G312" s="3">
        <f t="shared" si="49"/>
        <v>1.6828272727272726</v>
      </c>
      <c r="H312" s="3">
        <f t="shared" si="51"/>
        <v>0.91126999999999991</v>
      </c>
      <c r="I312" s="9">
        <f t="shared" si="52"/>
        <v>0.84668349965133571</v>
      </c>
      <c r="J312" s="18">
        <f t="shared" si="48"/>
        <v>9.0805665475544633E-4</v>
      </c>
    </row>
    <row r="313" spans="1:10" x14ac:dyDescent="0.15">
      <c r="A313" s="41" t="s">
        <v>260</v>
      </c>
      <c r="B313" s="41" t="s">
        <v>668</v>
      </c>
      <c r="C313" s="11">
        <v>3.953732</v>
      </c>
      <c r="D313" s="11">
        <v>6.3706260000000001E-2</v>
      </c>
      <c r="E313" s="84">
        <f t="shared" si="50"/>
        <v>61.061907259977275</v>
      </c>
      <c r="F313" s="18">
        <f t="shared" si="47"/>
        <v>9.7154839280321604E-5</v>
      </c>
      <c r="G313" s="3">
        <f t="shared" si="49"/>
        <v>0.17971509090909091</v>
      </c>
      <c r="H313" s="3">
        <f t="shared" si="51"/>
        <v>3.352961052631579E-3</v>
      </c>
      <c r="I313" s="9">
        <f t="shared" si="52"/>
        <v>52.598919906344008</v>
      </c>
      <c r="J313" s="18">
        <f t="shared" si="48"/>
        <v>9.6974589671050361E-5</v>
      </c>
    </row>
    <row r="314" spans="1:10" x14ac:dyDescent="0.15">
      <c r="A314" s="41" t="s">
        <v>261</v>
      </c>
      <c r="B314" s="41" t="s">
        <v>669</v>
      </c>
      <c r="C314" s="11">
        <v>9.8145509999999998</v>
      </c>
      <c r="D314" s="11">
        <v>8.0239159999999998</v>
      </c>
      <c r="E314" s="84">
        <f t="shared" si="50"/>
        <v>0.22316223150890413</v>
      </c>
      <c r="F314" s="18">
        <f t="shared" si="47"/>
        <v>2.4117242266636171E-4</v>
      </c>
      <c r="G314" s="3">
        <f t="shared" si="49"/>
        <v>0.44611595454545455</v>
      </c>
      <c r="H314" s="3">
        <f t="shared" si="51"/>
        <v>0.4223113684210526</v>
      </c>
      <c r="I314" s="9">
        <f t="shared" si="52"/>
        <v>5.6367381757689961E-2</v>
      </c>
      <c r="J314" s="18">
        <f t="shared" si="48"/>
        <v>2.4072497984956921E-4</v>
      </c>
    </row>
    <row r="315" spans="1:10" x14ac:dyDescent="0.15">
      <c r="A315" s="41" t="s">
        <v>39</v>
      </c>
      <c r="B315" s="41" t="s">
        <v>670</v>
      </c>
      <c r="C315" s="11">
        <v>6.8398260000000004</v>
      </c>
      <c r="D315" s="11">
        <v>5.6536759999999999</v>
      </c>
      <c r="E315" s="84">
        <f t="shared" si="50"/>
        <v>0.20980155212290197</v>
      </c>
      <c r="F315" s="18">
        <f t="shared" si="47"/>
        <v>1.680746686258363E-4</v>
      </c>
      <c r="G315" s="3">
        <f t="shared" si="49"/>
        <v>0.31090118181818183</v>
      </c>
      <c r="H315" s="3">
        <f t="shared" si="51"/>
        <v>0.29756189473684208</v>
      </c>
      <c r="I315" s="9">
        <f t="shared" si="52"/>
        <v>4.4828613197051892E-2</v>
      </c>
      <c r="J315" s="18">
        <f t="shared" si="48"/>
        <v>1.6776284274487539E-4</v>
      </c>
    </row>
    <row r="316" spans="1:10" x14ac:dyDescent="0.15">
      <c r="A316" s="41" t="s">
        <v>41</v>
      </c>
      <c r="B316" s="41" t="s">
        <v>671</v>
      </c>
      <c r="C316" s="11">
        <v>21.405329999999999</v>
      </c>
      <c r="D316" s="11">
        <v>7.7105740000000003</v>
      </c>
      <c r="E316" s="84">
        <f t="shared" si="50"/>
        <v>1.7761007157184405</v>
      </c>
      <c r="F316" s="18">
        <f t="shared" si="47"/>
        <v>5.2599199841877145E-4</v>
      </c>
      <c r="G316" s="3">
        <f t="shared" si="49"/>
        <v>0.97296954545454539</v>
      </c>
      <c r="H316" s="3">
        <f t="shared" si="51"/>
        <v>0.40581968421052633</v>
      </c>
      <c r="I316" s="9">
        <f t="shared" si="52"/>
        <v>1.3975415272113803</v>
      </c>
      <c r="J316" s="18">
        <f t="shared" si="48"/>
        <v>5.2501613501456962E-4</v>
      </c>
    </row>
    <row r="317" spans="1:10" x14ac:dyDescent="0.15">
      <c r="A317" s="41" t="s">
        <v>42</v>
      </c>
      <c r="B317" s="41" t="s">
        <v>672</v>
      </c>
      <c r="C317" s="11">
        <v>21.612829999999999</v>
      </c>
      <c r="D317" s="11">
        <v>12.54983</v>
      </c>
      <c r="E317" s="84">
        <f t="shared" si="50"/>
        <v>0.72216117668526181</v>
      </c>
      <c r="F317" s="18">
        <f t="shared" si="47"/>
        <v>5.3109088452199418E-4</v>
      </c>
      <c r="G317" s="3">
        <f t="shared" si="49"/>
        <v>0.98240136363636354</v>
      </c>
      <c r="H317" s="3">
        <f t="shared" si="51"/>
        <v>0.66051736842105269</v>
      </c>
      <c r="I317" s="9">
        <f t="shared" si="52"/>
        <v>0.48732101622818047</v>
      </c>
      <c r="J317" s="18">
        <f t="shared" si="48"/>
        <v>5.3010556124698563E-4</v>
      </c>
    </row>
    <row r="318" spans="1:10" x14ac:dyDescent="0.15">
      <c r="A318" s="41" t="s">
        <v>348</v>
      </c>
      <c r="B318" s="41" t="s">
        <v>294</v>
      </c>
      <c r="C318" s="11">
        <v>7.1412019999999998</v>
      </c>
      <c r="D318" s="11">
        <v>3.859416</v>
      </c>
      <c r="E318" s="84">
        <f t="shared" si="50"/>
        <v>0.85033227825142443</v>
      </c>
      <c r="F318" s="18">
        <f t="shared" si="47"/>
        <v>1.7548036452099211E-4</v>
      </c>
      <c r="G318" s="3">
        <f t="shared" si="49"/>
        <v>0.32460009090909092</v>
      </c>
      <c r="H318" s="3">
        <f t="shared" si="51"/>
        <v>0.20312715789473684</v>
      </c>
      <c r="I318" s="9">
        <f t="shared" si="52"/>
        <v>0.59801424030804862</v>
      </c>
      <c r="J318" s="18">
        <f t="shared" si="48"/>
        <v>1.7515479898690256E-4</v>
      </c>
    </row>
    <row r="319" spans="1:10" x14ac:dyDescent="0.15">
      <c r="A319" s="41" t="s">
        <v>965</v>
      </c>
      <c r="B319" s="41" t="s">
        <v>964</v>
      </c>
      <c r="C319" s="11">
        <v>0.4281181</v>
      </c>
      <c r="D319" s="11">
        <v>0</v>
      </c>
      <c r="E319" s="84"/>
      <c r="F319" s="18">
        <f t="shared" si="47"/>
        <v>1.0520122557243802E-5</v>
      </c>
      <c r="G319" s="3">
        <f t="shared" si="49"/>
        <v>1.9459913636363638E-2</v>
      </c>
      <c r="H319" s="3">
        <f t="shared" si="51"/>
        <v>0</v>
      </c>
      <c r="J319" s="18">
        <f t="shared" si="48"/>
        <v>1.0500604764877768E-5</v>
      </c>
    </row>
    <row r="320" spans="1:10" x14ac:dyDescent="0.15">
      <c r="A320" s="41" t="s">
        <v>28</v>
      </c>
      <c r="B320" s="41" t="s">
        <v>673</v>
      </c>
      <c r="C320" s="11">
        <v>0.69032169999999993</v>
      </c>
      <c r="D320" s="11">
        <v>0.21455960000000002</v>
      </c>
      <c r="E320" s="84">
        <f t="shared" si="50"/>
        <v>2.2173890145209065</v>
      </c>
      <c r="F320" s="18">
        <f t="shared" si="47"/>
        <v>1.6963237218713453E-5</v>
      </c>
      <c r="G320" s="3">
        <f t="shared" si="49"/>
        <v>3.1378259090909084E-2</v>
      </c>
      <c r="H320" s="3">
        <f t="shared" si="51"/>
        <v>1.1292610526315791E-2</v>
      </c>
      <c r="I320" s="9">
        <f t="shared" si="52"/>
        <v>1.7786541489044185</v>
      </c>
      <c r="J320" s="18">
        <f t="shared" si="48"/>
        <v>1.6931765632703966E-5</v>
      </c>
    </row>
    <row r="321" spans="1:12" x14ac:dyDescent="0.15">
      <c r="A321" s="41" t="s">
        <v>333</v>
      </c>
      <c r="B321" s="41" t="s">
        <v>550</v>
      </c>
      <c r="C321" s="11">
        <v>19.229790000000001</v>
      </c>
      <c r="D321" s="11">
        <v>12.09029</v>
      </c>
      <c r="E321" s="84">
        <f t="shared" si="50"/>
        <v>0.5905151985601671</v>
      </c>
      <c r="F321" s="18">
        <f t="shared" si="47"/>
        <v>4.7253257348862682E-4</v>
      </c>
      <c r="G321" s="3">
        <f t="shared" si="49"/>
        <v>0.87408136363636368</v>
      </c>
      <c r="H321" s="3">
        <f t="shared" si="51"/>
        <v>0.63633105263157896</v>
      </c>
      <c r="I321" s="9">
        <f t="shared" si="52"/>
        <v>0.37362676239287151</v>
      </c>
      <c r="J321" s="18">
        <f t="shared" si="48"/>
        <v>4.7165589238483223E-4</v>
      </c>
    </row>
    <row r="322" spans="1:12" x14ac:dyDescent="0.15">
      <c r="A322" s="41" t="s">
        <v>253</v>
      </c>
      <c r="B322" s="41" t="s">
        <v>295</v>
      </c>
      <c r="C322" s="11">
        <v>28.706499999999998</v>
      </c>
      <c r="D322" s="11">
        <v>8.3288790000000006</v>
      </c>
      <c r="E322" s="84">
        <f t="shared" si="50"/>
        <v>2.4466222885456732</v>
      </c>
      <c r="F322" s="18">
        <f t="shared" si="47"/>
        <v>7.0540324781764461E-4</v>
      </c>
      <c r="G322" s="3">
        <f t="shared" si="49"/>
        <v>1.304840909090909</v>
      </c>
      <c r="H322" s="3">
        <f t="shared" si="51"/>
        <v>0.43836205263157896</v>
      </c>
      <c r="I322" s="9">
        <f t="shared" si="52"/>
        <v>1.9766283401076268</v>
      </c>
      <c r="J322" s="18">
        <f t="shared" si="48"/>
        <v>7.0409452598001253E-4</v>
      </c>
    </row>
    <row r="323" spans="1:12" x14ac:dyDescent="0.15">
      <c r="A323" s="41" t="s">
        <v>267</v>
      </c>
      <c r="B323" s="41" t="s">
        <v>674</v>
      </c>
      <c r="C323" s="11">
        <v>1.421659</v>
      </c>
      <c r="D323" s="11">
        <v>1.8327599999999999</v>
      </c>
      <c r="E323" s="84">
        <f t="shared" si="50"/>
        <v>-0.22430705602479317</v>
      </c>
      <c r="F323" s="18">
        <f t="shared" si="47"/>
        <v>3.4934348523476736E-5</v>
      </c>
      <c r="G323" s="3">
        <f t="shared" si="49"/>
        <v>6.4620863636363643E-2</v>
      </c>
      <c r="H323" s="3">
        <f t="shared" si="51"/>
        <v>9.6461052631578947E-2</v>
      </c>
      <c r="I323" s="9">
        <f t="shared" si="52"/>
        <v>-0.33008336656686676</v>
      </c>
      <c r="J323" s="18">
        <f t="shared" si="48"/>
        <v>3.4869535460965939E-5</v>
      </c>
    </row>
    <row r="324" spans="1:12" x14ac:dyDescent="0.15">
      <c r="A324" s="41" t="s">
        <v>268</v>
      </c>
      <c r="B324" s="41" t="s">
        <v>675</v>
      </c>
      <c r="C324" s="11">
        <v>2.653664</v>
      </c>
      <c r="D324" s="11">
        <v>16.280639999999998</v>
      </c>
      <c r="E324" s="84">
        <f t="shared" si="50"/>
        <v>-0.83700493346698901</v>
      </c>
      <c r="F324" s="18">
        <f t="shared" si="47"/>
        <v>6.5208339721553043E-5</v>
      </c>
      <c r="G324" s="3">
        <f t="shared" si="49"/>
        <v>0.12062109090909091</v>
      </c>
      <c r="H324" s="3">
        <f t="shared" si="51"/>
        <v>0.85687578947368415</v>
      </c>
      <c r="I324" s="9">
        <f t="shared" si="52"/>
        <v>-0.85923153344876324</v>
      </c>
      <c r="J324" s="18">
        <f t="shared" si="48"/>
        <v>6.5087359872858911E-5</v>
      </c>
    </row>
    <row r="325" spans="1:12" x14ac:dyDescent="0.15">
      <c r="A325" s="41" t="s">
        <v>269</v>
      </c>
      <c r="B325" s="41" t="s">
        <v>676</v>
      </c>
      <c r="C325" s="11">
        <v>0.10148460000000001</v>
      </c>
      <c r="D325" s="11">
        <v>4.3312200000000001</v>
      </c>
      <c r="E325" s="84">
        <f t="shared" si="50"/>
        <v>-0.97656904982891657</v>
      </c>
      <c r="F325" s="18">
        <f t="shared" si="47"/>
        <v>2.4937755018366764E-6</v>
      </c>
      <c r="G325" s="3">
        <f t="shared" si="49"/>
        <v>4.6129363636363638E-3</v>
      </c>
      <c r="H325" s="3">
        <f t="shared" si="51"/>
        <v>0.22795894736842107</v>
      </c>
      <c r="I325" s="9">
        <f t="shared" si="52"/>
        <v>-0.97976417939770066</v>
      </c>
      <c r="J325" s="18">
        <f t="shared" si="48"/>
        <v>2.4891488454277318E-6</v>
      </c>
    </row>
    <row r="326" spans="1:12" x14ac:dyDescent="0.15">
      <c r="A326" s="41" t="s">
        <v>152</v>
      </c>
      <c r="B326" s="41" t="s">
        <v>677</v>
      </c>
      <c r="C326" s="11">
        <v>0.14159460000000001</v>
      </c>
      <c r="D326" s="11">
        <v>0.52940259999999995</v>
      </c>
      <c r="E326" s="84">
        <f t="shared" si="50"/>
        <v>-0.73253890328457016</v>
      </c>
      <c r="F326" s="18">
        <f t="shared" si="47"/>
        <v>3.4793963288258854E-6</v>
      </c>
      <c r="G326" s="3">
        <f t="shared" si="49"/>
        <v>6.4361181818181823E-3</v>
      </c>
      <c r="H326" s="3">
        <f t="shared" si="51"/>
        <v>2.7863294736842101E-2</v>
      </c>
      <c r="I326" s="9">
        <f t="shared" si="52"/>
        <v>-0.76901087101849241</v>
      </c>
      <c r="J326" s="18">
        <f t="shared" si="48"/>
        <v>3.4729410679925975E-6</v>
      </c>
    </row>
    <row r="327" spans="1:12" x14ac:dyDescent="0.15">
      <c r="A327" s="41" t="s">
        <v>207</v>
      </c>
      <c r="B327" s="41" t="s">
        <v>678</v>
      </c>
      <c r="C327" s="11">
        <v>5.1907540000000001</v>
      </c>
      <c r="D327" s="11">
        <v>1.157286</v>
      </c>
      <c r="E327" s="84">
        <f t="shared" si="50"/>
        <v>3.4852819441348117</v>
      </c>
      <c r="F327" s="18">
        <f t="shared" si="47"/>
        <v>1.2755211294384304E-4</v>
      </c>
      <c r="G327" s="3">
        <f t="shared" si="49"/>
        <v>0.23594336363636365</v>
      </c>
      <c r="H327" s="3">
        <f t="shared" si="51"/>
        <v>6.0909789473684216E-2</v>
      </c>
      <c r="I327" s="9">
        <f t="shared" si="52"/>
        <v>2.8736525881164283</v>
      </c>
      <c r="J327" s="18">
        <f t="shared" si="48"/>
        <v>1.2731546782466878E-4</v>
      </c>
      <c r="L327" s="3"/>
    </row>
    <row r="328" spans="1:12" x14ac:dyDescent="0.15">
      <c r="A328" s="41" t="s">
        <v>216</v>
      </c>
      <c r="B328" s="41" t="s">
        <v>679</v>
      </c>
      <c r="C328" s="11">
        <v>0.22759950000000001</v>
      </c>
      <c r="D328" s="11">
        <v>1.1977420000000001</v>
      </c>
      <c r="E328" s="84">
        <f t="shared" si="50"/>
        <v>-0.80997618852808029</v>
      </c>
      <c r="F328" s="18">
        <f t="shared" si="47"/>
        <v>5.5927900127731359E-6</v>
      </c>
      <c r="G328" s="3">
        <f t="shared" ref="G328:G424" si="53">C328/22</f>
        <v>1.0345431818181818E-2</v>
      </c>
      <c r="H328" s="3">
        <f t="shared" si="51"/>
        <v>6.3039052631578954E-2</v>
      </c>
      <c r="I328" s="9">
        <f>G328/H328-1</f>
        <v>-0.83588852645606937</v>
      </c>
      <c r="J328" s="18">
        <f t="shared" si="48"/>
        <v>5.5824138110110211E-6</v>
      </c>
    </row>
    <row r="329" spans="1:12" x14ac:dyDescent="0.15">
      <c r="A329" s="41" t="s">
        <v>389</v>
      </c>
      <c r="B329" s="41" t="s">
        <v>680</v>
      </c>
      <c r="C329" s="11">
        <v>0.52039590000000002</v>
      </c>
      <c r="D329" s="11">
        <v>1.0834219999999999E-2</v>
      </c>
      <c r="E329" s="84">
        <f t="shared" si="50"/>
        <v>47.032613330724324</v>
      </c>
      <c r="F329" s="18">
        <f t="shared" si="47"/>
        <v>1.2787659868356862E-5</v>
      </c>
      <c r="G329" s="3">
        <f t="shared" si="49"/>
        <v>2.3654359090909093E-2</v>
      </c>
      <c r="H329" s="3">
        <f t="shared" si="51"/>
        <v>5.7022210526315779E-4</v>
      </c>
      <c r="I329" s="9">
        <f t="shared" si="52"/>
        <v>40.482711512898284</v>
      </c>
      <c r="J329" s="18">
        <f t="shared" si="48"/>
        <v>1.2763935155189315E-5</v>
      </c>
    </row>
    <row r="330" spans="1:12" x14ac:dyDescent="0.15">
      <c r="A330" s="41" t="s">
        <v>327</v>
      </c>
      <c r="B330" s="41" t="s">
        <v>681</v>
      </c>
      <c r="C330" s="11">
        <v>0.71816489999999999</v>
      </c>
      <c r="D330" s="11">
        <v>3.54539443</v>
      </c>
      <c r="E330" s="84">
        <f t="shared" si="50"/>
        <v>-0.79743723464923477</v>
      </c>
      <c r="F330" s="18">
        <f t="shared" si="47"/>
        <v>1.7647426643047184E-5</v>
      </c>
      <c r="G330" s="3">
        <f t="shared" si="49"/>
        <v>3.264385909090909E-2</v>
      </c>
      <c r="H330" s="3">
        <f t="shared" si="51"/>
        <v>0.18659970684210525</v>
      </c>
      <c r="I330" s="9">
        <f t="shared" si="52"/>
        <v>-0.82505942992433912</v>
      </c>
      <c r="J330" s="18">
        <f t="shared" si="48"/>
        <v>1.7614685692821595E-5</v>
      </c>
    </row>
    <row r="331" spans="1:12" x14ac:dyDescent="0.15">
      <c r="A331" s="41" t="s">
        <v>390</v>
      </c>
      <c r="B331" s="41" t="s">
        <v>682</v>
      </c>
      <c r="C331" s="11">
        <v>8.9975999999999999E-4</v>
      </c>
      <c r="D331" s="11">
        <v>5.4649080000000003</v>
      </c>
      <c r="E331" s="84">
        <f t="shared" si="50"/>
        <v>-0.9998353567891719</v>
      </c>
      <c r="F331" s="18">
        <f t="shared" si="47"/>
        <v>2.2109753061376482E-8</v>
      </c>
      <c r="G331" s="3">
        <f t="shared" si="53"/>
        <v>4.0898181818181815E-5</v>
      </c>
      <c r="H331" s="3">
        <f t="shared" si="51"/>
        <v>0.28762673684210527</v>
      </c>
      <c r="I331" s="9">
        <f>G331/H331-1</f>
        <v>-0.99985780813610303</v>
      </c>
      <c r="J331" s="18">
        <f t="shared" si="48"/>
        <v>2.206873323796966E-8</v>
      </c>
    </row>
    <row r="332" spans="1:12" x14ac:dyDescent="0.15">
      <c r="A332" s="41" t="s">
        <v>218</v>
      </c>
      <c r="B332" s="41" t="s">
        <v>683</v>
      </c>
      <c r="C332" s="11">
        <v>4.0152776000000001</v>
      </c>
      <c r="D332" s="11">
        <v>12.553886</v>
      </c>
      <c r="E332" s="84">
        <f t="shared" si="50"/>
        <v>-0.68015659852256105</v>
      </c>
      <c r="F332" s="18">
        <f t="shared" si="47"/>
        <v>9.8667195928777023E-5</v>
      </c>
      <c r="G332" s="3">
        <f t="shared" si="53"/>
        <v>0.18251261818181819</v>
      </c>
      <c r="H332" s="3">
        <f t="shared" si="51"/>
        <v>0.66073084210526323</v>
      </c>
      <c r="I332" s="9">
        <f>G332/H332-1</f>
        <v>-0.7237716078149391</v>
      </c>
      <c r="J332" s="18">
        <f t="shared" si="48"/>
        <v>9.848414047167585E-5</v>
      </c>
    </row>
    <row r="333" spans="1:12" x14ac:dyDescent="0.15">
      <c r="A333" s="41" t="s">
        <v>331</v>
      </c>
      <c r="B333" s="41" t="s">
        <v>684</v>
      </c>
      <c r="C333" s="11">
        <v>11.798555</v>
      </c>
      <c r="D333" s="11">
        <v>4.3772649999999995</v>
      </c>
      <c r="E333" s="84">
        <f t="shared" si="50"/>
        <v>1.695417115481928</v>
      </c>
      <c r="F333" s="18">
        <f t="shared" si="47"/>
        <v>2.8992524398847337E-4</v>
      </c>
      <c r="G333" s="3">
        <f t="shared" si="49"/>
        <v>0.53629795454545459</v>
      </c>
      <c r="H333" s="3">
        <f t="shared" si="51"/>
        <v>0.23038236842105261</v>
      </c>
      <c r="I333" s="9">
        <f t="shared" si="52"/>
        <v>1.3278602360980289</v>
      </c>
      <c r="J333" s="18">
        <f t="shared" si="48"/>
        <v>2.8938735094748955E-4</v>
      </c>
    </row>
    <row r="334" spans="1:12" x14ac:dyDescent="0.15">
      <c r="A334" s="41" t="s">
        <v>392</v>
      </c>
      <c r="B334" s="41" t="s">
        <v>685</v>
      </c>
      <c r="C334" s="11">
        <v>7.7537700000000001E-2</v>
      </c>
      <c r="D334" s="11">
        <v>1.6559706000000001</v>
      </c>
      <c r="E334" s="84">
        <f t="shared" si="50"/>
        <v>-0.95317688611138385</v>
      </c>
      <c r="F334" s="18">
        <f t="shared" si="47"/>
        <v>1.9053296434016752E-6</v>
      </c>
      <c r="G334" s="3">
        <f t="shared" si="49"/>
        <v>3.5244409090909091E-3</v>
      </c>
      <c r="H334" s="3">
        <f t="shared" si="51"/>
        <v>8.7156347368421053E-2</v>
      </c>
      <c r="I334" s="9">
        <f t="shared" si="52"/>
        <v>-0.95956185618710421</v>
      </c>
      <c r="J334" s="18">
        <f t="shared" si="48"/>
        <v>1.9017947199094429E-6</v>
      </c>
    </row>
    <row r="335" spans="1:12" x14ac:dyDescent="0.15">
      <c r="A335" s="41" t="s">
        <v>415</v>
      </c>
      <c r="B335" s="41" t="s">
        <v>686</v>
      </c>
      <c r="C335" s="11">
        <v>3.7639137299999996</v>
      </c>
      <c r="D335" s="11">
        <v>1.5381749</v>
      </c>
      <c r="E335" s="84">
        <f t="shared" si="50"/>
        <v>1.4469998372746815</v>
      </c>
      <c r="F335" s="18">
        <f t="shared" si="47"/>
        <v>9.2490445357233558E-5</v>
      </c>
      <c r="G335" s="3">
        <f t="shared" si="49"/>
        <v>0.17108698772727271</v>
      </c>
      <c r="H335" s="3">
        <f t="shared" si="51"/>
        <v>8.0956573684210525E-2</v>
      </c>
      <c r="I335" s="9">
        <f t="shared" si="52"/>
        <v>1.1133180412826795</v>
      </c>
      <c r="J335" s="18">
        <f t="shared" si="48"/>
        <v>9.2318849513316171E-5</v>
      </c>
    </row>
    <row r="336" spans="1:12" x14ac:dyDescent="0.15">
      <c r="A336" s="41" t="s">
        <v>393</v>
      </c>
      <c r="B336" s="41" t="s">
        <v>687</v>
      </c>
      <c r="C336" s="11">
        <v>3.3162849999999997</v>
      </c>
      <c r="D336" s="11">
        <v>4.4057263999999998</v>
      </c>
      <c r="E336" s="84">
        <f t="shared" si="50"/>
        <v>-0.247278496458609</v>
      </c>
      <c r="F336" s="18">
        <f t="shared" si="47"/>
        <v>8.1490889160606045E-5</v>
      </c>
      <c r="G336" s="3">
        <f t="shared" si="49"/>
        <v>0.15074022727272726</v>
      </c>
      <c r="H336" s="3">
        <f t="shared" si="51"/>
        <v>0.23188033684210527</v>
      </c>
      <c r="I336" s="9">
        <f t="shared" si="52"/>
        <v>-0.34992233785061688</v>
      </c>
      <c r="J336" s="18">
        <f t="shared" si="48"/>
        <v>8.133970059358075E-5</v>
      </c>
    </row>
    <row r="337" spans="1:252" x14ac:dyDescent="0.15">
      <c r="A337" s="41" t="s">
        <v>240</v>
      </c>
      <c r="B337" s="41" t="s">
        <v>688</v>
      </c>
      <c r="C337" s="11">
        <v>3.7301989999999998</v>
      </c>
      <c r="D337" s="11">
        <v>7.5512131</v>
      </c>
      <c r="E337" s="84">
        <f t="shared" si="50"/>
        <v>-0.50601327884654723</v>
      </c>
      <c r="F337" s="18">
        <f t="shared" si="47"/>
        <v>9.1661975148699083E-5</v>
      </c>
      <c r="G337" s="3">
        <f t="shared" si="49"/>
        <v>0.1695545</v>
      </c>
      <c r="H337" s="3">
        <f t="shared" si="51"/>
        <v>0.39743226842105261</v>
      </c>
      <c r="I337" s="9">
        <f t="shared" si="52"/>
        <v>-0.57337510445838169</v>
      </c>
      <c r="J337" s="18">
        <f t="shared" si="48"/>
        <v>9.1491916350517027E-5</v>
      </c>
    </row>
    <row r="338" spans="1:252" x14ac:dyDescent="0.15">
      <c r="A338" s="41" t="s">
        <v>230</v>
      </c>
      <c r="B338" s="41" t="s">
        <v>689</v>
      </c>
      <c r="C338" s="11">
        <v>92.512659999999997</v>
      </c>
      <c r="D338" s="11">
        <v>55.34498</v>
      </c>
      <c r="E338" s="84">
        <f t="shared" si="50"/>
        <v>0.67156370821707756</v>
      </c>
      <c r="F338" s="18">
        <f t="shared" si="47"/>
        <v>2.2733085129935555E-3</v>
      </c>
      <c r="G338" s="3">
        <f t="shared" si="49"/>
        <v>4.2051209090909092</v>
      </c>
      <c r="H338" s="3">
        <f t="shared" si="51"/>
        <v>2.9128936842105264</v>
      </c>
      <c r="I338" s="9">
        <f t="shared" si="52"/>
        <v>0.44362320255111243</v>
      </c>
      <c r="J338" s="18">
        <f t="shared" si="48"/>
        <v>2.2690908849859813E-3</v>
      </c>
    </row>
    <row r="339" spans="1:252" x14ac:dyDescent="0.15">
      <c r="A339" s="41" t="s">
        <v>330</v>
      </c>
      <c r="B339" s="41" t="s">
        <v>690</v>
      </c>
      <c r="C339" s="11">
        <v>4.3157630000000005</v>
      </c>
      <c r="D339" s="11">
        <v>2.993817</v>
      </c>
      <c r="E339" s="84">
        <f t="shared" si="50"/>
        <v>0.44155871918691103</v>
      </c>
      <c r="F339" s="18">
        <f t="shared" si="47"/>
        <v>1.0605100715904837E-4</v>
      </c>
      <c r="G339" s="3">
        <f t="shared" si="49"/>
        <v>0.19617104545454547</v>
      </c>
      <c r="H339" s="3">
        <f t="shared" si="51"/>
        <v>0.15756931578947367</v>
      </c>
      <c r="I339" s="9">
        <f t="shared" si="52"/>
        <v>0.24498253020687777</v>
      </c>
      <c r="J339" s="18">
        <f t="shared" si="48"/>
        <v>1.0585425265103992E-4</v>
      </c>
    </row>
    <row r="340" spans="1:252" x14ac:dyDescent="0.15">
      <c r="A340" s="41" t="s">
        <v>881</v>
      </c>
      <c r="B340" s="41" t="s">
        <v>95</v>
      </c>
      <c r="C340" s="11">
        <v>809.68550000000005</v>
      </c>
      <c r="D340" s="11">
        <v>173.68690000000001</v>
      </c>
      <c r="E340" s="84">
        <f t="shared" si="50"/>
        <v>3.6617534195152315</v>
      </c>
      <c r="F340" s="18">
        <f t="shared" si="47"/>
        <v>1.9896357320148873E-2</v>
      </c>
      <c r="G340" s="3">
        <f t="shared" si="49"/>
        <v>36.803886363636366</v>
      </c>
      <c r="H340" s="3">
        <f t="shared" si="51"/>
        <v>9.1414157894736849</v>
      </c>
      <c r="I340" s="9">
        <f t="shared" si="52"/>
        <v>3.0260597713995177</v>
      </c>
      <c r="J340" s="18">
        <f t="shared" si="48"/>
        <v>1.9859443969672007E-2</v>
      </c>
    </row>
    <row r="341" spans="1:252" x14ac:dyDescent="0.15">
      <c r="A341" s="41" t="s">
        <v>257</v>
      </c>
      <c r="B341" s="41" t="s">
        <v>136</v>
      </c>
      <c r="C341" s="11">
        <v>1890.6059</v>
      </c>
      <c r="D341" s="11">
        <v>979.92910000000006</v>
      </c>
      <c r="E341" s="84">
        <f t="shared" si="50"/>
        <v>0.92932927494448303</v>
      </c>
      <c r="F341" s="18">
        <f t="shared" si="47"/>
        <v>4.645775494063021E-2</v>
      </c>
      <c r="G341" s="3">
        <f t="shared" si="49"/>
        <v>85.936631818181823</v>
      </c>
      <c r="H341" s="3">
        <f t="shared" si="51"/>
        <v>51.575215789473688</v>
      </c>
      <c r="I341" s="9">
        <f t="shared" si="52"/>
        <v>0.66623891927023537</v>
      </c>
      <c r="J341" s="18">
        <f t="shared" si="48"/>
        <v>4.6371562711424771E-2</v>
      </c>
    </row>
    <row r="342" spans="1:252" x14ac:dyDescent="0.15">
      <c r="A342" s="41" t="s">
        <v>237</v>
      </c>
      <c r="B342" s="41" t="s">
        <v>691</v>
      </c>
      <c r="C342" s="11">
        <v>11.402191000000002</v>
      </c>
      <c r="D342" s="11">
        <v>7.2928613000000002</v>
      </c>
      <c r="E342" s="84">
        <f t="shared" si="50"/>
        <v>0.56347289917607535</v>
      </c>
      <c r="F342" s="18">
        <f t="shared" si="47"/>
        <v>2.8018541318646016E-4</v>
      </c>
      <c r="G342" s="3">
        <f t="shared" si="49"/>
        <v>0.51828140909090914</v>
      </c>
      <c r="H342" s="3">
        <f t="shared" si="51"/>
        <v>0.38383480526315789</v>
      </c>
      <c r="I342" s="9">
        <f t="shared" si="52"/>
        <v>0.35027204928842859</v>
      </c>
      <c r="J342" s="18">
        <f t="shared" si="48"/>
        <v>2.7966559027671662E-4</v>
      </c>
    </row>
    <row r="343" spans="1:252" x14ac:dyDescent="0.15">
      <c r="A343" s="41" t="s">
        <v>258</v>
      </c>
      <c r="B343" s="41" t="s">
        <v>692</v>
      </c>
      <c r="C343" s="11">
        <v>12.037942999999999</v>
      </c>
      <c r="D343" s="11">
        <v>9.6864480000000004</v>
      </c>
      <c r="E343" s="84">
        <f t="shared" si="50"/>
        <v>0.24276133005617728</v>
      </c>
      <c r="F343" s="18">
        <f t="shared" si="47"/>
        <v>2.958077121642722E-4</v>
      </c>
      <c r="G343" s="3">
        <f t="shared" si="49"/>
        <v>0.54717922727272716</v>
      </c>
      <c r="H343" s="3">
        <f t="shared" si="51"/>
        <v>0.50981305263157894</v>
      </c>
      <c r="I343" s="9">
        <f t="shared" si="52"/>
        <v>7.3293875957607613E-2</v>
      </c>
      <c r="J343" s="18">
        <f t="shared" si="48"/>
        <v>2.9525890548689002E-4</v>
      </c>
    </row>
    <row r="344" spans="1:252" x14ac:dyDescent="0.15">
      <c r="A344" s="41" t="s">
        <v>255</v>
      </c>
      <c r="B344" s="41" t="s">
        <v>693</v>
      </c>
      <c r="C344" s="11">
        <v>17.032721000000002</v>
      </c>
      <c r="D344" s="11">
        <v>11.919518</v>
      </c>
      <c r="E344" s="84">
        <f t="shared" si="50"/>
        <v>0.42897732945241596</v>
      </c>
      <c r="F344" s="18">
        <f t="shared" si="47"/>
        <v>4.1854411762394587E-4</v>
      </c>
      <c r="G344" s="3">
        <f t="shared" si="49"/>
        <v>0.77421459090909106</v>
      </c>
      <c r="H344" s="3">
        <f t="shared" si="51"/>
        <v>0.62734305263157897</v>
      </c>
      <c r="I344" s="9">
        <f t="shared" si="52"/>
        <v>0.23411678452708662</v>
      </c>
      <c r="J344" s="18">
        <f t="shared" si="48"/>
        <v>4.177676003220458E-4</v>
      </c>
    </row>
    <row r="345" spans="1:252" x14ac:dyDescent="0.15">
      <c r="A345" s="41" t="s">
        <v>256</v>
      </c>
      <c r="B345" s="41" t="s">
        <v>694</v>
      </c>
      <c r="C345" s="11">
        <v>7.764367</v>
      </c>
      <c r="D345" s="11">
        <v>5.6107520000000006</v>
      </c>
      <c r="E345" s="84">
        <f t="shared" si="50"/>
        <v>0.38383713983437495</v>
      </c>
      <c r="F345" s="18">
        <f t="shared" si="47"/>
        <v>1.9079336383913547E-4</v>
      </c>
      <c r="G345" s="3">
        <f t="shared" si="49"/>
        <v>0.35292577272727271</v>
      </c>
      <c r="H345" s="3">
        <f t="shared" si="51"/>
        <v>0.29530273684210528</v>
      </c>
      <c r="I345" s="9">
        <f t="shared" si="52"/>
        <v>0.19513207531150556</v>
      </c>
      <c r="J345" s="18">
        <f t="shared" si="48"/>
        <v>1.9043938837544989E-4</v>
      </c>
    </row>
    <row r="346" spans="1:252" x14ac:dyDescent="0.15">
      <c r="A346" s="41" t="s">
        <v>238</v>
      </c>
      <c r="B346" s="41" t="s">
        <v>695</v>
      </c>
      <c r="C346" s="11">
        <v>5.221603</v>
      </c>
      <c r="D346" s="11">
        <v>5.8514625999999996</v>
      </c>
      <c r="E346" s="84">
        <f t="shared" si="50"/>
        <v>-0.1076413955034079</v>
      </c>
      <c r="F346" s="18">
        <f t="shared" si="47"/>
        <v>1.2831016372648552E-4</v>
      </c>
      <c r="G346" s="3">
        <f t="shared" si="49"/>
        <v>0.23734559090909091</v>
      </c>
      <c r="H346" s="3">
        <f t="shared" si="51"/>
        <v>0.30797171578947369</v>
      </c>
      <c r="I346" s="9">
        <f t="shared" si="52"/>
        <v>-0.22932665975294331</v>
      </c>
      <c r="J346" s="18">
        <f t="shared" si="48"/>
        <v>1.2807211220945819E-4</v>
      </c>
    </row>
    <row r="347" spans="1:252" x14ac:dyDescent="0.15">
      <c r="A347" s="41" t="s">
        <v>153</v>
      </c>
      <c r="B347" s="41" t="s">
        <v>137</v>
      </c>
      <c r="C347" s="11">
        <v>189.21206000000001</v>
      </c>
      <c r="D347" s="11">
        <v>162.77849000000001</v>
      </c>
      <c r="E347" s="84">
        <f t="shared" si="50"/>
        <v>0.16238982189845852</v>
      </c>
      <c r="F347" s="18">
        <f t="shared" si="47"/>
        <v>4.6494975580536483E-3</v>
      </c>
      <c r="G347" s="3">
        <f t="shared" si="49"/>
        <v>8.6005481818181817</v>
      </c>
      <c r="H347" s="3">
        <f t="shared" si="51"/>
        <v>8.5672889473684215</v>
      </c>
      <c r="I347" s="9">
        <f t="shared" si="52"/>
        <v>3.8821189123050548E-3</v>
      </c>
      <c r="J347" s="18">
        <f t="shared" si="48"/>
        <v>4.6408714296553638E-3</v>
      </c>
    </row>
    <row r="348" spans="1:252" x14ac:dyDescent="0.15">
      <c r="A348" s="41" t="s">
        <v>846</v>
      </c>
      <c r="B348" s="41" t="s">
        <v>103</v>
      </c>
      <c r="C348" s="11">
        <v>63.8123</v>
      </c>
      <c r="D348" s="11">
        <v>25.67324</v>
      </c>
      <c r="E348" s="84">
        <f t="shared" si="50"/>
        <v>1.4855569456757309</v>
      </c>
      <c r="F348" s="18">
        <f t="shared" si="47"/>
        <v>1.5680561430586762E-3</v>
      </c>
      <c r="G348" s="3">
        <f t="shared" si="49"/>
        <v>2.9005590909090908</v>
      </c>
      <c r="H348" s="3">
        <f t="shared" si="51"/>
        <v>1.3512231578947369</v>
      </c>
      <c r="I348" s="9">
        <f t="shared" si="52"/>
        <v>1.1466173621744948</v>
      </c>
      <c r="J348" s="18">
        <f t="shared" si="48"/>
        <v>1.5651469569677374E-3</v>
      </c>
    </row>
    <row r="349" spans="1:252" ht="12" x14ac:dyDescent="0.15">
      <c r="A349" s="41" t="s">
        <v>31</v>
      </c>
      <c r="B349" s="41" t="s">
        <v>696</v>
      </c>
      <c r="C349" s="11">
        <v>11.999650000000001</v>
      </c>
      <c r="D349" s="11">
        <v>7.2287059999999999</v>
      </c>
      <c r="E349" s="84">
        <f t="shared" si="50"/>
        <v>0.65999972885880287</v>
      </c>
      <c r="F349" s="18">
        <f t="shared" si="47"/>
        <v>2.9486674037848575E-4</v>
      </c>
      <c r="G349" s="3">
        <f t="shared" si="49"/>
        <v>0.54543863636363643</v>
      </c>
      <c r="H349" s="3">
        <f t="shared" si="51"/>
        <v>0.38045821052631579</v>
      </c>
      <c r="I349" s="9">
        <f t="shared" si="52"/>
        <v>0.43363612946896612</v>
      </c>
      <c r="J349" s="18">
        <f t="shared" si="48"/>
        <v>2.9431967946897249E-4</v>
      </c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  <c r="DS349" s="68"/>
      <c r="DT349" s="68"/>
      <c r="DU349" s="68"/>
      <c r="DV349" s="68"/>
      <c r="DW349" s="68"/>
      <c r="DX349" s="68"/>
      <c r="DY349" s="68"/>
      <c r="DZ349" s="68"/>
      <c r="EA349" s="68"/>
      <c r="EB349" s="68"/>
      <c r="EC349" s="68"/>
      <c r="ED349" s="68"/>
      <c r="EE349" s="68"/>
      <c r="EF349" s="68"/>
      <c r="EG349" s="68"/>
      <c r="EH349" s="68"/>
      <c r="EI349" s="68"/>
      <c r="EJ349" s="68"/>
      <c r="EK349" s="68"/>
      <c r="EL349" s="68"/>
      <c r="EM349" s="68"/>
      <c r="EN349" s="68"/>
      <c r="EO349" s="68"/>
      <c r="EP349" s="68"/>
      <c r="EQ349" s="68"/>
      <c r="ER349" s="68"/>
      <c r="ES349" s="68"/>
      <c r="ET349" s="68"/>
      <c r="EU349" s="68"/>
      <c r="EV349" s="68"/>
      <c r="EW349" s="68"/>
      <c r="EX349" s="68"/>
      <c r="EY349" s="68"/>
      <c r="EZ349" s="68"/>
      <c r="FA349" s="68"/>
      <c r="FB349" s="68"/>
      <c r="FC349" s="68"/>
      <c r="FD349" s="68"/>
      <c r="FE349" s="68"/>
      <c r="FF349" s="68"/>
      <c r="FG349" s="68"/>
      <c r="FH349" s="68"/>
      <c r="FI349" s="68"/>
      <c r="FJ349" s="68"/>
      <c r="FK349" s="68"/>
      <c r="FL349" s="68"/>
      <c r="FM349" s="68"/>
      <c r="FN349" s="68"/>
      <c r="FO349" s="68"/>
      <c r="FP349" s="68"/>
      <c r="FQ349" s="68"/>
      <c r="FR349" s="68"/>
      <c r="FS349" s="68"/>
      <c r="FT349" s="68"/>
      <c r="FU349" s="68"/>
      <c r="FV349" s="68"/>
      <c r="FW349" s="68"/>
      <c r="FX349" s="68"/>
      <c r="FY349" s="68"/>
      <c r="FZ349" s="68"/>
      <c r="GA349" s="68"/>
      <c r="GB349" s="68"/>
      <c r="GC349" s="68"/>
      <c r="GD349" s="68"/>
      <c r="GE349" s="68"/>
      <c r="GF349" s="68"/>
      <c r="GG349" s="68"/>
      <c r="GH349" s="68"/>
      <c r="GI349" s="68"/>
      <c r="GJ349" s="68"/>
      <c r="GK349" s="68"/>
      <c r="GL349" s="68"/>
      <c r="GM349" s="68"/>
      <c r="GN349" s="68"/>
      <c r="GO349" s="68"/>
      <c r="GP349" s="68"/>
      <c r="GQ349" s="68"/>
      <c r="GR349" s="68"/>
      <c r="GS349" s="68"/>
      <c r="GT349" s="68"/>
      <c r="GU349" s="68"/>
      <c r="GV349" s="68"/>
      <c r="GW349" s="68"/>
      <c r="GX349" s="68"/>
      <c r="GY349" s="68"/>
      <c r="GZ349" s="68"/>
      <c r="HA349" s="68"/>
      <c r="HB349" s="68"/>
      <c r="HC349" s="68"/>
      <c r="HD349" s="68"/>
      <c r="HE349" s="68"/>
      <c r="HF349" s="68"/>
      <c r="HG349" s="68"/>
      <c r="HH349" s="68"/>
      <c r="HI349" s="68"/>
      <c r="HJ349" s="68"/>
      <c r="HK349" s="68"/>
      <c r="HL349" s="68"/>
      <c r="HM349" s="68"/>
      <c r="HN349" s="68"/>
      <c r="HO349" s="68"/>
      <c r="HP349" s="68"/>
      <c r="HQ349" s="68"/>
      <c r="HR349" s="68"/>
      <c r="HS349" s="68"/>
      <c r="HT349" s="68"/>
      <c r="HU349" s="68"/>
      <c r="HV349" s="68"/>
      <c r="HW349" s="68"/>
      <c r="HX349" s="68"/>
      <c r="HY349" s="68"/>
      <c r="HZ349" s="68"/>
      <c r="IA349" s="68"/>
      <c r="IB349" s="68"/>
      <c r="IC349" s="68"/>
      <c r="ID349" s="68"/>
      <c r="IE349" s="68"/>
      <c r="IF349" s="68"/>
      <c r="IG349" s="68"/>
      <c r="IH349" s="68"/>
      <c r="II349" s="68"/>
      <c r="IJ349" s="68"/>
      <c r="IK349" s="68"/>
      <c r="IL349" s="68"/>
      <c r="IM349" s="68"/>
      <c r="IN349" s="68"/>
      <c r="IO349" s="68"/>
      <c r="IP349" s="68"/>
      <c r="IQ349" s="68"/>
      <c r="IR349" s="68"/>
    </row>
    <row r="350" spans="1:252" x14ac:dyDescent="0.15">
      <c r="A350" s="41" t="s">
        <v>836</v>
      </c>
      <c r="B350" s="41" t="s">
        <v>837</v>
      </c>
      <c r="C350" s="11">
        <v>6.2899382999999993</v>
      </c>
      <c r="D350" s="11">
        <v>5.2496390000000002</v>
      </c>
      <c r="E350" s="84">
        <f t="shared" si="50"/>
        <v>0.19816587388199447</v>
      </c>
      <c r="F350" s="18">
        <f t="shared" si="47"/>
        <v>1.5456230837589376E-4</v>
      </c>
      <c r="G350" s="3">
        <f t="shared" si="49"/>
        <v>0.28590628636363635</v>
      </c>
      <c r="H350" s="3">
        <f t="shared" si="51"/>
        <v>0.27629678947368425</v>
      </c>
      <c r="I350" s="9">
        <f t="shared" si="52"/>
        <v>3.4779618352631436E-2</v>
      </c>
      <c r="J350" s="18">
        <f t="shared" si="48"/>
        <v>1.5427555173155996E-4</v>
      </c>
    </row>
    <row r="351" spans="1:252" x14ac:dyDescent="0.15">
      <c r="A351" s="41" t="s">
        <v>406</v>
      </c>
      <c r="B351" s="41" t="s">
        <v>697</v>
      </c>
      <c r="C351" s="11">
        <v>2.1314813999999997</v>
      </c>
      <c r="D351" s="11">
        <v>2.4700831999999999</v>
      </c>
      <c r="E351" s="84">
        <f t="shared" si="50"/>
        <v>-0.13708113151816104</v>
      </c>
      <c r="F351" s="18">
        <f t="shared" si="47"/>
        <v>5.2376775372229287E-5</v>
      </c>
      <c r="G351" s="3">
        <f t="shared" si="49"/>
        <v>9.6885518181818175E-2</v>
      </c>
      <c r="H351" s="3">
        <f t="shared" si="51"/>
        <v>0.13000437894736841</v>
      </c>
      <c r="I351" s="9">
        <f t="shared" si="52"/>
        <v>-0.25475188631113899</v>
      </c>
      <c r="J351" s="18">
        <f t="shared" si="48"/>
        <v>5.2279601691889067E-5</v>
      </c>
    </row>
    <row r="352" spans="1:252" x14ac:dyDescent="0.15">
      <c r="A352" s="41" t="s">
        <v>407</v>
      </c>
      <c r="B352" s="41" t="s">
        <v>698</v>
      </c>
      <c r="C352" s="11">
        <v>0.74208499999999999</v>
      </c>
      <c r="D352" s="11">
        <v>1.0629557999999999</v>
      </c>
      <c r="E352" s="84">
        <f t="shared" si="50"/>
        <v>-0.30186654986030459</v>
      </c>
      <c r="F352" s="18">
        <f t="shared" si="47"/>
        <v>1.8235213946554155E-5</v>
      </c>
      <c r="G352" s="3">
        <f t="shared" si="49"/>
        <v>3.3731136363636366E-2</v>
      </c>
      <c r="H352" s="3">
        <f t="shared" si="51"/>
        <v>5.5945042105263153E-2</v>
      </c>
      <c r="I352" s="9">
        <f t="shared" si="52"/>
        <v>-0.39706656578844479</v>
      </c>
      <c r="J352" s="18">
        <f t="shared" si="48"/>
        <v>1.8201382485216856E-5</v>
      </c>
    </row>
    <row r="353" spans="1:12" s="10" customFormat="1" x14ac:dyDescent="0.15">
      <c r="A353" s="41" t="s">
        <v>408</v>
      </c>
      <c r="B353" s="41" t="s">
        <v>699</v>
      </c>
      <c r="C353" s="11">
        <v>0.61880959999999996</v>
      </c>
      <c r="D353" s="11">
        <v>1.9010665</v>
      </c>
      <c r="E353" s="84">
        <f t="shared" si="50"/>
        <v>-0.67449344880886597</v>
      </c>
      <c r="F353" s="18">
        <f t="shared" si="47"/>
        <v>1.5205974313160349E-5</v>
      </c>
      <c r="G353" s="3">
        <f t="shared" si="49"/>
        <v>2.812770909090909E-2</v>
      </c>
      <c r="H353" s="3">
        <f t="shared" si="51"/>
        <v>0.10005613157894737</v>
      </c>
      <c r="I353" s="9">
        <f t="shared" si="52"/>
        <v>-0.71888070578947516</v>
      </c>
      <c r="J353" s="18">
        <f t="shared" si="48"/>
        <v>1.517776294511282E-5</v>
      </c>
    </row>
    <row r="354" spans="1:12" s="10" customFormat="1" x14ac:dyDescent="0.15">
      <c r="A354" s="41" t="s">
        <v>239</v>
      </c>
      <c r="B354" s="41" t="s">
        <v>700</v>
      </c>
      <c r="C354" s="11">
        <v>12.039938000000001</v>
      </c>
      <c r="D354" s="11">
        <v>3.8681390000000002</v>
      </c>
      <c r="E354" s="84">
        <f t="shared" si="50"/>
        <v>2.1125918691132868</v>
      </c>
      <c r="F354" s="18">
        <f>C354/$C$1043</f>
        <v>2.9585673518969845E-4</v>
      </c>
      <c r="G354" s="3">
        <f t="shared" si="49"/>
        <v>0.54726990909090911</v>
      </c>
      <c r="H354" s="3">
        <f t="shared" si="51"/>
        <v>0.20358626315789474</v>
      </c>
      <c r="I354" s="9">
        <f>G354/H354-1</f>
        <v>1.6881475233251115</v>
      </c>
      <c r="J354" s="18">
        <f t="shared" si="48"/>
        <v>2.953078375607873E-4</v>
      </c>
    </row>
    <row r="355" spans="1:12" x14ac:dyDescent="0.15">
      <c r="A355" s="41" t="s">
        <v>405</v>
      </c>
      <c r="B355" s="41" t="s">
        <v>701</v>
      </c>
      <c r="C355" s="11">
        <v>2.8566212499999999</v>
      </c>
      <c r="D355" s="11">
        <v>1.0117398</v>
      </c>
      <c r="E355" s="84">
        <f t="shared" si="50"/>
        <v>1.8234742272667339</v>
      </c>
      <c r="F355" s="18">
        <f>C355/$C$1043</f>
        <v>7.0195597078532735E-5</v>
      </c>
      <c r="G355" s="3">
        <f t="shared" si="49"/>
        <v>0.12984642045454545</v>
      </c>
      <c r="H355" s="3">
        <f t="shared" si="51"/>
        <v>5.3249463157894736E-2</v>
      </c>
      <c r="I355" s="9">
        <f>G355/H355-1</f>
        <v>1.438455014457634</v>
      </c>
      <c r="J355" s="18">
        <f t="shared" si="48"/>
        <v>7.006536446181808E-5</v>
      </c>
    </row>
    <row r="356" spans="1:12" x14ac:dyDescent="0.15">
      <c r="A356" s="41" t="s">
        <v>82</v>
      </c>
      <c r="B356" s="41" t="s">
        <v>702</v>
      </c>
      <c r="C356" s="11">
        <v>40.642880000000005</v>
      </c>
      <c r="D356" s="11">
        <v>28.893535</v>
      </c>
      <c r="E356" s="84">
        <f t="shared" si="50"/>
        <v>0.40664269706008649</v>
      </c>
      <c r="F356" s="18">
        <f t="shared" si="47"/>
        <v>9.9871525796118633E-4</v>
      </c>
      <c r="G356" s="3">
        <f t="shared" si="49"/>
        <v>1.8474036363636366</v>
      </c>
      <c r="H356" s="3">
        <f t="shared" si="51"/>
        <v>1.5207123684210526</v>
      </c>
      <c r="I356" s="9">
        <f t="shared" si="52"/>
        <v>0.2148277838246202</v>
      </c>
      <c r="J356" s="18">
        <f t="shared" si="48"/>
        <v>9.9686235967681659E-4</v>
      </c>
    </row>
    <row r="357" spans="1:12" x14ac:dyDescent="0.15">
      <c r="A357" s="41" t="s">
        <v>80</v>
      </c>
      <c r="B357" s="41" t="s">
        <v>703</v>
      </c>
      <c r="C357" s="11">
        <v>9.2388600000000007</v>
      </c>
      <c r="D357" s="11">
        <v>1.5750804999999999</v>
      </c>
      <c r="E357" s="84">
        <f t="shared" si="50"/>
        <v>4.8656430576088026</v>
      </c>
      <c r="F357" s="18">
        <f t="shared" si="47"/>
        <v>2.2702599934274555E-4</v>
      </c>
      <c r="G357" s="3">
        <f t="shared" si="49"/>
        <v>0.41994818181818183</v>
      </c>
      <c r="H357" s="3">
        <f t="shared" si="51"/>
        <v>8.2898973684210522E-2</v>
      </c>
      <c r="I357" s="9">
        <f t="shared" si="52"/>
        <v>4.0657826406621469</v>
      </c>
      <c r="J357" s="18">
        <f t="shared" si="48"/>
        <v>2.2660480212828799E-4</v>
      </c>
    </row>
    <row r="358" spans="1:12" x14ac:dyDescent="0.15">
      <c r="A358" s="41" t="s">
        <v>79</v>
      </c>
      <c r="B358" s="41" t="s">
        <v>704</v>
      </c>
      <c r="C358" s="11">
        <v>7.9270961999999994</v>
      </c>
      <c r="D358" s="11">
        <v>1.7575421</v>
      </c>
      <c r="E358" s="84">
        <f t="shared" si="50"/>
        <v>3.5103307624892741</v>
      </c>
      <c r="F358" s="18">
        <f t="shared" si="47"/>
        <v>1.9479209953295976E-4</v>
      </c>
      <c r="G358" s="3">
        <f t="shared" si="49"/>
        <v>0.36032255454545453</v>
      </c>
      <c r="H358" s="3">
        <f t="shared" si="51"/>
        <v>9.250221578947368E-2</v>
      </c>
      <c r="I358" s="9">
        <f t="shared" si="52"/>
        <v>2.8952856585134641</v>
      </c>
      <c r="J358" s="18">
        <f t="shared" si="48"/>
        <v>1.9443070528754667E-4</v>
      </c>
    </row>
    <row r="359" spans="1:12" x14ac:dyDescent="0.15">
      <c r="A359" s="41" t="s">
        <v>23</v>
      </c>
      <c r="B359" s="41" t="s">
        <v>1031</v>
      </c>
      <c r="C359" s="11">
        <v>0</v>
      </c>
      <c r="D359" s="11"/>
      <c r="E359" s="84"/>
      <c r="F359" s="18">
        <f t="shared" si="47"/>
        <v>0</v>
      </c>
      <c r="G359" s="3">
        <f>C359/8</f>
        <v>0</v>
      </c>
      <c r="H359" s="3"/>
      <c r="J359" s="18">
        <f t="shared" si="48"/>
        <v>0</v>
      </c>
      <c r="L359" s="3"/>
    </row>
    <row r="360" spans="1:12" x14ac:dyDescent="0.15">
      <c r="A360" s="41" t="s">
        <v>24</v>
      </c>
      <c r="B360" s="41" t="s">
        <v>1027</v>
      </c>
      <c r="C360" s="11">
        <v>0</v>
      </c>
      <c r="D360" s="11"/>
      <c r="E360" s="84"/>
      <c r="F360" s="18">
        <f t="shared" si="47"/>
        <v>0</v>
      </c>
      <c r="G360" s="3">
        <f>C360/8</f>
        <v>0</v>
      </c>
      <c r="H360" s="3"/>
      <c r="J360" s="18">
        <f t="shared" si="48"/>
        <v>0</v>
      </c>
      <c r="L360" s="3"/>
    </row>
    <row r="361" spans="1:12" x14ac:dyDescent="0.15">
      <c r="A361" s="41" t="s">
        <v>22</v>
      </c>
      <c r="B361" s="41" t="s">
        <v>1029</v>
      </c>
      <c r="C361" s="11">
        <v>0</v>
      </c>
      <c r="D361" s="11"/>
      <c r="E361" s="84"/>
      <c r="F361" s="18">
        <f t="shared" ref="F361:F374" si="54">C361/$C$1043</f>
        <v>0</v>
      </c>
      <c r="G361" s="3">
        <f>C361/8</f>
        <v>0</v>
      </c>
      <c r="H361" s="3"/>
      <c r="J361" s="18">
        <f t="shared" si="48"/>
        <v>0</v>
      </c>
      <c r="L361" s="3"/>
    </row>
    <row r="362" spans="1:12" x14ac:dyDescent="0.15">
      <c r="A362" s="41" t="s">
        <v>231</v>
      </c>
      <c r="B362" s="41" t="s">
        <v>705</v>
      </c>
      <c r="C362" s="11">
        <v>10.549427</v>
      </c>
      <c r="D362" s="11">
        <v>10.576044</v>
      </c>
      <c r="E362" s="84">
        <f t="shared" si="50"/>
        <v>-2.5167255355593721E-3</v>
      </c>
      <c r="F362" s="18">
        <f t="shared" si="54"/>
        <v>2.592304902518646E-4</v>
      </c>
      <c r="G362" s="3">
        <f t="shared" si="53"/>
        <v>0.47951940909090907</v>
      </c>
      <c r="H362" s="3">
        <f>D362/19</f>
        <v>0.55663389473684211</v>
      </c>
      <c r="I362" s="9">
        <f t="shared" ref="I362:I369" si="55">G362/H362-1</f>
        <v>-0.13853717205343774</v>
      </c>
      <c r="J362" s="18">
        <f t="shared" si="48"/>
        <v>2.58749544630162E-4</v>
      </c>
    </row>
    <row r="363" spans="1:12" x14ac:dyDescent="0.15">
      <c r="A363" s="41" t="s">
        <v>233</v>
      </c>
      <c r="B363" s="41" t="s">
        <v>706</v>
      </c>
      <c r="C363" s="11">
        <v>52.192579999999992</v>
      </c>
      <c r="D363" s="11">
        <v>28.89536</v>
      </c>
      <c r="E363" s="84">
        <f t="shared" si="50"/>
        <v>0.80626162816452163</v>
      </c>
      <c r="F363" s="18">
        <f t="shared" si="54"/>
        <v>1.2825254017028282E-3</v>
      </c>
      <c r="G363" s="3">
        <f t="shared" si="53"/>
        <v>2.3723899999999998</v>
      </c>
      <c r="H363" s="3">
        <f t="shared" ref="H363:H369" si="56">D363/19</f>
        <v>1.5208084210526316</v>
      </c>
      <c r="I363" s="9">
        <f t="shared" si="55"/>
        <v>0.55995322432390515</v>
      </c>
      <c r="J363" s="18">
        <f t="shared" si="48"/>
        <v>1.2801459556119304E-3</v>
      </c>
    </row>
    <row r="364" spans="1:12" x14ac:dyDescent="0.15">
      <c r="A364" s="41" t="s">
        <v>236</v>
      </c>
      <c r="B364" s="41" t="s">
        <v>707</v>
      </c>
      <c r="C364" s="11">
        <v>35.556907000000002</v>
      </c>
      <c r="D364" s="11">
        <v>14.947492</v>
      </c>
      <c r="E364" s="84">
        <f t="shared" si="50"/>
        <v>1.3787874915738372</v>
      </c>
      <c r="F364" s="18">
        <f t="shared" si="54"/>
        <v>8.737379227753278E-4</v>
      </c>
      <c r="G364" s="3">
        <f t="shared" si="53"/>
        <v>1.6162230454545456</v>
      </c>
      <c r="H364" s="3">
        <f t="shared" si="56"/>
        <v>0.78671010526315788</v>
      </c>
      <c r="I364" s="9">
        <f t="shared" si="55"/>
        <v>1.0544073790864963</v>
      </c>
      <c r="J364" s="18">
        <f t="shared" si="48"/>
        <v>8.7211689267170829E-4</v>
      </c>
    </row>
    <row r="365" spans="1:12" x14ac:dyDescent="0.15">
      <c r="A365" s="41" t="s">
        <v>235</v>
      </c>
      <c r="B365" s="41" t="s">
        <v>708</v>
      </c>
      <c r="C365" s="11">
        <v>34.35201</v>
      </c>
      <c r="D365" s="11">
        <v>31.21874</v>
      </c>
      <c r="E365" s="84">
        <f t="shared" si="50"/>
        <v>0.10036503715396594</v>
      </c>
      <c r="F365" s="18">
        <f t="shared" si="54"/>
        <v>8.4413005497236543E-4</v>
      </c>
      <c r="G365" s="3">
        <f t="shared" si="53"/>
        <v>1.561455</v>
      </c>
      <c r="H365" s="3">
        <f t="shared" si="56"/>
        <v>1.6430915789473683</v>
      </c>
      <c r="I365" s="9">
        <f t="shared" si="55"/>
        <v>-4.9684740639756697E-2</v>
      </c>
      <c r="J365" s="18">
        <f t="shared" si="48"/>
        <v>8.4256395580828913E-4</v>
      </c>
    </row>
    <row r="366" spans="1:12" x14ac:dyDescent="0.15">
      <c r="A366" s="41" t="s">
        <v>834</v>
      </c>
      <c r="B366" s="41" t="s">
        <v>835</v>
      </c>
      <c r="C366" s="11">
        <v>5.2091825000000007</v>
      </c>
      <c r="D366" s="11">
        <v>0.3047938</v>
      </c>
      <c r="E366" s="84">
        <f t="shared" si="50"/>
        <v>16.090841414753189</v>
      </c>
      <c r="F366" s="18">
        <f t="shared" si="54"/>
        <v>1.2800495546217192E-4</v>
      </c>
      <c r="G366" s="3">
        <f t="shared" si="53"/>
        <v>0.23678102272727275</v>
      </c>
      <c r="H366" s="3">
        <f t="shared" si="56"/>
        <v>1.6041778947368423E-2</v>
      </c>
      <c r="I366" s="9">
        <f t="shared" si="55"/>
        <v>13.760272130923207</v>
      </c>
      <c r="J366" s="18">
        <f t="shared" si="48"/>
        <v>1.2776747019249568E-4</v>
      </c>
    </row>
    <row r="367" spans="1:12" x14ac:dyDescent="0.15">
      <c r="A367" s="41" t="s">
        <v>329</v>
      </c>
      <c r="B367" s="41" t="s">
        <v>709</v>
      </c>
      <c r="C367" s="11">
        <v>10.634972000000001</v>
      </c>
      <c r="D367" s="11">
        <v>14.542377</v>
      </c>
      <c r="E367" s="84">
        <f t="shared" si="50"/>
        <v>-0.26869094371573499</v>
      </c>
      <c r="F367" s="18">
        <f t="shared" si="54"/>
        <v>2.6133258283837156E-4</v>
      </c>
      <c r="G367" s="3">
        <f t="shared" si="53"/>
        <v>0.48340781818181822</v>
      </c>
      <c r="H367" s="3">
        <f t="shared" si="56"/>
        <v>0.76538826315789477</v>
      </c>
      <c r="I367" s="9">
        <f t="shared" si="55"/>
        <v>-0.36841490593631665</v>
      </c>
      <c r="J367" s="18">
        <f t="shared" si="48"/>
        <v>2.6084773724246101E-4</v>
      </c>
    </row>
    <row r="368" spans="1:12" x14ac:dyDescent="0.15">
      <c r="A368" s="41" t="s">
        <v>81</v>
      </c>
      <c r="B368" s="41" t="s">
        <v>710</v>
      </c>
      <c r="C368" s="11">
        <v>38.103250000000003</v>
      </c>
      <c r="D368" s="11">
        <v>15.02881</v>
      </c>
      <c r="E368" s="84">
        <f t="shared" si="50"/>
        <v>1.5353471099840905</v>
      </c>
      <c r="F368" s="18">
        <f t="shared" si="54"/>
        <v>9.3630906945840384E-4</v>
      </c>
      <c r="G368" s="3">
        <f t="shared" si="53"/>
        <v>1.7319659090909092</v>
      </c>
      <c r="H368" s="3">
        <f t="shared" si="56"/>
        <v>0.79098999999999997</v>
      </c>
      <c r="I368" s="9">
        <f t="shared" si="55"/>
        <v>1.1896179586226241</v>
      </c>
      <c r="J368" s="18">
        <f t="shared" si="48"/>
        <v>9.3457195224245083E-4</v>
      </c>
    </row>
    <row r="369" spans="1:12" x14ac:dyDescent="0.15">
      <c r="A369" s="41" t="s">
        <v>234</v>
      </c>
      <c r="B369" s="41" t="s">
        <v>711</v>
      </c>
      <c r="C369" s="11">
        <v>14.5665</v>
      </c>
      <c r="D369" s="11">
        <v>11.354965</v>
      </c>
      <c r="E369" s="84">
        <f t="shared" si="50"/>
        <v>0.28283090260515986</v>
      </c>
      <c r="F369" s="18">
        <f t="shared" si="54"/>
        <v>3.5794180444623068E-4</v>
      </c>
      <c r="G369" s="3">
        <f t="shared" si="53"/>
        <v>0.66211363636363629</v>
      </c>
      <c r="H369" s="3">
        <f t="shared" si="56"/>
        <v>0.5976297368421053</v>
      </c>
      <c r="I369" s="9">
        <f t="shared" si="55"/>
        <v>0.10789941588627427</v>
      </c>
      <c r="J369" s="18">
        <f t="shared" si="48"/>
        <v>3.5727772151560977E-4</v>
      </c>
    </row>
    <row r="370" spans="1:12" x14ac:dyDescent="0.15">
      <c r="A370" s="41" t="s">
        <v>21</v>
      </c>
      <c r="B370" s="41" t="s">
        <v>957</v>
      </c>
      <c r="C370" s="11">
        <v>0.14577989999999999</v>
      </c>
      <c r="D370" s="11"/>
      <c r="E370" s="84"/>
      <c r="F370" s="18">
        <f t="shared" si="54"/>
        <v>3.5822414758515129E-6</v>
      </c>
      <c r="G370" s="3">
        <f>C370/8</f>
        <v>1.8222487499999999E-2</v>
      </c>
      <c r="H370" s="3"/>
      <c r="J370" s="18">
        <f t="shared" si="48"/>
        <v>9.8328873727818612E-6</v>
      </c>
      <c r="L370" s="3"/>
    </row>
    <row r="371" spans="1:12" x14ac:dyDescent="0.15">
      <c r="A371" s="41" t="s">
        <v>328</v>
      </c>
      <c r="B371" s="41" t="s">
        <v>712</v>
      </c>
      <c r="C371" s="11">
        <v>3.9446820000000002</v>
      </c>
      <c r="D371" s="11">
        <v>5.3883510000000001</v>
      </c>
      <c r="E371" s="84">
        <f t="shared" si="50"/>
        <v>-0.26792408289660419</v>
      </c>
      <c r="F371" s="18">
        <f t="shared" si="54"/>
        <v>9.6932454127385869E-5</v>
      </c>
      <c r="G371" s="3">
        <f t="shared" si="53"/>
        <v>0.17930372727272728</v>
      </c>
      <c r="H371" s="3">
        <f>D371/19</f>
        <v>0.28359742105263158</v>
      </c>
      <c r="I371" s="9">
        <f t="shared" ref="I371:I378" si="57">G371/H371-1</f>
        <v>-0.36775261704706719</v>
      </c>
      <c r="J371" s="18">
        <f t="shared" si="48"/>
        <v>9.6752617105251012E-5</v>
      </c>
    </row>
    <row r="372" spans="1:12" x14ac:dyDescent="0.15">
      <c r="A372" s="41" t="s">
        <v>232</v>
      </c>
      <c r="B372" s="41" t="s">
        <v>713</v>
      </c>
      <c r="C372" s="11">
        <v>8.3312029999999986</v>
      </c>
      <c r="D372" s="11">
        <v>4.301641</v>
      </c>
      <c r="E372" s="84">
        <f t="shared" si="50"/>
        <v>0.93674995193694643</v>
      </c>
      <c r="F372" s="18">
        <f t="shared" si="54"/>
        <v>2.0472219373410564E-4</v>
      </c>
      <c r="G372" s="3">
        <f t="shared" si="53"/>
        <v>0.37869104545454541</v>
      </c>
      <c r="H372" s="3">
        <f t="shared" ref="H372:H378" si="58">D372/19</f>
        <v>0.22640215789473683</v>
      </c>
      <c r="I372" s="9">
        <f t="shared" si="57"/>
        <v>0.67264768576372669</v>
      </c>
      <c r="J372" s="18">
        <f t="shared" si="48"/>
        <v>2.0434237636522245E-4</v>
      </c>
    </row>
    <row r="373" spans="1:12" x14ac:dyDescent="0.15">
      <c r="A373" s="41" t="s">
        <v>404</v>
      </c>
      <c r="B373" s="41" t="s">
        <v>714</v>
      </c>
      <c r="C373" s="11">
        <v>6.7209229999999991</v>
      </c>
      <c r="D373" s="11">
        <v>7.5877100000000004</v>
      </c>
      <c r="E373" s="84">
        <f t="shared" si="50"/>
        <v>-0.11423565212692643</v>
      </c>
      <c r="F373" s="18">
        <f t="shared" si="54"/>
        <v>1.6515287173749177E-4</v>
      </c>
      <c r="G373" s="3">
        <f t="shared" si="53"/>
        <v>0.30549649999999995</v>
      </c>
      <c r="H373" s="3">
        <f t="shared" si="58"/>
        <v>0.39935315789473685</v>
      </c>
      <c r="I373" s="9">
        <f t="shared" si="57"/>
        <v>-0.23502169956416374</v>
      </c>
      <c r="J373" s="18">
        <f t="shared" si="48"/>
        <v>1.6484646661324659E-4</v>
      </c>
    </row>
    <row r="374" spans="1:12" x14ac:dyDescent="0.15">
      <c r="A374" s="41" t="s">
        <v>204</v>
      </c>
      <c r="B374" s="41" t="s">
        <v>715</v>
      </c>
      <c r="C374" s="11">
        <v>29.838540000000002</v>
      </c>
      <c r="D374" s="11">
        <v>10.809180399999999</v>
      </c>
      <c r="E374" s="84">
        <f t="shared" si="50"/>
        <v>1.7604812664612393</v>
      </c>
      <c r="F374" s="18">
        <f t="shared" si="54"/>
        <v>7.332208045612215E-4</v>
      </c>
      <c r="G374" s="3">
        <f t="shared" si="53"/>
        <v>1.3562972727272729</v>
      </c>
      <c r="H374" s="3">
        <f t="shared" si="58"/>
        <v>0.56890423157894732</v>
      </c>
      <c r="I374" s="9">
        <f t="shared" si="57"/>
        <v>1.3840520028528887</v>
      </c>
      <c r="J374" s="18">
        <f t="shared" si="48"/>
        <v>7.3186047331564794E-4</v>
      </c>
    </row>
    <row r="375" spans="1:12" x14ac:dyDescent="0.15">
      <c r="A375" s="41" t="s">
        <v>54</v>
      </c>
      <c r="B375" s="41" t="s">
        <v>716</v>
      </c>
      <c r="C375" s="11">
        <v>28.143149999999999</v>
      </c>
      <c r="D375" s="11">
        <v>5.9802840000000002</v>
      </c>
      <c r="E375" s="84">
        <f t="shared" si="50"/>
        <v>3.7059888794578981</v>
      </c>
      <c r="F375" s="18">
        <f t="shared" ref="F375:F420" si="59">C375/$C$1043</f>
        <v>6.9156007920920855E-4</v>
      </c>
      <c r="G375" s="3">
        <f t="shared" si="53"/>
        <v>1.2792340909090909</v>
      </c>
      <c r="H375" s="3">
        <f t="shared" si="58"/>
        <v>0.31475178947368421</v>
      </c>
      <c r="I375" s="9">
        <f t="shared" si="57"/>
        <v>3.0642631231681854</v>
      </c>
      <c r="J375" s="18">
        <f t="shared" si="48"/>
        <v>6.9027704035094458E-4</v>
      </c>
    </row>
    <row r="376" spans="1:12" x14ac:dyDescent="0.15">
      <c r="A376" s="41" t="s">
        <v>832</v>
      </c>
      <c r="B376" s="41" t="s">
        <v>833</v>
      </c>
      <c r="C376" s="11">
        <v>2.9610390199999999</v>
      </c>
      <c r="D376" s="11">
        <v>1.5302482399999999</v>
      </c>
      <c r="E376" s="84">
        <f t="shared" si="50"/>
        <v>0.93500566940694529</v>
      </c>
      <c r="F376" s="18">
        <f t="shared" si="59"/>
        <v>7.2761449205677311E-5</v>
      </c>
      <c r="G376" s="3">
        <f t="shared" si="53"/>
        <v>0.13459268272727273</v>
      </c>
      <c r="H376" s="3">
        <f t="shared" si="58"/>
        <v>8.0539381052631573E-2</v>
      </c>
      <c r="I376" s="9">
        <f t="shared" si="57"/>
        <v>0.67114125994236207</v>
      </c>
      <c r="J376" s="18">
        <f t="shared" si="48"/>
        <v>7.2626456210099488E-5</v>
      </c>
    </row>
    <row r="377" spans="1:12" x14ac:dyDescent="0.15">
      <c r="A377" s="41" t="s">
        <v>451</v>
      </c>
      <c r="B377" s="41" t="s">
        <v>717</v>
      </c>
      <c r="C377" s="11">
        <v>1.0653196</v>
      </c>
      <c r="D377" s="11">
        <v>0.52160625000000005</v>
      </c>
      <c r="E377" s="84">
        <f t="shared" si="50"/>
        <v>1.0423827360197464</v>
      </c>
      <c r="F377" s="18">
        <f t="shared" si="59"/>
        <v>2.617804001894324E-5</v>
      </c>
      <c r="G377" s="3">
        <f t="shared" si="53"/>
        <v>4.842361818181818E-2</v>
      </c>
      <c r="H377" s="3">
        <f t="shared" si="58"/>
        <v>2.7452960526315792E-2</v>
      </c>
      <c r="I377" s="9">
        <f t="shared" si="57"/>
        <v>0.763875999289781</v>
      </c>
      <c r="J377" s="18">
        <f t="shared" si="48"/>
        <v>2.6129472376612147E-5</v>
      </c>
    </row>
    <row r="378" spans="1:12" x14ac:dyDescent="0.15">
      <c r="A378" s="41" t="s">
        <v>452</v>
      </c>
      <c r="B378" s="41" t="s">
        <v>718</v>
      </c>
      <c r="C378" s="11">
        <v>8.5756239999999997E-2</v>
      </c>
      <c r="D378" s="11">
        <v>0.14220765000000002</v>
      </c>
      <c r="E378" s="84">
        <f t="shared" si="50"/>
        <v>-0.39696464993268654</v>
      </c>
      <c r="F378" s="18">
        <f t="shared" si="59"/>
        <v>2.1072833754247092E-6</v>
      </c>
      <c r="G378" s="3">
        <f t="shared" si="53"/>
        <v>3.8980109090909088E-3</v>
      </c>
      <c r="H378" s="3">
        <f t="shared" si="58"/>
        <v>7.4846131578947374E-3</v>
      </c>
      <c r="I378" s="9">
        <f t="shared" si="57"/>
        <v>-0.47919674312368388</v>
      </c>
      <c r="J378" s="18">
        <f t="shared" si="48"/>
        <v>2.1033737708403388E-6</v>
      </c>
    </row>
    <row r="379" spans="1:12" x14ac:dyDescent="0.15">
      <c r="A379" s="41" t="s">
        <v>20</v>
      </c>
      <c r="B379" s="41" t="s">
        <v>956</v>
      </c>
      <c r="C379" s="11">
        <v>2.4589999999999998E-3</v>
      </c>
      <c r="D379" s="11"/>
      <c r="E379" s="84"/>
      <c r="F379" s="18">
        <f t="shared" si="59"/>
        <v>6.0424871941322983E-8</v>
      </c>
      <c r="G379" s="3">
        <f>C379/8</f>
        <v>3.0737499999999998E-4</v>
      </c>
      <c r="H379" s="3"/>
      <c r="J379" s="18">
        <f t="shared" ref="J379:J410" si="60">G379/$G$1043</f>
        <v>1.6586010862725654E-7</v>
      </c>
      <c r="L379" s="3"/>
    </row>
    <row r="380" spans="1:12" x14ac:dyDescent="0.15">
      <c r="A380" s="41" t="s">
        <v>1032</v>
      </c>
      <c r="B380" s="41" t="s">
        <v>1033</v>
      </c>
      <c r="C380" s="11">
        <v>28.468</v>
      </c>
      <c r="D380" s="11">
        <v>2.0099999999999998</v>
      </c>
      <c r="E380" s="84">
        <f t="shared" si="50"/>
        <v>13.163184079601992</v>
      </c>
      <c r="F380" s="18">
        <f t="shared" si="59"/>
        <v>6.9954260041707309E-4</v>
      </c>
      <c r="G380" s="3">
        <f t="shared" si="53"/>
        <v>1.294</v>
      </c>
      <c r="H380" s="3">
        <f>D380/19</f>
        <v>0.10578947368421052</v>
      </c>
      <c r="I380" s="9">
        <f t="shared" ref="I380:I489" si="61">G380/H380-1</f>
        <v>11.231840796019902</v>
      </c>
      <c r="J380" s="18">
        <f t="shared" si="60"/>
        <v>6.9824475173215124E-4</v>
      </c>
    </row>
    <row r="381" spans="1:12" x14ac:dyDescent="0.15">
      <c r="A381" s="41" t="s">
        <v>177</v>
      </c>
      <c r="B381" s="41" t="s">
        <v>719</v>
      </c>
      <c r="C381" s="11">
        <v>5.3884499999999997</v>
      </c>
      <c r="D381" s="11">
        <v>3.747293</v>
      </c>
      <c r="E381" s="84">
        <f t="shared" si="50"/>
        <v>0.43795801395834277</v>
      </c>
      <c r="F381" s="18">
        <f t="shared" si="59"/>
        <v>1.3241008589354284E-4</v>
      </c>
      <c r="G381" s="3">
        <f t="shared" si="53"/>
        <v>0.24492954545454546</v>
      </c>
      <c r="H381" s="3">
        <f t="shared" ref="H381:H444" si="62">D381/19</f>
        <v>0.19722594736842106</v>
      </c>
      <c r="I381" s="9">
        <f t="shared" si="61"/>
        <v>0.24187283023675055</v>
      </c>
      <c r="J381" s="18">
        <f t="shared" si="60"/>
        <v>1.3216442786536146E-4</v>
      </c>
    </row>
    <row r="382" spans="1:12" x14ac:dyDescent="0.15">
      <c r="A382" s="41" t="s">
        <v>414</v>
      </c>
      <c r="B382" s="41" t="s">
        <v>572</v>
      </c>
      <c r="C382" s="11">
        <v>33.162660000000002</v>
      </c>
      <c r="D382" s="11">
        <v>31.488849999999999</v>
      </c>
      <c r="E382" s="84">
        <f t="shared" si="50"/>
        <v>5.3155640806190174E-2</v>
      </c>
      <c r="F382" s="18">
        <f t="shared" si="59"/>
        <v>8.1490422274649625E-4</v>
      </c>
      <c r="G382" s="3">
        <f t="shared" si="53"/>
        <v>1.5073936363636364</v>
      </c>
      <c r="H382" s="3">
        <f t="shared" si="62"/>
        <v>1.657307894736842</v>
      </c>
      <c r="I382" s="9">
        <f t="shared" si="61"/>
        <v>-9.0456492031017577E-2</v>
      </c>
      <c r="J382" s="18">
        <f t="shared" si="60"/>
        <v>8.1339234573829359E-4</v>
      </c>
    </row>
    <row r="383" spans="1:12" x14ac:dyDescent="0.15">
      <c r="A383" s="41" t="s">
        <v>170</v>
      </c>
      <c r="B383" s="41" t="s">
        <v>720</v>
      </c>
      <c r="C383" s="11">
        <v>3947.4879999999998</v>
      </c>
      <c r="D383" s="11">
        <v>1036.8240000000001</v>
      </c>
      <c r="E383" s="84">
        <f t="shared" si="50"/>
        <v>2.8072884115336834</v>
      </c>
      <c r="F383" s="18">
        <f t="shared" si="59"/>
        <v>9.7001405811268468E-2</v>
      </c>
      <c r="G383" s="3">
        <f t="shared" si="53"/>
        <v>179.43127272727273</v>
      </c>
      <c r="H383" s="3">
        <f t="shared" si="62"/>
        <v>54.569684210526319</v>
      </c>
      <c r="I383" s="9">
        <f>G383/H383-1</f>
        <v>2.2881127190518176</v>
      </c>
      <c r="J383" s="18">
        <f t="shared" si="60"/>
        <v>9.6821440864326466E-2</v>
      </c>
    </row>
    <row r="384" spans="1:12" x14ac:dyDescent="0.15">
      <c r="A384" s="41" t="s">
        <v>198</v>
      </c>
      <c r="B384" s="41" t="s">
        <v>310</v>
      </c>
      <c r="C384" s="11">
        <v>82.518069999999994</v>
      </c>
      <c r="D384" s="11">
        <v>63.2042</v>
      </c>
      <c r="E384" s="84">
        <f t="shared" si="50"/>
        <v>0.30557890140212196</v>
      </c>
      <c r="F384" s="18">
        <f t="shared" si="59"/>
        <v>2.0277120018686967E-3</v>
      </c>
      <c r="G384" s="3">
        <f t="shared" si="53"/>
        <v>3.7508213636363634</v>
      </c>
      <c r="H384" s="3">
        <f t="shared" si="62"/>
        <v>3.3265368421052632</v>
      </c>
      <c r="I384" s="9">
        <f>G384/H384-1</f>
        <v>0.12754541484728721</v>
      </c>
      <c r="J384" s="18">
        <f t="shared" si="60"/>
        <v>2.0239500246089035E-3</v>
      </c>
    </row>
    <row r="385" spans="1:10" x14ac:dyDescent="0.15">
      <c r="A385" s="41" t="s">
        <v>338</v>
      </c>
      <c r="B385" s="41" t="s">
        <v>573</v>
      </c>
      <c r="C385" s="3">
        <v>15.70735</v>
      </c>
      <c r="D385" s="3">
        <v>13.94505</v>
      </c>
      <c r="E385" s="9">
        <f t="shared" si="50"/>
        <v>0.12637459170099774</v>
      </c>
      <c r="F385" s="18">
        <f t="shared" si="59"/>
        <v>3.8597584883592499E-4</v>
      </c>
      <c r="G385" s="3">
        <f t="shared" si="53"/>
        <v>0.71397045454545449</v>
      </c>
      <c r="H385" s="3">
        <f t="shared" si="62"/>
        <v>0.73394999999999999</v>
      </c>
      <c r="I385" s="9">
        <f>G385/H385-1</f>
        <v>-2.7221943530956416E-2</v>
      </c>
      <c r="J385" s="18">
        <f t="shared" si="60"/>
        <v>3.8525975485176355E-4</v>
      </c>
    </row>
    <row r="386" spans="1:10" x14ac:dyDescent="0.15">
      <c r="A386" s="41" t="s">
        <v>337</v>
      </c>
      <c r="B386" s="41" t="s">
        <v>574</v>
      </c>
      <c r="C386" s="11">
        <v>15.607139999999999</v>
      </c>
      <c r="D386" s="11">
        <v>2.407292</v>
      </c>
      <c r="E386" s="84">
        <f t="shared" si="50"/>
        <v>5.4832766444619097</v>
      </c>
      <c r="F386" s="18">
        <f t="shared" si="59"/>
        <v>3.8351339400988189E-4</v>
      </c>
      <c r="G386" s="3">
        <f t="shared" si="53"/>
        <v>0.70941545454545452</v>
      </c>
      <c r="H386" s="3">
        <f t="shared" si="62"/>
        <v>0.12669957894736841</v>
      </c>
      <c r="I386" s="9">
        <f>G386/H386-1</f>
        <v>4.5991934656716493</v>
      </c>
      <c r="J386" s="18">
        <f t="shared" si="60"/>
        <v>3.828018685734483E-4</v>
      </c>
    </row>
    <row r="387" spans="1:10" x14ac:dyDescent="0.15">
      <c r="A387" s="41" t="s">
        <v>432</v>
      </c>
      <c r="B387" s="41" t="s">
        <v>575</v>
      </c>
      <c r="C387" s="11">
        <v>652.41070000000002</v>
      </c>
      <c r="D387" s="11">
        <v>195.4512</v>
      </c>
      <c r="E387" s="84">
        <f t="shared" si="50"/>
        <v>2.3379723429684751</v>
      </c>
      <c r="F387" s="18">
        <f t="shared" si="59"/>
        <v>1.6031652297945866E-2</v>
      </c>
      <c r="G387" s="3">
        <f t="shared" si="53"/>
        <v>29.655031818181818</v>
      </c>
      <c r="H387" s="3">
        <f t="shared" si="62"/>
        <v>10.286905263157895</v>
      </c>
      <c r="I387" s="9">
        <f t="shared" si="61"/>
        <v>1.8827942962000468</v>
      </c>
      <c r="J387" s="18">
        <f t="shared" si="60"/>
        <v>1.6001909064525043E-2</v>
      </c>
    </row>
    <row r="388" spans="1:10" x14ac:dyDescent="0.15">
      <c r="A388" s="41" t="s">
        <v>433</v>
      </c>
      <c r="B388" s="41" t="s">
        <v>576</v>
      </c>
      <c r="C388" s="11">
        <v>1.1984060000000001</v>
      </c>
      <c r="D388" s="11">
        <v>0.79104450000000004</v>
      </c>
      <c r="E388" s="84">
        <f t="shared" si="50"/>
        <v>0.51496660428079588</v>
      </c>
      <c r="F388" s="18">
        <f t="shared" si="59"/>
        <v>2.9448364816475443E-5</v>
      </c>
      <c r="G388" s="3">
        <f t="shared" si="53"/>
        <v>5.4473000000000001E-2</v>
      </c>
      <c r="H388" s="3">
        <f t="shared" si="62"/>
        <v>4.1633921052631584E-2</v>
      </c>
      <c r="I388" s="9">
        <f t="shared" si="61"/>
        <v>0.30838024915159634</v>
      </c>
      <c r="J388" s="18">
        <f t="shared" si="60"/>
        <v>2.939372979992695E-5</v>
      </c>
    </row>
    <row r="389" spans="1:10" x14ac:dyDescent="0.15">
      <c r="A389" s="41" t="s">
        <v>248</v>
      </c>
      <c r="B389" s="41" t="s">
        <v>523</v>
      </c>
      <c r="C389" s="11">
        <v>3792.942</v>
      </c>
      <c r="D389" s="11">
        <v>1097.2739999999999</v>
      </c>
      <c r="E389" s="84">
        <f t="shared" si="50"/>
        <v>2.4566954106266987</v>
      </c>
      <c r="F389" s="18">
        <f t="shared" si="59"/>
        <v>9.3203755441588237E-2</v>
      </c>
      <c r="G389" s="3">
        <f t="shared" si="53"/>
        <v>172.40645454545455</v>
      </c>
      <c r="H389" s="3">
        <f t="shared" si="62"/>
        <v>57.751263157894734</v>
      </c>
      <c r="I389" s="9">
        <f t="shared" si="61"/>
        <v>1.9853278546321489</v>
      </c>
      <c r="J389" s="18">
        <f t="shared" si="60"/>
        <v>9.3030836206422968E-2</v>
      </c>
    </row>
    <row r="390" spans="1:10" x14ac:dyDescent="0.15">
      <c r="A390" s="41" t="s">
        <v>409</v>
      </c>
      <c r="B390" s="41" t="s">
        <v>578</v>
      </c>
      <c r="C390" s="11">
        <v>2.6709939999999999</v>
      </c>
      <c r="D390" s="11">
        <v>2.608533</v>
      </c>
      <c r="E390" s="84">
        <f t="shared" si="50"/>
        <v>2.3944876296370321E-2</v>
      </c>
      <c r="F390" s="18">
        <f t="shared" si="59"/>
        <v>6.5634188859716157E-5</v>
      </c>
      <c r="G390" s="3">
        <f t="shared" si="53"/>
        <v>0.12140881818181817</v>
      </c>
      <c r="H390" s="3">
        <f t="shared" si="62"/>
        <v>0.13729121052631579</v>
      </c>
      <c r="I390" s="9">
        <f t="shared" si="61"/>
        <v>-0.11568397047131651</v>
      </c>
      <c r="J390" s="18">
        <f t="shared" si="60"/>
        <v>6.551241894084815E-5</v>
      </c>
    </row>
    <row r="391" spans="1:10" x14ac:dyDescent="0.15">
      <c r="A391" s="41" t="s">
        <v>171</v>
      </c>
      <c r="B391" s="41" t="s">
        <v>721</v>
      </c>
      <c r="C391" s="11">
        <v>2.8721480000000001</v>
      </c>
      <c r="D391" s="11">
        <v>0.39107340000000002</v>
      </c>
      <c r="E391" s="84">
        <f t="shared" si="50"/>
        <v>6.3442683649667808</v>
      </c>
      <c r="F391" s="18">
        <f t="shared" si="59"/>
        <v>7.0577135053487977E-5</v>
      </c>
      <c r="G391" s="3">
        <f t="shared" si="53"/>
        <v>0.13055218181818182</v>
      </c>
      <c r="H391" s="3">
        <f t="shared" si="62"/>
        <v>2.058281052631579E-2</v>
      </c>
      <c r="I391" s="9">
        <f>G391/H391-1</f>
        <v>5.3427772242894926</v>
      </c>
      <c r="J391" s="18">
        <f t="shared" si="60"/>
        <v>7.0446194576296003E-5</v>
      </c>
    </row>
    <row r="392" spans="1:10" x14ac:dyDescent="0.15">
      <c r="A392" s="41" t="s">
        <v>172</v>
      </c>
      <c r="B392" s="41" t="s">
        <v>598</v>
      </c>
      <c r="C392" s="11">
        <v>26.76407</v>
      </c>
      <c r="D392" s="11">
        <v>8.4398750000000007</v>
      </c>
      <c r="E392" s="84">
        <f t="shared" si="50"/>
        <v>2.171145307246849</v>
      </c>
      <c r="F392" s="18">
        <f t="shared" si="59"/>
        <v>6.5767202211411315E-4</v>
      </c>
      <c r="G392" s="3">
        <f t="shared" si="53"/>
        <v>1.2165486363636364</v>
      </c>
      <c r="H392" s="3">
        <f t="shared" si="62"/>
        <v>0.44420394736842111</v>
      </c>
      <c r="I392" s="9">
        <f>G392/H392-1</f>
        <v>1.7387164017131878</v>
      </c>
      <c r="J392" s="18">
        <f t="shared" si="60"/>
        <v>6.5645185515287045E-4</v>
      </c>
    </row>
    <row r="393" spans="1:10" x14ac:dyDescent="0.15">
      <c r="A393" s="41" t="s">
        <v>370</v>
      </c>
      <c r="B393" s="41" t="s">
        <v>579</v>
      </c>
      <c r="C393" s="11">
        <v>0.67277009999999993</v>
      </c>
      <c r="D393" s="11">
        <v>1.4834799999999999</v>
      </c>
      <c r="E393" s="84">
        <f t="shared" si="50"/>
        <v>-0.54649196483943163</v>
      </c>
      <c r="F393" s="18">
        <f t="shared" si="59"/>
        <v>1.6531942715921536E-5</v>
      </c>
      <c r="G393" s="3">
        <f t="shared" si="53"/>
        <v>3.0580459090909087E-2</v>
      </c>
      <c r="H393" s="3">
        <f t="shared" si="62"/>
        <v>7.8077894736842096E-2</v>
      </c>
      <c r="I393" s="9">
        <f>G393/H393-1</f>
        <v>-0.60833396963405462</v>
      </c>
      <c r="J393" s="18">
        <f t="shared" si="60"/>
        <v>1.650127130277204E-5</v>
      </c>
    </row>
    <row r="394" spans="1:10" x14ac:dyDescent="0.15">
      <c r="A394" s="41" t="s">
        <v>384</v>
      </c>
      <c r="B394" s="41" t="s">
        <v>580</v>
      </c>
      <c r="C394" s="11">
        <v>18.760359999999999</v>
      </c>
      <c r="D394" s="11">
        <v>9.0676539999999992</v>
      </c>
      <c r="E394" s="84">
        <f t="shared" si="50"/>
        <v>1.0689320523257724</v>
      </c>
      <c r="F394" s="18">
        <f t="shared" si="59"/>
        <v>4.609972958817072E-4</v>
      </c>
      <c r="G394" s="3">
        <f t="shared" si="53"/>
        <v>0.85274363636363626</v>
      </c>
      <c r="H394" s="3">
        <f t="shared" si="62"/>
        <v>0.47724494736842099</v>
      </c>
      <c r="I394" s="9">
        <f t="shared" si="61"/>
        <v>0.78680495428134889</v>
      </c>
      <c r="J394" s="18">
        <f t="shared" si="60"/>
        <v>4.6014201596901005E-4</v>
      </c>
    </row>
    <row r="395" spans="1:10" x14ac:dyDescent="0.15">
      <c r="A395" s="41" t="s">
        <v>385</v>
      </c>
      <c r="B395" s="41" t="s">
        <v>581</v>
      </c>
      <c r="C395" s="11">
        <v>3.1965720000000002</v>
      </c>
      <c r="D395" s="11">
        <v>4.2347630000000001</v>
      </c>
      <c r="E395" s="84">
        <f t="shared" si="50"/>
        <v>-0.24515917419699751</v>
      </c>
      <c r="F395" s="18">
        <f t="shared" si="59"/>
        <v>7.8549188186750183E-5</v>
      </c>
      <c r="G395" s="3">
        <f t="shared" si="53"/>
        <v>0.14529872727272727</v>
      </c>
      <c r="H395" s="3">
        <f t="shared" si="62"/>
        <v>0.22288226315789475</v>
      </c>
      <c r="I395" s="9">
        <f t="shared" si="61"/>
        <v>-0.34809201407922519</v>
      </c>
      <c r="J395" s="18">
        <f t="shared" si="60"/>
        <v>7.8403457304129055E-5</v>
      </c>
    </row>
    <row r="396" spans="1:10" x14ac:dyDescent="0.15">
      <c r="A396" s="41" t="s">
        <v>386</v>
      </c>
      <c r="B396" s="41" t="s">
        <v>582</v>
      </c>
      <c r="C396" s="11">
        <v>3.002494</v>
      </c>
      <c r="D396" s="11">
        <v>2.2216879999999999</v>
      </c>
      <c r="E396" s="84">
        <f t="shared" si="50"/>
        <v>0.35144718790397222</v>
      </c>
      <c r="F396" s="18">
        <f t="shared" si="59"/>
        <v>7.3780120152334535E-5</v>
      </c>
      <c r="G396" s="3">
        <f t="shared" si="53"/>
        <v>0.13647699999999999</v>
      </c>
      <c r="H396" s="3">
        <f t="shared" si="62"/>
        <v>0.11693094736842105</v>
      </c>
      <c r="I396" s="9">
        <f t="shared" si="61"/>
        <v>0.16715893500797585</v>
      </c>
      <c r="J396" s="18">
        <f t="shared" si="60"/>
        <v>7.3643237235045437E-5</v>
      </c>
    </row>
    <row r="397" spans="1:10" x14ac:dyDescent="0.15">
      <c r="A397" s="41" t="s">
        <v>387</v>
      </c>
      <c r="B397" s="41" t="s">
        <v>722</v>
      </c>
      <c r="C397" s="11">
        <v>1.5899129999999999</v>
      </c>
      <c r="D397" s="11">
        <v>0.57361509999999993</v>
      </c>
      <c r="E397" s="84">
        <f t="shared" si="50"/>
        <v>1.7717418875479396</v>
      </c>
      <c r="F397" s="18">
        <f t="shared" si="59"/>
        <v>3.906884482425565E-5</v>
      </c>
      <c r="G397" s="3">
        <f t="shared" si="53"/>
        <v>7.2268772727272723E-2</v>
      </c>
      <c r="H397" s="3">
        <f t="shared" si="62"/>
        <v>3.019026842105263E-2</v>
      </c>
      <c r="I397" s="9">
        <f t="shared" si="61"/>
        <v>1.3937770847004933</v>
      </c>
      <c r="J397" s="18">
        <f t="shared" si="60"/>
        <v>3.8996361105828288E-5</v>
      </c>
    </row>
    <row r="398" spans="1:10" x14ac:dyDescent="0.15">
      <c r="A398" s="41" t="s">
        <v>383</v>
      </c>
      <c r="B398" s="41" t="s">
        <v>584</v>
      </c>
      <c r="C398" s="11">
        <v>0.99008839999999998</v>
      </c>
      <c r="D398" s="11">
        <v>0.30437979999999998</v>
      </c>
      <c r="E398" s="84">
        <f t="shared" si="50"/>
        <v>2.2528058695090807</v>
      </c>
      <c r="F398" s="18">
        <f t="shared" si="59"/>
        <v>2.4329387873358832E-5</v>
      </c>
      <c r="G398" s="3">
        <f t="shared" si="53"/>
        <v>4.5004018181818178E-2</v>
      </c>
      <c r="H398" s="3">
        <f t="shared" si="62"/>
        <v>1.6019989473684208E-2</v>
      </c>
      <c r="I398" s="9">
        <f t="shared" si="61"/>
        <v>1.8092414327578425</v>
      </c>
      <c r="J398" s="18">
        <f t="shared" si="60"/>
        <v>2.4284250001787365E-5</v>
      </c>
    </row>
    <row r="399" spans="1:10" x14ac:dyDescent="0.15">
      <c r="A399" s="41" t="s">
        <v>375</v>
      </c>
      <c r="B399" s="41" t="s">
        <v>585</v>
      </c>
      <c r="C399" s="11">
        <v>0.79458410000000002</v>
      </c>
      <c r="D399" s="11">
        <v>1.6921820000000001</v>
      </c>
      <c r="E399" s="84">
        <f t="shared" si="50"/>
        <v>-0.53043815617941803</v>
      </c>
      <c r="F399" s="18">
        <f t="shared" si="59"/>
        <v>1.9525271447381608E-5</v>
      </c>
      <c r="G399" s="3">
        <f t="shared" si="53"/>
        <v>3.611745909090909E-2</v>
      </c>
      <c r="H399" s="3">
        <f t="shared" si="62"/>
        <v>8.9062210526315799E-2</v>
      </c>
      <c r="I399" s="9">
        <f t="shared" si="61"/>
        <v>-0.59446931670040648</v>
      </c>
      <c r="J399" s="18">
        <f t="shared" si="60"/>
        <v>1.9489046565786664E-5</v>
      </c>
    </row>
    <row r="400" spans="1:10" x14ac:dyDescent="0.15">
      <c r="A400" s="41" t="s">
        <v>376</v>
      </c>
      <c r="B400" s="41" t="s">
        <v>586</v>
      </c>
      <c r="C400" s="11">
        <v>28.18648</v>
      </c>
      <c r="D400" s="11">
        <v>10.61734</v>
      </c>
      <c r="E400" s="84">
        <f t="shared" si="50"/>
        <v>1.6547591016205563</v>
      </c>
      <c r="F400" s="18">
        <f t="shared" si="59"/>
        <v>6.9262482491934179E-4</v>
      </c>
      <c r="G400" s="3">
        <f t="shared" si="53"/>
        <v>1.2812036363636363</v>
      </c>
      <c r="H400" s="3">
        <f t="shared" si="62"/>
        <v>0.55880736842105261</v>
      </c>
      <c r="I400" s="9">
        <f t="shared" si="61"/>
        <v>1.2927464968541171</v>
      </c>
      <c r="J400" s="18">
        <f t="shared" si="60"/>
        <v>6.9133981065769442E-4</v>
      </c>
    </row>
    <row r="401" spans="1:10" x14ac:dyDescent="0.15">
      <c r="A401" s="41" t="s">
        <v>377</v>
      </c>
      <c r="B401" s="41" t="s">
        <v>587</v>
      </c>
      <c r="C401" s="11">
        <v>0.46521959999999996</v>
      </c>
      <c r="D401" s="11">
        <v>0.49628299999999997</v>
      </c>
      <c r="E401" s="84">
        <f t="shared" si="50"/>
        <v>-6.2592109743835667E-2</v>
      </c>
      <c r="F401" s="18">
        <f t="shared" si="59"/>
        <v>1.143181567897255E-5</v>
      </c>
      <c r="G401" s="3">
        <f t="shared" si="53"/>
        <v>2.1146345454545454E-2</v>
      </c>
      <c r="H401" s="3">
        <f t="shared" si="62"/>
        <v>2.6120157894736842E-2</v>
      </c>
      <c r="I401" s="9">
        <f t="shared" si="61"/>
        <v>-0.19042045841513078</v>
      </c>
      <c r="J401" s="18">
        <f t="shared" si="60"/>
        <v>1.1410606438911433E-5</v>
      </c>
    </row>
    <row r="402" spans="1:10" x14ac:dyDescent="0.15">
      <c r="A402" s="41" t="s">
        <v>378</v>
      </c>
      <c r="B402" s="41" t="s">
        <v>588</v>
      </c>
      <c r="C402" s="11">
        <v>0.78887780000000007</v>
      </c>
      <c r="D402" s="11">
        <v>1.7038850000000001</v>
      </c>
      <c r="E402" s="84">
        <f t="shared" si="50"/>
        <v>-0.53701229836520659</v>
      </c>
      <c r="F402" s="18">
        <f t="shared" si="59"/>
        <v>1.9385050850895734E-5</v>
      </c>
      <c r="G402" s="3">
        <f t="shared" si="53"/>
        <v>3.5858081818181821E-2</v>
      </c>
      <c r="H402" s="3">
        <f t="shared" si="62"/>
        <v>8.9678157894736849E-2</v>
      </c>
      <c r="I402" s="9">
        <f t="shared" si="61"/>
        <v>-0.60014698495176932</v>
      </c>
      <c r="J402" s="18">
        <f t="shared" si="60"/>
        <v>1.9349086118027457E-5</v>
      </c>
    </row>
    <row r="403" spans="1:10" x14ac:dyDescent="0.15">
      <c r="A403" s="41" t="s">
        <v>379</v>
      </c>
      <c r="B403" s="41" t="s">
        <v>589</v>
      </c>
      <c r="C403" s="11">
        <v>0.15536139999999998</v>
      </c>
      <c r="D403" s="11">
        <v>0.111985</v>
      </c>
      <c r="E403" s="84">
        <f t="shared" si="50"/>
        <v>0.38734116176273581</v>
      </c>
      <c r="F403" s="18">
        <f t="shared" si="59"/>
        <v>3.8176871490950208E-6</v>
      </c>
      <c r="G403" s="3">
        <f t="shared" si="53"/>
        <v>7.0618818181818173E-3</v>
      </c>
      <c r="H403" s="3">
        <f t="shared" si="62"/>
        <v>5.8939473684210524E-3</v>
      </c>
      <c r="I403" s="9">
        <f t="shared" si="61"/>
        <v>0.19815827606781733</v>
      </c>
      <c r="J403" s="18">
        <f t="shared" si="60"/>
        <v>3.8106042634452517E-6</v>
      </c>
    </row>
    <row r="404" spans="1:10" x14ac:dyDescent="0.15">
      <c r="A404" s="41" t="s">
        <v>380</v>
      </c>
      <c r="B404" s="41" t="s">
        <v>590</v>
      </c>
      <c r="C404" s="11">
        <v>14.690519999999999</v>
      </c>
      <c r="D404" s="11">
        <v>8.9166249999999998</v>
      </c>
      <c r="E404" s="84">
        <f t="shared" si="50"/>
        <v>0.64754265206846751</v>
      </c>
      <c r="F404" s="18">
        <f t="shared" si="59"/>
        <v>3.6098934109452788E-4</v>
      </c>
      <c r="G404" s="3">
        <f t="shared" si="53"/>
        <v>0.66775090909090906</v>
      </c>
      <c r="H404" s="3">
        <f t="shared" si="62"/>
        <v>0.46929605263157892</v>
      </c>
      <c r="I404" s="9">
        <f t="shared" si="61"/>
        <v>0.42287774496822195</v>
      </c>
      <c r="J404" s="18">
        <f t="shared" si="60"/>
        <v>3.6031960412449772E-4</v>
      </c>
    </row>
    <row r="405" spans="1:10" x14ac:dyDescent="0.15">
      <c r="A405" s="41" t="s">
        <v>381</v>
      </c>
      <c r="B405" s="41" t="s">
        <v>591</v>
      </c>
      <c r="C405" s="11">
        <v>2.263226</v>
      </c>
      <c r="D405" s="11">
        <v>3.3946040000000002</v>
      </c>
      <c r="E405" s="84">
        <f t="shared" si="50"/>
        <v>-0.33328718165653493</v>
      </c>
      <c r="F405" s="18">
        <f t="shared" si="59"/>
        <v>5.5614128192058822E-5</v>
      </c>
      <c r="G405" s="3">
        <f t="shared" si="53"/>
        <v>0.10287390909090909</v>
      </c>
      <c r="H405" s="3">
        <f t="shared" si="62"/>
        <v>0.17866336842105265</v>
      </c>
      <c r="I405" s="9">
        <f t="shared" si="61"/>
        <v>-0.4242025659760984</v>
      </c>
      <c r="J405" s="18">
        <f t="shared" si="60"/>
        <v>5.5510948309812758E-5</v>
      </c>
    </row>
    <row r="406" spans="1:10" x14ac:dyDescent="0.15">
      <c r="A406" s="41" t="s">
        <v>382</v>
      </c>
      <c r="B406" s="41" t="s">
        <v>592</v>
      </c>
      <c r="C406" s="11">
        <v>0.32794090000000004</v>
      </c>
      <c r="D406" s="11">
        <v>0.1638618</v>
      </c>
      <c r="E406" s="84">
        <f t="shared" si="50"/>
        <v>1.0013261174965735</v>
      </c>
      <c r="F406" s="18">
        <f t="shared" si="59"/>
        <v>8.0584737237991896E-6</v>
      </c>
      <c r="G406" s="3">
        <f t="shared" si="53"/>
        <v>1.4906404545454548E-2</v>
      </c>
      <c r="H406" s="3">
        <f t="shared" si="62"/>
        <v>8.6243052631578953E-3</v>
      </c>
      <c r="I406" s="9">
        <f t="shared" si="61"/>
        <v>0.72841801056522248</v>
      </c>
      <c r="J406" s="18">
        <f t="shared" si="60"/>
        <v>8.0435229838175589E-6</v>
      </c>
    </row>
    <row r="407" spans="1:10" x14ac:dyDescent="0.15">
      <c r="A407" s="41" t="s">
        <v>371</v>
      </c>
      <c r="B407" s="41" t="s">
        <v>593</v>
      </c>
      <c r="C407" s="11">
        <v>1.910571</v>
      </c>
      <c r="D407" s="11">
        <v>4.9076500000000003</v>
      </c>
      <c r="E407" s="84">
        <f t="shared" si="50"/>
        <v>-0.61069534298493178</v>
      </c>
      <c r="F407" s="18">
        <f t="shared" si="59"/>
        <v>4.6948356246362506E-5</v>
      </c>
      <c r="G407" s="3">
        <f t="shared" si="53"/>
        <v>8.6844136363636359E-2</v>
      </c>
      <c r="H407" s="3">
        <f t="shared" si="62"/>
        <v>0.25829736842105266</v>
      </c>
      <c r="I407" s="9">
        <f t="shared" si="61"/>
        <v>-0.66378234166880468</v>
      </c>
      <c r="J407" s="18">
        <f t="shared" si="60"/>
        <v>4.6861253813462405E-5</v>
      </c>
    </row>
    <row r="408" spans="1:10" x14ac:dyDescent="0.15">
      <c r="A408" s="41" t="s">
        <v>372</v>
      </c>
      <c r="B408" s="41" t="s">
        <v>594</v>
      </c>
      <c r="C408" s="11">
        <v>7.2974959999999998</v>
      </c>
      <c r="D408" s="11">
        <v>3.8930069999999999</v>
      </c>
      <c r="E408" s="84">
        <f t="shared" si="50"/>
        <v>0.87451396825127725</v>
      </c>
      <c r="F408" s="18">
        <f t="shared" si="59"/>
        <v>1.7932096839866479E-4</v>
      </c>
      <c r="G408" s="3">
        <f t="shared" si="53"/>
        <v>0.33170436363636363</v>
      </c>
      <c r="H408" s="3">
        <f t="shared" si="62"/>
        <v>0.20489510526315788</v>
      </c>
      <c r="I408" s="9">
        <f t="shared" si="61"/>
        <v>0.6188984271261031</v>
      </c>
      <c r="J408" s="18">
        <f t="shared" si="60"/>
        <v>1.7898827746193503E-4</v>
      </c>
    </row>
    <row r="409" spans="1:10" x14ac:dyDescent="0.15">
      <c r="A409" s="99" t="s">
        <v>373</v>
      </c>
      <c r="B409" s="41" t="s">
        <v>595</v>
      </c>
      <c r="C409" s="11">
        <v>4.1796059999999997</v>
      </c>
      <c r="D409" s="11">
        <v>0.40779670000000001</v>
      </c>
      <c r="E409" s="84">
        <f t="shared" si="50"/>
        <v>9.2492393881559103</v>
      </c>
      <c r="F409" s="18">
        <f t="shared" si="59"/>
        <v>1.0270522867636648E-4</v>
      </c>
      <c r="G409" s="3">
        <f t="shared" si="53"/>
        <v>0.18998209090909091</v>
      </c>
      <c r="H409" s="3">
        <f t="shared" si="62"/>
        <v>2.1462984210526316E-2</v>
      </c>
      <c r="I409" s="9">
        <f t="shared" si="61"/>
        <v>7.8516158352255605</v>
      </c>
      <c r="J409" s="18">
        <f t="shared" si="60"/>
        <v>1.0251468153042747E-4</v>
      </c>
    </row>
    <row r="410" spans="1:10" x14ac:dyDescent="0.15">
      <c r="A410" s="41" t="s">
        <v>374</v>
      </c>
      <c r="B410" s="41" t="s">
        <v>596</v>
      </c>
      <c r="C410" s="11">
        <v>11.71088</v>
      </c>
      <c r="D410" s="11">
        <v>10.58986</v>
      </c>
      <c r="E410" s="84">
        <f t="shared" si="50"/>
        <v>0.1058578678093951</v>
      </c>
      <c r="F410" s="18">
        <f t="shared" si="59"/>
        <v>2.8777081102895506E-4</v>
      </c>
      <c r="G410" s="3">
        <f t="shared" si="53"/>
        <v>0.53231272727272727</v>
      </c>
      <c r="H410" s="3">
        <f t="shared" si="62"/>
        <v>0.55736105263157898</v>
      </c>
      <c r="I410" s="9">
        <f t="shared" si="61"/>
        <v>-4.4940932346431595E-2</v>
      </c>
      <c r="J410" s="18">
        <f t="shared" si="60"/>
        <v>2.8723691506832283E-4</v>
      </c>
    </row>
    <row r="411" spans="1:10" x14ac:dyDescent="0.15">
      <c r="A411" s="41" t="s">
        <v>369</v>
      </c>
      <c r="B411" s="41" t="s">
        <v>597</v>
      </c>
      <c r="C411" s="11">
        <v>3.2001569999999999</v>
      </c>
      <c r="D411" s="11">
        <v>6.7620300000000002</v>
      </c>
      <c r="E411" s="84">
        <f t="shared" si="50"/>
        <v>-0.52674611026570428</v>
      </c>
      <c r="F411" s="18">
        <f t="shared" si="59"/>
        <v>7.8637282194846822E-5</v>
      </c>
      <c r="G411" s="3">
        <f t="shared" si="53"/>
        <v>0.14546168181818181</v>
      </c>
      <c r="H411" s="3">
        <f t="shared" si="62"/>
        <v>0.35589631578947367</v>
      </c>
      <c r="I411" s="9">
        <f t="shared" si="61"/>
        <v>-0.59128073159310823</v>
      </c>
      <c r="J411" s="18">
        <f t="shared" ref="J411:J442" si="63">G411/$G$1043</f>
        <v>7.8491387873012007E-5</v>
      </c>
    </row>
    <row r="412" spans="1:10" x14ac:dyDescent="0.15">
      <c r="A412" s="41" t="s">
        <v>213</v>
      </c>
      <c r="B412" s="41" t="s">
        <v>311</v>
      </c>
      <c r="C412" s="11">
        <v>66.295670000000001</v>
      </c>
      <c r="D412" s="11">
        <v>46.553379999999997</v>
      </c>
      <c r="E412" s="84">
        <f t="shared" si="50"/>
        <v>0.4240785524058619</v>
      </c>
      <c r="F412" s="18">
        <f t="shared" si="59"/>
        <v>1.6290798576714957E-3</v>
      </c>
      <c r="G412" s="3">
        <f t="shared" si="53"/>
        <v>3.0134395454545455</v>
      </c>
      <c r="H412" s="3">
        <f t="shared" si="62"/>
        <v>2.450177894736842</v>
      </c>
      <c r="I412" s="9">
        <f t="shared" si="61"/>
        <v>0.22988602253233537</v>
      </c>
      <c r="J412" s="18">
        <f t="shared" si="63"/>
        <v>1.6260574553908468E-3</v>
      </c>
    </row>
    <row r="413" spans="1:10" x14ac:dyDescent="0.15">
      <c r="A413" s="41" t="s">
        <v>830</v>
      </c>
      <c r="B413" s="41" t="s">
        <v>831</v>
      </c>
      <c r="C413" s="3">
        <v>50.058030000000002</v>
      </c>
      <c r="D413" s="3">
        <v>18.95168</v>
      </c>
      <c r="E413" s="84">
        <f t="shared" si="50"/>
        <v>1.641350529346211</v>
      </c>
      <c r="F413" s="18">
        <f t="shared" si="59"/>
        <v>1.2300732217913398E-3</v>
      </c>
      <c r="G413" s="3">
        <f t="shared" si="53"/>
        <v>2.2753650000000003</v>
      </c>
      <c r="H413" s="3">
        <f t="shared" si="62"/>
        <v>0.99745684210526309</v>
      </c>
      <c r="I413" s="9">
        <f t="shared" si="61"/>
        <v>1.2811663662535464</v>
      </c>
      <c r="J413" s="18">
        <f t="shared" si="63"/>
        <v>1.2277910892774548E-3</v>
      </c>
    </row>
    <row r="414" spans="1:10" x14ac:dyDescent="0.15">
      <c r="A414" s="41" t="s">
        <v>173</v>
      </c>
      <c r="B414" s="41" t="s">
        <v>313</v>
      </c>
      <c r="C414" s="3">
        <v>32.458039999999997</v>
      </c>
      <c r="D414" s="3">
        <v>37.326860000000003</v>
      </c>
      <c r="E414" s="9">
        <f t="shared" si="50"/>
        <v>-0.13043743834868526</v>
      </c>
      <c r="F414" s="18">
        <f t="shared" si="59"/>
        <v>7.975896341872057E-4</v>
      </c>
      <c r="G414" s="3">
        <f t="shared" si="53"/>
        <v>1.4753654545454544</v>
      </c>
      <c r="H414" s="3">
        <f t="shared" si="62"/>
        <v>1.9645715789473686</v>
      </c>
      <c r="I414" s="9">
        <f t="shared" si="61"/>
        <v>-0.24901415130113724</v>
      </c>
      <c r="J414" s="18">
        <f t="shared" si="63"/>
        <v>7.9610988062077533E-4</v>
      </c>
    </row>
    <row r="415" spans="1:10" x14ac:dyDescent="0.15">
      <c r="A415" s="41" t="s">
        <v>215</v>
      </c>
      <c r="B415" s="41" t="s">
        <v>314</v>
      </c>
      <c r="C415" s="3">
        <v>33.288600000000002</v>
      </c>
      <c r="D415" s="3">
        <v>32.613779999999998</v>
      </c>
      <c r="E415" s="9">
        <f t="shared" si="50"/>
        <v>2.0691253819704603E-2</v>
      </c>
      <c r="F415" s="18">
        <f t="shared" si="59"/>
        <v>8.1799893944933897E-4</v>
      </c>
      <c r="G415" s="3">
        <f t="shared" si="53"/>
        <v>1.513118181818182</v>
      </c>
      <c r="H415" s="3">
        <f t="shared" si="62"/>
        <v>1.7165147368421052</v>
      </c>
      <c r="I415" s="9">
        <f t="shared" si="61"/>
        <v>-0.11849391715570967</v>
      </c>
      <c r="J415" s="18">
        <f t="shared" si="63"/>
        <v>8.1648132086942855E-4</v>
      </c>
    </row>
    <row r="416" spans="1:10" x14ac:dyDescent="0.15">
      <c r="A416" s="41" t="s">
        <v>453</v>
      </c>
      <c r="B416" s="41" t="s">
        <v>723</v>
      </c>
      <c r="C416" s="3">
        <v>10.707610000000001</v>
      </c>
      <c r="D416" s="3">
        <v>23.942889999999998</v>
      </c>
      <c r="E416" s="9">
        <f t="shared" si="50"/>
        <v>-0.55278539892218514</v>
      </c>
      <c r="F416" s="18">
        <f t="shared" si="59"/>
        <v>2.6311751242278546E-4</v>
      </c>
      <c r="G416" s="3">
        <f t="shared" si="53"/>
        <v>0.48670954545454548</v>
      </c>
      <c r="H416" s="3">
        <f t="shared" si="62"/>
        <v>1.2601521052631579</v>
      </c>
      <c r="I416" s="9">
        <f t="shared" si="61"/>
        <v>-0.61376920816006908</v>
      </c>
      <c r="J416" s="18">
        <f t="shared" si="63"/>
        <v>2.62629355279426E-4</v>
      </c>
    </row>
    <row r="417" spans="1:10" x14ac:dyDescent="0.15">
      <c r="A417" s="41" t="s">
        <v>174</v>
      </c>
      <c r="B417" s="41" t="s">
        <v>315</v>
      </c>
      <c r="C417" s="3">
        <v>62.315339999999999</v>
      </c>
      <c r="D417" s="3">
        <v>51.662579999999998</v>
      </c>
      <c r="E417" s="9">
        <f t="shared" si="50"/>
        <v>0.20619876126976244</v>
      </c>
      <c r="F417" s="18">
        <f t="shared" si="59"/>
        <v>1.5312714271980487E-3</v>
      </c>
      <c r="G417" s="3">
        <f t="shared" si="53"/>
        <v>2.8325154545454545</v>
      </c>
      <c r="H417" s="3">
        <f t="shared" si="62"/>
        <v>2.7190831578947368</v>
      </c>
      <c r="I417" s="9">
        <f t="shared" si="61"/>
        <v>4.1717112005703827E-2</v>
      </c>
      <c r="J417" s="18">
        <f t="shared" si="63"/>
        <v>1.5284304871225442E-3</v>
      </c>
    </row>
    <row r="418" spans="1:10" x14ac:dyDescent="0.15">
      <c r="A418" s="41" t="s">
        <v>412</v>
      </c>
      <c r="B418" s="41" t="s">
        <v>599</v>
      </c>
      <c r="C418" s="3">
        <v>61.623010000000001</v>
      </c>
      <c r="D418" s="3">
        <v>43.252920000000003</v>
      </c>
      <c r="E418" s="9">
        <f t="shared" si="50"/>
        <v>0.42471329103329891</v>
      </c>
      <c r="F418" s="18">
        <f t="shared" si="59"/>
        <v>1.5142588401337396E-3</v>
      </c>
      <c r="G418" s="3">
        <f t="shared" si="53"/>
        <v>2.801045909090909</v>
      </c>
      <c r="H418" s="3">
        <f t="shared" si="62"/>
        <v>2.2764694736842106</v>
      </c>
      <c r="I418" s="9">
        <f t="shared" si="61"/>
        <v>0.23043420589239449</v>
      </c>
      <c r="J418" s="18">
        <f t="shared" si="63"/>
        <v>1.5114494632021171E-3</v>
      </c>
    </row>
    <row r="419" spans="1:10" x14ac:dyDescent="0.15">
      <c r="A419" s="41" t="s">
        <v>413</v>
      </c>
      <c r="B419" s="41" t="s">
        <v>600</v>
      </c>
      <c r="C419" s="3">
        <v>20.276409999999998</v>
      </c>
      <c r="D419" s="3">
        <v>15.052379999999999</v>
      </c>
      <c r="E419" s="9">
        <f t="shared" si="50"/>
        <v>0.34705674451482094</v>
      </c>
      <c r="F419" s="18">
        <f t="shared" si="59"/>
        <v>4.9825110926383107E-4</v>
      </c>
      <c r="G419" s="3">
        <f t="shared" si="53"/>
        <v>0.92165499999999989</v>
      </c>
      <c r="H419" s="3">
        <f t="shared" si="62"/>
        <v>0.7922305263157895</v>
      </c>
      <c r="I419" s="9">
        <f t="shared" si="61"/>
        <v>0.16336718844461795</v>
      </c>
      <c r="J419" s="18">
        <f t="shared" si="63"/>
        <v>4.9732671302758552E-4</v>
      </c>
    </row>
    <row r="420" spans="1:10" x14ac:dyDescent="0.15">
      <c r="A420" s="41" t="s">
        <v>454</v>
      </c>
      <c r="B420" s="41" t="s">
        <v>724</v>
      </c>
      <c r="C420" s="3">
        <v>11.206189999999999</v>
      </c>
      <c r="D420" s="3">
        <v>58.082230000000003</v>
      </c>
      <c r="E420" s="9">
        <f t="shared" si="50"/>
        <v>-0.8070633651634932</v>
      </c>
      <c r="F420" s="18">
        <f t="shared" si="59"/>
        <v>2.7536909137866378E-4</v>
      </c>
      <c r="G420" s="3">
        <f t="shared" si="53"/>
        <v>0.5093722727272727</v>
      </c>
      <c r="H420" s="3">
        <f t="shared" si="62"/>
        <v>3.0569594736842105</v>
      </c>
      <c r="I420" s="9">
        <f t="shared" si="61"/>
        <v>-0.83337290627756233</v>
      </c>
      <c r="J420" s="18">
        <f t="shared" si="63"/>
        <v>2.7485820410332002E-4</v>
      </c>
    </row>
    <row r="421" spans="1:10" x14ac:dyDescent="0.15">
      <c r="A421" s="41" t="s">
        <v>175</v>
      </c>
      <c r="B421" s="41" t="s">
        <v>316</v>
      </c>
      <c r="C421" s="3">
        <v>73.261089999999996</v>
      </c>
      <c r="D421" s="3">
        <v>89.945040000000006</v>
      </c>
      <c r="E421" s="9">
        <f t="shared" si="50"/>
        <v>-0.18549049508455395</v>
      </c>
      <c r="F421" s="18">
        <f t="shared" ref="F421:F431" si="64">C421/$C$1043</f>
        <v>1.8002407407611784E-3</v>
      </c>
      <c r="G421" s="3">
        <f t="shared" si="53"/>
        <v>3.3300495454545453</v>
      </c>
      <c r="H421" s="3">
        <f t="shared" si="62"/>
        <v>4.7339494736842109</v>
      </c>
      <c r="I421" s="9">
        <f t="shared" si="61"/>
        <v>-0.29655997302756931</v>
      </c>
      <c r="J421" s="18">
        <f t="shared" si="63"/>
        <v>1.7969007868019102E-3</v>
      </c>
    </row>
    <row r="422" spans="1:10" x14ac:dyDescent="0.15">
      <c r="A422" s="41" t="s">
        <v>214</v>
      </c>
      <c r="B422" s="41" t="s">
        <v>688</v>
      </c>
      <c r="C422" s="3">
        <v>39.449019999999997</v>
      </c>
      <c r="D422" s="3">
        <v>48.067689999999999</v>
      </c>
      <c r="E422" s="9">
        <f t="shared" si="50"/>
        <v>-0.17930277073851486</v>
      </c>
      <c r="F422" s="18">
        <f t="shared" si="64"/>
        <v>9.6937860175302524E-4</v>
      </c>
      <c r="G422" s="3">
        <f t="shared" si="53"/>
        <v>1.7931372727272725</v>
      </c>
      <c r="H422" s="3">
        <f t="shared" si="62"/>
        <v>2.5298784210526315</v>
      </c>
      <c r="I422" s="9">
        <f t="shared" si="61"/>
        <v>-0.29121602927417189</v>
      </c>
      <c r="J422" s="18">
        <f t="shared" si="63"/>
        <v>9.6758013123425122E-4</v>
      </c>
    </row>
    <row r="423" spans="1:10" x14ac:dyDescent="0.15">
      <c r="A423" s="41" t="s">
        <v>424</v>
      </c>
      <c r="B423" s="41" t="s">
        <v>601</v>
      </c>
      <c r="C423" s="3">
        <v>2.5398700000000001</v>
      </c>
      <c r="D423" s="3">
        <v>1.6384069999999999</v>
      </c>
      <c r="E423" s="9">
        <f t="shared" si="50"/>
        <v>0.55020699984802324</v>
      </c>
      <c r="F423" s="18">
        <f t="shared" si="64"/>
        <v>6.2412086009600658E-5</v>
      </c>
      <c r="G423" s="3">
        <f t="shared" si="53"/>
        <v>0.11544863636363636</v>
      </c>
      <c r="H423" s="3">
        <f t="shared" si="62"/>
        <v>8.6231947368421047E-2</v>
      </c>
      <c r="I423" s="9">
        <f t="shared" si="61"/>
        <v>0.33881513623238368</v>
      </c>
      <c r="J423" s="18">
        <f t="shared" si="63"/>
        <v>6.2296293999646583E-5</v>
      </c>
    </row>
    <row r="424" spans="1:10" x14ac:dyDescent="0.15">
      <c r="A424" s="41" t="s">
        <v>425</v>
      </c>
      <c r="B424" s="41" t="s">
        <v>602</v>
      </c>
      <c r="C424" s="3">
        <v>3.4399880000000001E-2</v>
      </c>
      <c r="D424" s="3">
        <v>0.26474179999999997</v>
      </c>
      <c r="E424" s="9">
        <f t="shared" si="50"/>
        <v>-0.87006252884886326</v>
      </c>
      <c r="F424" s="18">
        <f t="shared" si="64"/>
        <v>8.4530636185314267E-7</v>
      </c>
      <c r="G424" s="3">
        <f t="shared" si="53"/>
        <v>1.5636309090909092E-3</v>
      </c>
      <c r="H424" s="3">
        <f t="shared" si="62"/>
        <v>1.3933778947368419E-2</v>
      </c>
      <c r="I424" s="9">
        <f t="shared" si="61"/>
        <v>-0.88778127491492742</v>
      </c>
      <c r="J424" s="18">
        <f t="shared" si="63"/>
        <v>8.4373808030826878E-7</v>
      </c>
    </row>
    <row r="425" spans="1:10" x14ac:dyDescent="0.15">
      <c r="A425" s="41" t="s">
        <v>426</v>
      </c>
      <c r="B425" s="41" t="s">
        <v>603</v>
      </c>
      <c r="C425" s="3">
        <v>6.3965310000000004</v>
      </c>
      <c r="D425" s="3">
        <v>7.335966</v>
      </c>
      <c r="E425" s="9">
        <f t="shared" si="50"/>
        <v>-0.12805879961820976</v>
      </c>
      <c r="F425" s="18">
        <f t="shared" si="64"/>
        <v>1.5718160493847201E-4</v>
      </c>
      <c r="G425" s="3">
        <f t="shared" ref="G425:G488" si="65">C425/22</f>
        <v>0.29075140909090913</v>
      </c>
      <c r="H425" s="3">
        <f t="shared" si="62"/>
        <v>0.38610347368421055</v>
      </c>
      <c r="I425" s="9">
        <f t="shared" si="61"/>
        <v>-0.2469598723975448</v>
      </c>
      <c r="J425" s="18">
        <f t="shared" si="63"/>
        <v>1.5688998876078436E-4</v>
      </c>
    </row>
    <row r="426" spans="1:10" x14ac:dyDescent="0.15">
      <c r="A426" s="41" t="s">
        <v>423</v>
      </c>
      <c r="B426" s="41" t="s">
        <v>604</v>
      </c>
      <c r="C426" s="3">
        <v>0.8571226999999999</v>
      </c>
      <c r="D426" s="3">
        <v>0.94748469999999996</v>
      </c>
      <c r="E426" s="9">
        <f t="shared" si="50"/>
        <v>-9.5370405453512941E-2</v>
      </c>
      <c r="F426" s="18">
        <f t="shared" si="64"/>
        <v>2.1062029030297273E-5</v>
      </c>
      <c r="G426" s="3">
        <f t="shared" si="65"/>
        <v>3.8960122727272721E-2</v>
      </c>
      <c r="H426" s="3">
        <f t="shared" si="62"/>
        <v>4.9867615789473685E-2</v>
      </c>
      <c r="I426" s="9">
        <f t="shared" si="61"/>
        <v>-0.21872898652803396</v>
      </c>
      <c r="J426" s="18">
        <f t="shared" si="63"/>
        <v>2.1022953030261733E-5</v>
      </c>
    </row>
    <row r="427" spans="1:10" x14ac:dyDescent="0.15">
      <c r="A427" s="41" t="s">
        <v>176</v>
      </c>
      <c r="B427" s="41" t="s">
        <v>725</v>
      </c>
      <c r="C427" s="3">
        <v>12.96782</v>
      </c>
      <c r="D427" s="3">
        <v>9.6890280000000004</v>
      </c>
      <c r="E427" s="9">
        <f t="shared" ref="E427:E433" si="66">C427/D427-1</f>
        <v>0.33840257247682626</v>
      </c>
      <c r="F427" s="18">
        <f t="shared" si="64"/>
        <v>3.1865752861249576E-4</v>
      </c>
      <c r="G427" s="3">
        <f t="shared" si="65"/>
        <v>0.5894463636363636</v>
      </c>
      <c r="H427" s="3">
        <f t="shared" si="62"/>
        <v>0.50994884210526314</v>
      </c>
      <c r="I427" s="9">
        <f t="shared" si="61"/>
        <v>0.15589313077544098</v>
      </c>
      <c r="J427" s="18">
        <f t="shared" si="63"/>
        <v>3.1806632908554249E-4</v>
      </c>
    </row>
    <row r="428" spans="1:10" x14ac:dyDescent="0.15">
      <c r="A428" s="41" t="s">
        <v>410</v>
      </c>
      <c r="B428" s="41" t="s">
        <v>609</v>
      </c>
      <c r="C428" s="3">
        <v>4.2992650000000001</v>
      </c>
      <c r="D428" s="3">
        <v>2.970078</v>
      </c>
      <c r="E428" s="9">
        <f t="shared" si="66"/>
        <v>0.44752595723075284</v>
      </c>
      <c r="F428" s="18">
        <f t="shared" si="64"/>
        <v>1.0564560271118827E-4</v>
      </c>
      <c r="G428" s="3">
        <f t="shared" si="65"/>
        <v>0.19542113636363637</v>
      </c>
      <c r="H428" s="3">
        <f t="shared" si="62"/>
        <v>0.1563198947368421</v>
      </c>
      <c r="I428" s="9">
        <f t="shared" si="61"/>
        <v>0.25013605397201388</v>
      </c>
      <c r="J428" s="18">
        <f t="shared" si="63"/>
        <v>1.0544960034269099E-4</v>
      </c>
    </row>
    <row r="429" spans="1:10" x14ac:dyDescent="0.15">
      <c r="A429" s="41" t="s">
        <v>346</v>
      </c>
      <c r="B429" s="41" t="s">
        <v>605</v>
      </c>
      <c r="C429" s="3">
        <v>20.738810000000001</v>
      </c>
      <c r="D429" s="3">
        <v>10.70392</v>
      </c>
      <c r="E429" s="9">
        <f t="shared" si="66"/>
        <v>0.93749673016988178</v>
      </c>
      <c r="F429" s="18">
        <f t="shared" si="64"/>
        <v>5.0961363906686802E-4</v>
      </c>
      <c r="G429" s="3">
        <f t="shared" si="65"/>
        <v>0.94267318181818183</v>
      </c>
      <c r="H429" s="3">
        <f t="shared" si="62"/>
        <v>0.5633642105263158</v>
      </c>
      <c r="I429" s="9">
        <f t="shared" si="61"/>
        <v>0.67329263060126143</v>
      </c>
      <c r="J429" s="18">
        <f t="shared" si="63"/>
        <v>5.0866816213538898E-4</v>
      </c>
    </row>
    <row r="430" spans="1:10" x14ac:dyDescent="0.15">
      <c r="A430" s="41" t="s">
        <v>368</v>
      </c>
      <c r="B430" s="41" t="s">
        <v>610</v>
      </c>
      <c r="C430" s="3">
        <v>86.599230000000006</v>
      </c>
      <c r="D430" s="3">
        <v>37.03631</v>
      </c>
      <c r="E430" s="9">
        <f t="shared" si="66"/>
        <v>1.338225109358897</v>
      </c>
      <c r="F430" s="18">
        <f t="shared" si="64"/>
        <v>2.1279981223941342E-3</v>
      </c>
      <c r="G430" s="3">
        <f t="shared" si="65"/>
        <v>3.9363286363636365</v>
      </c>
      <c r="H430" s="3">
        <f t="shared" si="62"/>
        <v>1.9492794736842105</v>
      </c>
      <c r="I430" s="9">
        <f t="shared" si="61"/>
        <v>1.0193762308099563</v>
      </c>
      <c r="J430" s="18">
        <f t="shared" si="63"/>
        <v>2.1240500861158303E-3</v>
      </c>
    </row>
    <row r="431" spans="1:10" x14ac:dyDescent="0.15">
      <c r="A431" s="41" t="s">
        <v>241</v>
      </c>
      <c r="B431" s="41" t="s">
        <v>606</v>
      </c>
      <c r="C431" s="3">
        <v>33.975610000000003</v>
      </c>
      <c r="D431" s="3">
        <v>15.68929</v>
      </c>
      <c r="E431" s="9">
        <f t="shared" si="66"/>
        <v>1.1655288416493037</v>
      </c>
      <c r="F431" s="18">
        <f t="shared" si="64"/>
        <v>8.3488079844584501E-4</v>
      </c>
      <c r="G431" s="3">
        <f t="shared" si="65"/>
        <v>1.5443459090909093</v>
      </c>
      <c r="H431" s="3">
        <f t="shared" si="62"/>
        <v>0.8257521052631579</v>
      </c>
      <c r="I431" s="9">
        <f t="shared" si="61"/>
        <v>0.8702294541516713</v>
      </c>
      <c r="J431" s="18">
        <f t="shared" si="63"/>
        <v>8.3333185925946315E-4</v>
      </c>
    </row>
    <row r="432" spans="1:10" x14ac:dyDescent="0.15">
      <c r="A432" s="41" t="s">
        <v>434</v>
      </c>
      <c r="B432" s="41" t="s">
        <v>607</v>
      </c>
      <c r="C432" s="3">
        <v>76.612939999999995</v>
      </c>
      <c r="D432" s="3">
        <v>27.531980000000001</v>
      </c>
      <c r="E432" s="9">
        <f t="shared" si="66"/>
        <v>1.7826890764848731</v>
      </c>
      <c r="F432" s="18">
        <f t="shared" ref="F432:F445" si="67">C432/$C$1043</f>
        <v>1.8826055667134042E-3</v>
      </c>
      <c r="G432" s="3">
        <f t="shared" si="65"/>
        <v>3.4824063636363634</v>
      </c>
      <c r="H432" s="3">
        <f t="shared" si="62"/>
        <v>1.4490515789473684</v>
      </c>
      <c r="I432" s="9">
        <f t="shared" si="61"/>
        <v>1.4032314751460269</v>
      </c>
      <c r="J432" s="18">
        <f t="shared" si="63"/>
        <v>1.8791128027880494E-3</v>
      </c>
    </row>
    <row r="433" spans="1:10" x14ac:dyDescent="0.15">
      <c r="A433" s="41" t="s">
        <v>455</v>
      </c>
      <c r="B433" s="41" t="s">
        <v>726</v>
      </c>
      <c r="C433" s="3">
        <v>19.715</v>
      </c>
      <c r="D433" s="3">
        <v>29.187989999999999</v>
      </c>
      <c r="E433" s="9">
        <f t="shared" si="66"/>
        <v>-0.32455095400539746</v>
      </c>
      <c r="F433" s="18">
        <f t="shared" si="67"/>
        <v>4.8445561216884205E-4</v>
      </c>
      <c r="G433" s="3">
        <f t="shared" si="65"/>
        <v>0.89613636363636362</v>
      </c>
      <c r="H433" s="3">
        <f t="shared" si="62"/>
        <v>1.5362099999999999</v>
      </c>
      <c r="I433" s="9">
        <f t="shared" si="61"/>
        <v>-0.41665764209557044</v>
      </c>
      <c r="J433" s="18">
        <f t="shared" si="63"/>
        <v>4.8355681046787131E-4</v>
      </c>
    </row>
    <row r="434" spans="1:10" x14ac:dyDescent="0.15">
      <c r="A434" s="41" t="s">
        <v>271</v>
      </c>
      <c r="B434" s="41" t="s">
        <v>608</v>
      </c>
      <c r="C434" s="3">
        <v>11.940720000000001</v>
      </c>
      <c r="D434" s="3">
        <v>16.648009999999999</v>
      </c>
      <c r="E434" s="9">
        <f>C434/D434-1</f>
        <v>-0.28275391473215106</v>
      </c>
      <c r="F434" s="18">
        <f t="shared" si="67"/>
        <v>2.9341865672517049E-4</v>
      </c>
      <c r="G434" s="3">
        <f t="shared" si="65"/>
        <v>0.54276000000000002</v>
      </c>
      <c r="H434" s="3">
        <f t="shared" si="62"/>
        <v>0.87621105263157895</v>
      </c>
      <c r="I434" s="9">
        <f t="shared" si="61"/>
        <v>-0.38056019908685779</v>
      </c>
      <c r="J434" s="18">
        <f t="shared" si="63"/>
        <v>2.9287428241896629E-4</v>
      </c>
    </row>
    <row r="435" spans="1:10" x14ac:dyDescent="0.15">
      <c r="A435" s="41" t="s">
        <v>456</v>
      </c>
      <c r="B435" s="41" t="s">
        <v>727</v>
      </c>
      <c r="C435" s="3">
        <v>9.9890620000000006</v>
      </c>
      <c r="D435" s="3">
        <v>8.0886720000000008</v>
      </c>
      <c r="E435" s="9">
        <f t="shared" si="50"/>
        <v>0.23494462378991265</v>
      </c>
      <c r="F435" s="18">
        <f t="shared" si="67"/>
        <v>2.4546067188447972E-4</v>
      </c>
      <c r="G435" s="3">
        <f t="shared" si="65"/>
        <v>0.45404827272727277</v>
      </c>
      <c r="H435" s="3">
        <f t="shared" si="62"/>
        <v>0.42571957894736845</v>
      </c>
      <c r="I435" s="9">
        <f t="shared" si="61"/>
        <v>6.6543084182197232E-2</v>
      </c>
      <c r="J435" s="18">
        <f t="shared" si="63"/>
        <v>2.4500527315677483E-4</v>
      </c>
    </row>
    <row r="436" spans="1:10" x14ac:dyDescent="0.15">
      <c r="A436" s="41" t="s">
        <v>521</v>
      </c>
      <c r="B436" s="41" t="s">
        <v>728</v>
      </c>
      <c r="C436" s="3">
        <v>23.627289999999999</v>
      </c>
      <c r="D436" s="3">
        <v>18.376809999999999</v>
      </c>
      <c r="E436" s="9">
        <f t="shared" si="50"/>
        <v>0.28571226453339826</v>
      </c>
      <c r="F436" s="18">
        <f t="shared" si="67"/>
        <v>5.8059209945933346E-4</v>
      </c>
      <c r="G436" s="3">
        <f t="shared" si="65"/>
        <v>1.0739677272727273</v>
      </c>
      <c r="H436" s="3">
        <f t="shared" si="62"/>
        <v>0.96720052631578946</v>
      </c>
      <c r="I436" s="9">
        <f t="shared" si="61"/>
        <v>0.11038786482429863</v>
      </c>
      <c r="J436" s="18">
        <f t="shared" si="63"/>
        <v>5.79514937479048E-4</v>
      </c>
    </row>
    <row r="437" spans="1:10" x14ac:dyDescent="0.15">
      <c r="A437" s="41" t="s">
        <v>187</v>
      </c>
      <c r="B437" s="41" t="s">
        <v>199</v>
      </c>
      <c r="C437" s="3">
        <v>23.47035</v>
      </c>
      <c r="D437" s="3">
        <v>16.001190000000001</v>
      </c>
      <c r="E437" s="9">
        <f>C437/D437-1</f>
        <v>0.46678778265866461</v>
      </c>
      <c r="F437" s="18">
        <f t="shared" si="67"/>
        <v>5.7673562145914184E-4</v>
      </c>
      <c r="G437" s="3">
        <f t="shared" si="65"/>
        <v>1.066834090909091</v>
      </c>
      <c r="H437" s="3">
        <f t="shared" si="62"/>
        <v>0.84216789473684217</v>
      </c>
      <c r="I437" s="9">
        <f t="shared" si="61"/>
        <v>0.26677126684157404</v>
      </c>
      <c r="J437" s="18">
        <f t="shared" si="63"/>
        <v>5.7566561433246787E-4</v>
      </c>
    </row>
    <row r="438" spans="1:10" x14ac:dyDescent="0.15">
      <c r="A438" s="41" t="s">
        <v>189</v>
      </c>
      <c r="B438" s="41" t="s">
        <v>200</v>
      </c>
      <c r="C438" s="3">
        <v>17.684670000000001</v>
      </c>
      <c r="D438" s="3">
        <v>12.225989999999999</v>
      </c>
      <c r="E438" s="9">
        <f>C438/D438-1</f>
        <v>0.44648163461609247</v>
      </c>
      <c r="F438" s="18">
        <f t="shared" si="67"/>
        <v>4.3456442459315021E-4</v>
      </c>
      <c r="G438" s="3">
        <f t="shared" si="65"/>
        <v>0.80384863636363635</v>
      </c>
      <c r="H438" s="3">
        <f t="shared" si="62"/>
        <v>0.6434731578947368</v>
      </c>
      <c r="I438" s="9">
        <f t="shared" si="61"/>
        <v>0.24923413898662528</v>
      </c>
      <c r="J438" s="18">
        <f t="shared" si="63"/>
        <v>4.337581851066117E-4</v>
      </c>
    </row>
    <row r="439" spans="1:10" x14ac:dyDescent="0.15">
      <c r="A439" s="41" t="s">
        <v>188</v>
      </c>
      <c r="B439" s="41" t="s">
        <v>201</v>
      </c>
      <c r="C439" s="3">
        <v>25.979559999999999</v>
      </c>
      <c r="D439" s="3">
        <v>7.5082810000000002</v>
      </c>
      <c r="E439" s="9">
        <f t="shared" ref="E439:E451" si="68">C439/D439-1</f>
        <v>2.4601208985119229</v>
      </c>
      <c r="F439" s="18">
        <f t="shared" si="67"/>
        <v>6.3839430097271932E-4</v>
      </c>
      <c r="G439" s="3">
        <f t="shared" si="65"/>
        <v>1.1808890909090908</v>
      </c>
      <c r="H439" s="3">
        <f t="shared" si="62"/>
        <v>0.39517268421052631</v>
      </c>
      <c r="I439" s="9">
        <f t="shared" si="61"/>
        <v>1.9882862305330242</v>
      </c>
      <c r="J439" s="18">
        <f t="shared" si="63"/>
        <v>6.3720989961748361E-4</v>
      </c>
    </row>
    <row r="440" spans="1:10" x14ac:dyDescent="0.15">
      <c r="A440" s="41" t="s">
        <v>252</v>
      </c>
      <c r="B440" s="41" t="s">
        <v>317</v>
      </c>
      <c r="C440" s="3">
        <v>45.28172</v>
      </c>
      <c r="D440" s="3">
        <v>61.074809999999999</v>
      </c>
      <c r="E440" s="9">
        <f t="shared" si="50"/>
        <v>-0.25858598659578313</v>
      </c>
      <c r="F440" s="18">
        <f t="shared" si="67"/>
        <v>1.1127052184964799E-3</v>
      </c>
      <c r="G440" s="3">
        <f t="shared" si="65"/>
        <v>2.0582600000000002</v>
      </c>
      <c r="H440" s="3">
        <f t="shared" si="62"/>
        <v>3.2144636842105263</v>
      </c>
      <c r="I440" s="9">
        <f t="shared" si="61"/>
        <v>-0.35968789751453989</v>
      </c>
      <c r="J440" s="18">
        <f t="shared" si="63"/>
        <v>1.1106408367080507E-3</v>
      </c>
    </row>
    <row r="441" spans="1:10" x14ac:dyDescent="0.15">
      <c r="A441" s="41" t="s">
        <v>347</v>
      </c>
      <c r="B441" s="41" t="s">
        <v>611</v>
      </c>
      <c r="C441" s="3">
        <v>15.155110000000001</v>
      </c>
      <c r="D441" s="3">
        <v>16.426210000000001</v>
      </c>
      <c r="E441" s="9">
        <f t="shared" si="50"/>
        <v>-7.738242723062716E-2</v>
      </c>
      <c r="F441" s="18">
        <f t="shared" si="67"/>
        <v>3.7240568564728078E-4</v>
      </c>
      <c r="G441" s="3">
        <f t="shared" si="65"/>
        <v>0.68886863636363638</v>
      </c>
      <c r="H441" s="3">
        <f t="shared" si="62"/>
        <v>0.86453736842105267</v>
      </c>
      <c r="I441" s="9">
        <f t="shared" si="61"/>
        <v>-0.20319391442645074</v>
      </c>
      <c r="J441" s="18">
        <f t="shared" si="63"/>
        <v>3.7171476814048903E-4</v>
      </c>
    </row>
    <row r="442" spans="1:10" x14ac:dyDescent="0.15">
      <c r="A442" s="41" t="s">
        <v>266</v>
      </c>
      <c r="B442" s="41" t="s">
        <v>612</v>
      </c>
      <c r="C442" s="3">
        <v>21.376390000000001</v>
      </c>
      <c r="D442" s="3">
        <v>8.0767179999999996</v>
      </c>
      <c r="E442" s="9">
        <f t="shared" si="50"/>
        <v>1.6466678668241235</v>
      </c>
      <c r="F442" s="18">
        <f t="shared" si="67"/>
        <v>5.2528085738827869E-4</v>
      </c>
      <c r="G442" s="3">
        <f t="shared" si="65"/>
        <v>0.97165409090909094</v>
      </c>
      <c r="H442" s="3">
        <f t="shared" si="62"/>
        <v>0.42509042105263156</v>
      </c>
      <c r="I442" s="9">
        <f t="shared" si="61"/>
        <v>1.2857586122571978</v>
      </c>
      <c r="J442" s="18">
        <f t="shared" si="63"/>
        <v>5.2430631335111848E-4</v>
      </c>
    </row>
    <row r="443" spans="1:10" x14ac:dyDescent="0.15">
      <c r="A443" s="41" t="s">
        <v>272</v>
      </c>
      <c r="B443" s="41" t="s">
        <v>613</v>
      </c>
      <c r="C443" s="3">
        <v>23.995560000000001</v>
      </c>
      <c r="D443" s="3">
        <v>14.858980000000001</v>
      </c>
      <c r="E443" s="9">
        <f t="shared" si="68"/>
        <v>0.61488608235558573</v>
      </c>
      <c r="F443" s="18">
        <f t="shared" si="67"/>
        <v>5.8964157794238808E-4</v>
      </c>
      <c r="G443" s="3">
        <f t="shared" si="65"/>
        <v>1.0907072727272729</v>
      </c>
      <c r="H443" s="3">
        <f t="shared" si="62"/>
        <v>0.78205157894736843</v>
      </c>
      <c r="I443" s="9">
        <f t="shared" si="61"/>
        <v>0.39467434385255129</v>
      </c>
      <c r="J443" s="18">
        <f t="shared" ref="J443:J451" si="69">G443/$G$1043</f>
        <v>5.8854762662898484E-4</v>
      </c>
    </row>
    <row r="444" spans="1:10" x14ac:dyDescent="0.15">
      <c r="A444" s="41" t="s">
        <v>345</v>
      </c>
      <c r="B444" s="41" t="s">
        <v>140</v>
      </c>
      <c r="C444" s="3">
        <v>31.135149999999999</v>
      </c>
      <c r="D444" s="3">
        <v>14.35294</v>
      </c>
      <c r="E444" s="9">
        <f t="shared" si="68"/>
        <v>1.169252431905937</v>
      </c>
      <c r="F444" s="18">
        <f t="shared" si="67"/>
        <v>7.6508233087591796E-4</v>
      </c>
      <c r="G444" s="3">
        <f t="shared" si="65"/>
        <v>1.4152340909090908</v>
      </c>
      <c r="H444" s="3">
        <f t="shared" si="62"/>
        <v>0.75541789473684207</v>
      </c>
      <c r="I444" s="9">
        <f t="shared" si="61"/>
        <v>0.87344528210058203</v>
      </c>
      <c r="J444" s="18">
        <f t="shared" si="69"/>
        <v>7.6366288751908407E-4</v>
      </c>
    </row>
    <row r="445" spans="1:10" x14ac:dyDescent="0.15">
      <c r="A445" s="41" t="s">
        <v>966</v>
      </c>
      <c r="B445" s="41" t="s">
        <v>968</v>
      </c>
      <c r="C445" s="11">
        <v>10.50023</v>
      </c>
      <c r="D445" s="11">
        <v>3.8401550000000002</v>
      </c>
      <c r="E445" s="9">
        <f t="shared" si="68"/>
        <v>1.7343245259631446</v>
      </c>
      <c r="F445" s="18">
        <f t="shared" si="67"/>
        <v>2.5802157507297187E-4</v>
      </c>
      <c r="G445" s="3">
        <f t="shared" si="65"/>
        <v>0.4772831818181818</v>
      </c>
      <c r="H445" s="3">
        <f t="shared" ref="H445:H460" si="70">D445/19</f>
        <v>0.20211342105263158</v>
      </c>
      <c r="I445" s="9">
        <f t="shared" si="61"/>
        <v>1.361462090604534</v>
      </c>
      <c r="J445" s="18">
        <f t="shared" si="69"/>
        <v>2.5754287232965034E-4</v>
      </c>
    </row>
    <row r="446" spans="1:10" x14ac:dyDescent="0.15">
      <c r="A446" s="41" t="s">
        <v>411</v>
      </c>
      <c r="B446" s="41" t="s">
        <v>614</v>
      </c>
      <c r="C446" s="3">
        <v>1.2459519999999999</v>
      </c>
      <c r="D446" s="3">
        <v>1.4715069999999999</v>
      </c>
      <c r="E446" s="9">
        <f t="shared" si="68"/>
        <v>-0.15328163576523923</v>
      </c>
      <c r="F446" s="18">
        <f t="shared" ref="F446:F451" si="71">C446/$C$1043</f>
        <v>3.0616710063048086E-5</v>
      </c>
      <c r="G446" s="3">
        <f t="shared" si="65"/>
        <v>5.6634181818181813E-2</v>
      </c>
      <c r="H446" s="3">
        <f t="shared" si="70"/>
        <v>7.7447736842105264E-2</v>
      </c>
      <c r="I446" s="9">
        <f t="shared" si="61"/>
        <v>-0.26874323088816132</v>
      </c>
      <c r="J446" s="18">
        <f t="shared" si="69"/>
        <v>3.0559907436777335E-5</v>
      </c>
    </row>
    <row r="447" spans="1:10" x14ac:dyDescent="0.15">
      <c r="A447" s="41" t="s">
        <v>332</v>
      </c>
      <c r="B447" s="41" t="s">
        <v>615</v>
      </c>
      <c r="C447" s="3">
        <v>58.747529999999998</v>
      </c>
      <c r="D447" s="3">
        <v>70.043509999999998</v>
      </c>
      <c r="E447" s="9">
        <f t="shared" si="68"/>
        <v>-0.16127090147252754</v>
      </c>
      <c r="F447" s="18">
        <f t="shared" si="71"/>
        <v>1.443599828027259E-3</v>
      </c>
      <c r="G447" s="3">
        <f t="shared" si="65"/>
        <v>2.6703422727272725</v>
      </c>
      <c r="H447" s="3">
        <f t="shared" si="70"/>
        <v>3.6865005263157893</v>
      </c>
      <c r="I447" s="9">
        <f t="shared" si="61"/>
        <v>-0.27564305127172839</v>
      </c>
      <c r="J447" s="18">
        <f t="shared" si="69"/>
        <v>1.4409215434778382E-3</v>
      </c>
    </row>
    <row r="448" spans="1:10" x14ac:dyDescent="0.15">
      <c r="A448" s="41" t="s">
        <v>457</v>
      </c>
      <c r="B448" s="41" t="s">
        <v>729</v>
      </c>
      <c r="C448" s="3">
        <v>4.3951549999999999</v>
      </c>
      <c r="D448" s="3">
        <v>5.4083259999999997</v>
      </c>
      <c r="E448" s="9">
        <f t="shared" si="68"/>
        <v>-0.18733541580148827</v>
      </c>
      <c r="F448" s="18">
        <f t="shared" si="71"/>
        <v>1.0800190241450403E-4</v>
      </c>
      <c r="G448" s="3">
        <f t="shared" si="65"/>
        <v>0.19977977272727274</v>
      </c>
      <c r="H448" s="3">
        <f t="shared" si="70"/>
        <v>0.28464873684210523</v>
      </c>
      <c r="I448" s="9">
        <f t="shared" si="61"/>
        <v>-0.2981533136467398</v>
      </c>
      <c r="J448" s="18">
        <f t="shared" si="69"/>
        <v>1.0780152844595065E-4</v>
      </c>
    </row>
    <row r="449" spans="1:10" x14ac:dyDescent="0.15">
      <c r="A449" s="41" t="s">
        <v>336</v>
      </c>
      <c r="B449" s="41" t="s">
        <v>616</v>
      </c>
      <c r="C449" s="3">
        <v>29.01662</v>
      </c>
      <c r="D449" s="3">
        <v>22.656220000000001</v>
      </c>
      <c r="E449" s="9">
        <f t="shared" si="50"/>
        <v>0.28073526828394146</v>
      </c>
      <c r="F449" s="18">
        <f t="shared" si="71"/>
        <v>7.1302380954454308E-4</v>
      </c>
      <c r="G449" s="3">
        <f t="shared" si="65"/>
        <v>1.3189372727272728</v>
      </c>
      <c r="H449" s="3">
        <f t="shared" si="70"/>
        <v>1.1924326315789475</v>
      </c>
      <c r="I449" s="9">
        <f t="shared" si="61"/>
        <v>0.1060895498815857</v>
      </c>
      <c r="J449" s="18">
        <f t="shared" si="69"/>
        <v>7.1170094941710603E-4</v>
      </c>
    </row>
    <row r="450" spans="1:10" x14ac:dyDescent="0.15">
      <c r="A450" s="41" t="s">
        <v>1034</v>
      </c>
      <c r="B450" s="41" t="s">
        <v>1035</v>
      </c>
      <c r="C450" s="3">
        <v>0.56076409999999999</v>
      </c>
      <c r="D450" s="3">
        <v>0.16</v>
      </c>
      <c r="E450" s="9">
        <f t="shared" si="50"/>
        <v>2.5047756249999997</v>
      </c>
      <c r="F450" s="18">
        <f t="shared" si="71"/>
        <v>1.3779625429764634E-5</v>
      </c>
      <c r="G450" s="3">
        <f t="shared" si="65"/>
        <v>2.5489277272727272E-2</v>
      </c>
      <c r="H450" s="3">
        <f t="shared" si="70"/>
        <v>8.4210526315789472E-3</v>
      </c>
      <c r="I450" s="9">
        <f t="shared" si="61"/>
        <v>2.0268516761363635</v>
      </c>
      <c r="J450" s="18">
        <f t="shared" si="69"/>
        <v>1.3754060340902177E-5</v>
      </c>
    </row>
    <row r="451" spans="1:10" x14ac:dyDescent="0.15">
      <c r="A451" s="41" t="s">
        <v>967</v>
      </c>
      <c r="B451" s="41" t="s">
        <v>969</v>
      </c>
      <c r="C451" s="11">
        <v>7.4595880000000001</v>
      </c>
      <c r="D451" s="11">
        <v>1.9206289999999999</v>
      </c>
      <c r="E451" s="9">
        <f t="shared" si="68"/>
        <v>2.8839296917832651</v>
      </c>
      <c r="F451" s="18">
        <f t="shared" si="71"/>
        <v>1.8330404621188679E-4</v>
      </c>
      <c r="G451" s="3">
        <f t="shared" si="65"/>
        <v>0.33907218181818183</v>
      </c>
      <c r="H451" s="3">
        <f t="shared" si="70"/>
        <v>0.10108573684210526</v>
      </c>
      <c r="I451" s="9">
        <f t="shared" si="61"/>
        <v>2.3543029156310018</v>
      </c>
      <c r="J451" s="18">
        <f t="shared" si="69"/>
        <v>1.8296396554321113E-4</v>
      </c>
    </row>
    <row r="452" spans="1:10" x14ac:dyDescent="0.15">
      <c r="A452" s="41" t="s">
        <v>520</v>
      </c>
      <c r="B452" s="96" t="s">
        <v>617</v>
      </c>
      <c r="C452" s="11">
        <v>1.63038E-2</v>
      </c>
      <c r="D452" s="11">
        <v>0.62489950000000005</v>
      </c>
      <c r="E452" s="9">
        <f>C452/D452-1</f>
        <v>-0.97390972468372916</v>
      </c>
      <c r="F452" s="18">
        <f t="shared" ref="F452:F482" si="72">C452/$C$1043</f>
        <v>4.0063238192636914E-7</v>
      </c>
      <c r="G452" s="3">
        <f t="shared" si="65"/>
        <v>7.4108181818181818E-4</v>
      </c>
      <c r="H452" s="3">
        <f t="shared" si="70"/>
        <v>3.2889447368421053E-2</v>
      </c>
      <c r="I452" s="9">
        <f t="shared" si="61"/>
        <v>-0.97746748949958429</v>
      </c>
      <c r="J452" s="18">
        <f t="shared" ref="J452:J473" si="73">G452/$G$1043</f>
        <v>3.9988909594248442E-7</v>
      </c>
    </row>
    <row r="453" spans="1:10" x14ac:dyDescent="0.15">
      <c r="A453" s="41" t="s">
        <v>480</v>
      </c>
      <c r="B453" s="41" t="s">
        <v>646</v>
      </c>
      <c r="C453" s="11">
        <v>2.8540000000000002E-3</v>
      </c>
      <c r="D453" s="11">
        <v>0</v>
      </c>
      <c r="F453" s="18">
        <f t="shared" si="72"/>
        <v>7.0131185246252877E-8</v>
      </c>
      <c r="G453" s="3">
        <f t="shared" si="65"/>
        <v>1.2972727272727273E-4</v>
      </c>
      <c r="H453" s="3">
        <f t="shared" si="70"/>
        <v>0</v>
      </c>
      <c r="J453" s="18">
        <f t="shared" si="73"/>
        <v>7.0001072131641125E-8</v>
      </c>
    </row>
    <row r="454" spans="1:10" x14ac:dyDescent="0.15">
      <c r="A454" s="41" t="s">
        <v>483</v>
      </c>
      <c r="B454" s="41" t="s">
        <v>647</v>
      </c>
      <c r="C454" s="11">
        <v>0.20668139999999999</v>
      </c>
      <c r="D454" s="11">
        <v>4.236E-4</v>
      </c>
      <c r="E454" s="9">
        <f t="shared" si="50"/>
        <v>486.91643059490082</v>
      </c>
      <c r="F454" s="18">
        <f t="shared" si="72"/>
        <v>5.078770690383632E-6</v>
      </c>
      <c r="G454" s="3">
        <f t="shared" si="65"/>
        <v>9.394609090909091E-3</v>
      </c>
      <c r="H454" s="3">
        <f t="shared" si="70"/>
        <v>2.2294736842105262E-5</v>
      </c>
      <c r="I454" s="9">
        <f t="shared" si="61"/>
        <v>420.38237187741441</v>
      </c>
      <c r="J454" s="18">
        <f t="shared" si="73"/>
        <v>5.0693481393372709E-6</v>
      </c>
    </row>
    <row r="455" spans="1:10" x14ac:dyDescent="0.15">
      <c r="A455" s="41" t="s">
        <v>484</v>
      </c>
      <c r="B455" s="41" t="s">
        <v>648</v>
      </c>
      <c r="C455" s="11">
        <v>8.2628399999999991E-2</v>
      </c>
      <c r="D455" s="11">
        <v>5.1617949999999996E-2</v>
      </c>
      <c r="E455" s="9">
        <f t="shared" si="50"/>
        <v>0.60076872483312482</v>
      </c>
      <c r="F455" s="18">
        <f t="shared" si="72"/>
        <v>2.0304231348989069E-6</v>
      </c>
      <c r="G455" s="3">
        <f t="shared" si="65"/>
        <v>3.755836363636363E-3</v>
      </c>
      <c r="H455" s="3">
        <f t="shared" si="70"/>
        <v>2.7167342105263157E-3</v>
      </c>
      <c r="I455" s="9">
        <f t="shared" si="61"/>
        <v>0.3824820805376985</v>
      </c>
      <c r="J455" s="18">
        <f t="shared" si="73"/>
        <v>2.0266561277232287E-6</v>
      </c>
    </row>
    <row r="456" spans="1:10" x14ac:dyDescent="0.15">
      <c r="A456" s="41" t="s">
        <v>485</v>
      </c>
      <c r="B456" s="41" t="s">
        <v>650</v>
      </c>
      <c r="C456" s="11">
        <v>0.2322989</v>
      </c>
      <c r="D456" s="11">
        <v>0.32850580000000001</v>
      </c>
      <c r="E456" s="9">
        <f t="shared" si="50"/>
        <v>-0.29286210471778584</v>
      </c>
      <c r="F456" s="18">
        <f t="shared" si="72"/>
        <v>5.7082681108622183E-6</v>
      </c>
      <c r="G456" s="3">
        <f t="shared" si="65"/>
        <v>1.0559040909090909E-2</v>
      </c>
      <c r="H456" s="3">
        <f t="shared" si="70"/>
        <v>1.7289778947368422E-2</v>
      </c>
      <c r="I456" s="9">
        <f t="shared" si="61"/>
        <v>-0.3892899995289969</v>
      </c>
      <c r="J456" s="18">
        <f t="shared" si="73"/>
        <v>5.69767766468146E-6</v>
      </c>
    </row>
    <row r="457" spans="1:10" x14ac:dyDescent="0.15">
      <c r="A457" s="52" t="s">
        <v>322</v>
      </c>
      <c r="B457" s="96" t="s">
        <v>318</v>
      </c>
      <c r="C457" s="11">
        <v>0.15082400000000001</v>
      </c>
      <c r="D457" s="11">
        <v>2.2837860000000001E-2</v>
      </c>
      <c r="E457" s="9">
        <f t="shared" si="50"/>
        <v>5.604121401917693</v>
      </c>
      <c r="F457" s="18">
        <f t="shared" si="72"/>
        <v>3.7061898681082142E-6</v>
      </c>
      <c r="G457" s="3">
        <f t="shared" si="65"/>
        <v>6.8556363636363641E-3</v>
      </c>
      <c r="H457" s="3">
        <f t="shared" si="70"/>
        <v>1.2019926315789474E-3</v>
      </c>
      <c r="I457" s="9">
        <f t="shared" si="61"/>
        <v>4.7035593925652801</v>
      </c>
      <c r="J457" s="18">
        <f t="shared" si="73"/>
        <v>3.6993138413393976E-6</v>
      </c>
    </row>
    <row r="458" spans="1:10" x14ac:dyDescent="0.15">
      <c r="A458" s="52" t="s">
        <v>436</v>
      </c>
      <c r="B458" s="96" t="s">
        <v>618</v>
      </c>
      <c r="C458" s="11">
        <v>7.2106799999999999E-2</v>
      </c>
      <c r="D458" s="11">
        <v>0.142038</v>
      </c>
      <c r="E458" s="9">
        <f t="shared" si="50"/>
        <v>-0.49234148608118955</v>
      </c>
      <c r="F458" s="18">
        <f t="shared" si="72"/>
        <v>1.7718764359896658E-6</v>
      </c>
      <c r="G458" s="3">
        <f t="shared" si="65"/>
        <v>3.2775818181818182E-3</v>
      </c>
      <c r="H458" s="3">
        <f t="shared" si="70"/>
        <v>7.4756842105263158E-3</v>
      </c>
      <c r="I458" s="9">
        <f t="shared" si="61"/>
        <v>-0.5615676470701183</v>
      </c>
      <c r="J458" s="18">
        <f t="shared" si="73"/>
        <v>1.7685891058100281E-6</v>
      </c>
    </row>
    <row r="459" spans="1:10" x14ac:dyDescent="0.15">
      <c r="A459" s="52" t="s">
        <v>437</v>
      </c>
      <c r="B459" s="96" t="s">
        <v>619</v>
      </c>
      <c r="C459" s="11">
        <v>2.0539999999999998E-3</v>
      </c>
      <c r="D459" s="11">
        <v>7.5393000000000002E-2</v>
      </c>
      <c r="E459" s="9">
        <f t="shared" si="50"/>
        <v>-0.97275609141432229</v>
      </c>
      <c r="F459" s="18">
        <f t="shared" si="72"/>
        <v>5.0472829185635383E-8</v>
      </c>
      <c r="G459" s="3">
        <f t="shared" si="65"/>
        <v>9.3363636363636354E-5</v>
      </c>
      <c r="H459" s="3">
        <f t="shared" si="70"/>
        <v>3.9680526315789477E-3</v>
      </c>
      <c r="I459" s="9">
        <f t="shared" si="61"/>
        <v>-0.97647116985782378</v>
      </c>
      <c r="J459" s="18">
        <f t="shared" si="73"/>
        <v>5.0379187862085094E-8</v>
      </c>
    </row>
    <row r="460" spans="1:10" x14ac:dyDescent="0.15">
      <c r="A460" s="41" t="s">
        <v>481</v>
      </c>
      <c r="B460" s="41" t="s">
        <v>651</v>
      </c>
      <c r="C460" s="11">
        <v>0.12207319999999999</v>
      </c>
      <c r="D460" s="11">
        <v>8.0272499999999997E-3</v>
      </c>
      <c r="E460" s="9">
        <f t="shared" si="50"/>
        <v>14.207349964184496</v>
      </c>
      <c r="F460" s="18">
        <f t="shared" si="72"/>
        <v>2.9996980388237121E-6</v>
      </c>
      <c r="G460" s="3">
        <f t="shared" si="65"/>
        <v>5.5487818181818175E-3</v>
      </c>
      <c r="H460" s="3">
        <f t="shared" si="70"/>
        <v>4.2248684210526315E-4</v>
      </c>
      <c r="I460" s="9">
        <f t="shared" si="61"/>
        <v>12.133620423613882</v>
      </c>
      <c r="J460" s="18">
        <f t="shared" si="73"/>
        <v>2.9941327535179581E-6</v>
      </c>
    </row>
    <row r="461" spans="1:10" x14ac:dyDescent="0.15">
      <c r="A461" s="41" t="s">
        <v>17</v>
      </c>
      <c r="B461" s="41" t="s">
        <v>19</v>
      </c>
      <c r="C461" s="11">
        <v>0</v>
      </c>
      <c r="D461" s="11"/>
      <c r="F461" s="18"/>
      <c r="G461" s="3">
        <f t="shared" si="65"/>
        <v>0</v>
      </c>
      <c r="H461" s="3"/>
      <c r="J461" s="18">
        <f t="shared" si="73"/>
        <v>0</v>
      </c>
    </row>
    <row r="462" spans="1:10" x14ac:dyDescent="0.15">
      <c r="A462" s="41" t="s">
        <v>18</v>
      </c>
      <c r="B462" s="41" t="s">
        <v>16</v>
      </c>
      <c r="C462" s="11">
        <v>1.63038E-2</v>
      </c>
      <c r="D462" s="11"/>
      <c r="F462" s="18"/>
      <c r="G462" s="3">
        <f t="shared" si="65"/>
        <v>7.4108181818181818E-4</v>
      </c>
      <c r="H462" s="3"/>
      <c r="J462" s="18">
        <f t="shared" si="73"/>
        <v>3.9988909594248442E-7</v>
      </c>
    </row>
    <row r="463" spans="1:10" x14ac:dyDescent="0.15">
      <c r="A463" s="41" t="s">
        <v>1059</v>
      </c>
      <c r="B463" s="41" t="s">
        <v>972</v>
      </c>
      <c r="C463" s="11">
        <v>0</v>
      </c>
      <c r="D463" s="11"/>
      <c r="F463" s="18"/>
      <c r="G463" s="3">
        <f t="shared" ref="G463:G473" si="74">C463/16</f>
        <v>0</v>
      </c>
      <c r="H463" s="3"/>
      <c r="J463" s="18">
        <f t="shared" si="73"/>
        <v>0</v>
      </c>
    </row>
    <row r="464" spans="1:10" x14ac:dyDescent="0.15">
      <c r="A464" s="41" t="s">
        <v>1060</v>
      </c>
      <c r="B464" s="41" t="s">
        <v>970</v>
      </c>
      <c r="C464" s="11">
        <v>0</v>
      </c>
      <c r="D464" s="11"/>
      <c r="F464" s="18"/>
      <c r="G464" s="3">
        <f t="shared" si="74"/>
        <v>0</v>
      </c>
      <c r="H464" s="3"/>
      <c r="J464" s="18">
        <f t="shared" si="73"/>
        <v>0</v>
      </c>
    </row>
    <row r="465" spans="1:10" x14ac:dyDescent="0.15">
      <c r="A465" s="41" t="s">
        <v>7</v>
      </c>
      <c r="B465" s="41" t="s">
        <v>971</v>
      </c>
      <c r="C465" s="11">
        <v>0</v>
      </c>
      <c r="D465" s="11"/>
      <c r="F465" s="18"/>
      <c r="G465" s="3">
        <f t="shared" si="74"/>
        <v>0</v>
      </c>
      <c r="H465" s="3"/>
      <c r="J465" s="18">
        <f t="shared" si="73"/>
        <v>0</v>
      </c>
    </row>
    <row r="466" spans="1:10" x14ac:dyDescent="0.15">
      <c r="A466" s="41" t="s">
        <v>8</v>
      </c>
      <c r="B466" s="41" t="s">
        <v>157</v>
      </c>
      <c r="C466" s="11">
        <v>8.4454320000000003</v>
      </c>
      <c r="D466" s="11"/>
      <c r="F466" s="18"/>
      <c r="G466" s="3">
        <f t="shared" si="74"/>
        <v>0.52783950000000002</v>
      </c>
      <c r="H466" s="3"/>
      <c r="J466" s="18">
        <f t="shared" si="73"/>
        <v>2.8482315350225878E-4</v>
      </c>
    </row>
    <row r="467" spans="1:10" x14ac:dyDescent="0.15">
      <c r="A467" s="41" t="s">
        <v>9</v>
      </c>
      <c r="B467" s="41" t="s">
        <v>974</v>
      </c>
      <c r="C467" s="11">
        <v>0</v>
      </c>
      <c r="D467" s="11"/>
      <c r="F467" s="18"/>
      <c r="G467" s="3">
        <f t="shared" si="74"/>
        <v>0</v>
      </c>
      <c r="H467" s="3"/>
      <c r="J467" s="18">
        <f t="shared" si="73"/>
        <v>0</v>
      </c>
    </row>
    <row r="468" spans="1:10" x14ac:dyDescent="0.15">
      <c r="A468" s="41" t="s">
        <v>10</v>
      </c>
      <c r="B468" s="41" t="s">
        <v>973</v>
      </c>
      <c r="C468" s="11">
        <v>0</v>
      </c>
      <c r="D468" s="11"/>
      <c r="F468" s="18"/>
      <c r="G468" s="3">
        <f t="shared" si="74"/>
        <v>0</v>
      </c>
      <c r="H468" s="3"/>
      <c r="J468" s="18">
        <f t="shared" si="73"/>
        <v>0</v>
      </c>
    </row>
    <row r="469" spans="1:10" x14ac:dyDescent="0.15">
      <c r="A469" s="41" t="s">
        <v>11</v>
      </c>
      <c r="B469" s="41" t="s">
        <v>975</v>
      </c>
      <c r="C469" s="11">
        <v>0</v>
      </c>
      <c r="D469" s="11"/>
      <c r="F469" s="18"/>
      <c r="G469" s="3">
        <f t="shared" si="74"/>
        <v>0</v>
      </c>
      <c r="H469" s="3"/>
      <c r="J469" s="18">
        <f t="shared" si="73"/>
        <v>0</v>
      </c>
    </row>
    <row r="470" spans="1:10" x14ac:dyDescent="0.15">
      <c r="A470" s="41" t="s">
        <v>12</v>
      </c>
      <c r="B470" s="41" t="s">
        <v>976</v>
      </c>
      <c r="C470" s="11">
        <v>0</v>
      </c>
      <c r="D470" s="11"/>
      <c r="F470" s="18"/>
      <c r="G470" s="3">
        <f t="shared" si="74"/>
        <v>0</v>
      </c>
      <c r="H470" s="3"/>
      <c r="J470" s="18">
        <f t="shared" si="73"/>
        <v>0</v>
      </c>
    </row>
    <row r="471" spans="1:10" x14ac:dyDescent="0.15">
      <c r="A471" s="41" t="s">
        <v>13</v>
      </c>
      <c r="B471" s="41" t="s">
        <v>977</v>
      </c>
      <c r="C471" s="11">
        <v>0</v>
      </c>
      <c r="D471" s="11"/>
      <c r="F471" s="18"/>
      <c r="G471" s="3">
        <f t="shared" si="74"/>
        <v>0</v>
      </c>
      <c r="H471" s="3"/>
      <c r="J471" s="18">
        <f t="shared" si="73"/>
        <v>0</v>
      </c>
    </row>
    <row r="472" spans="1:10" x14ac:dyDescent="0.15">
      <c r="A472" s="41" t="s">
        <v>14</v>
      </c>
      <c r="B472" s="41" t="s">
        <v>978</v>
      </c>
      <c r="C472" s="11">
        <v>0</v>
      </c>
      <c r="D472" s="11"/>
      <c r="F472" s="18"/>
      <c r="G472" s="3">
        <f t="shared" si="74"/>
        <v>0</v>
      </c>
      <c r="H472" s="3"/>
      <c r="J472" s="18">
        <f t="shared" si="73"/>
        <v>0</v>
      </c>
    </row>
    <row r="473" spans="1:10" x14ac:dyDescent="0.15">
      <c r="A473" s="41" t="s">
        <v>15</v>
      </c>
      <c r="B473" s="41" t="s">
        <v>979</v>
      </c>
      <c r="C473" s="11">
        <v>0</v>
      </c>
      <c r="D473" s="11"/>
      <c r="F473" s="18"/>
      <c r="G473" s="3">
        <f t="shared" si="74"/>
        <v>0</v>
      </c>
      <c r="H473" s="3"/>
      <c r="J473" s="18">
        <f t="shared" si="73"/>
        <v>0</v>
      </c>
    </row>
    <row r="474" spans="1:10" x14ac:dyDescent="0.15">
      <c r="A474" s="41" t="s">
        <v>33</v>
      </c>
      <c r="B474" s="41" t="s">
        <v>730</v>
      </c>
      <c r="C474" s="11">
        <v>17.100020000000001</v>
      </c>
      <c r="D474" s="11">
        <v>3.9564849999999998</v>
      </c>
      <c r="E474" s="84">
        <f t="shared" si="50"/>
        <v>3.3220232099957414</v>
      </c>
      <c r="F474" s="18">
        <f t="shared" si="72"/>
        <v>4.201978522546002E-4</v>
      </c>
      <c r="G474" s="3">
        <f t="shared" si="65"/>
        <v>0.77727363636363644</v>
      </c>
      <c r="H474" s="3">
        <f>D474/19</f>
        <v>0.20823605263157893</v>
      </c>
      <c r="I474" s="9">
        <f t="shared" si="61"/>
        <v>2.7326564086326863</v>
      </c>
      <c r="J474" s="18">
        <f t="shared" ref="J474:J490" si="75">G474/$G$1043</f>
        <v>4.1941826680886684E-4</v>
      </c>
    </row>
    <row r="475" spans="1:10" x14ac:dyDescent="0.15">
      <c r="A475" s="41" t="s">
        <v>43</v>
      </c>
      <c r="B475" s="41" t="s">
        <v>731</v>
      </c>
      <c r="C475" s="11">
        <v>47.398829999999997</v>
      </c>
      <c r="D475" s="11">
        <v>25.167259999999999</v>
      </c>
      <c r="E475" s="84">
        <f t="shared" si="50"/>
        <v>0.88335281631770801</v>
      </c>
      <c r="F475" s="18">
        <f t="shared" si="72"/>
        <v>1.1647288462458471E-3</v>
      </c>
      <c r="G475" s="3">
        <f t="shared" si="65"/>
        <v>2.1544922727272726</v>
      </c>
      <c r="H475" s="3">
        <f t="shared" ref="H475:H489" si="76">D475/19</f>
        <v>1.3245926315789474</v>
      </c>
      <c r="I475" s="9">
        <f t="shared" si="61"/>
        <v>0.62653197772892955</v>
      </c>
      <c r="J475" s="18">
        <f t="shared" si="75"/>
        <v>1.1625679459654503E-3</v>
      </c>
    </row>
    <row r="476" spans="1:10" x14ac:dyDescent="0.15">
      <c r="A476" s="41" t="s">
        <v>29</v>
      </c>
      <c r="B476" s="41" t="s">
        <v>732</v>
      </c>
      <c r="C476" s="11">
        <v>99.407409999999999</v>
      </c>
      <c r="D476" s="11">
        <v>56.329099999999997</v>
      </c>
      <c r="E476" s="84">
        <f t="shared" si="50"/>
        <v>0.76476119803085796</v>
      </c>
      <c r="F476" s="18">
        <f t="shared" si="72"/>
        <v>2.4427328260547337E-3</v>
      </c>
      <c r="G476" s="3">
        <f t="shared" si="65"/>
        <v>4.5185186363636367</v>
      </c>
      <c r="H476" s="3">
        <f t="shared" si="76"/>
        <v>2.9646894736842104</v>
      </c>
      <c r="I476" s="9">
        <f t="shared" si="61"/>
        <v>0.524111943753923</v>
      </c>
      <c r="J476" s="18">
        <f t="shared" si="75"/>
        <v>2.4382008681953834E-3</v>
      </c>
    </row>
    <row r="477" spans="1:10" x14ac:dyDescent="0.15">
      <c r="A477" s="41" t="s">
        <v>47</v>
      </c>
      <c r="B477" s="41" t="s">
        <v>733</v>
      </c>
      <c r="C477" s="11">
        <v>2.0603720000000001</v>
      </c>
      <c r="D477" s="11">
        <v>3.0507019999999998</v>
      </c>
      <c r="E477" s="84">
        <f t="shared" si="50"/>
        <v>-0.32462364400062671</v>
      </c>
      <c r="F477" s="18">
        <f t="shared" si="72"/>
        <v>5.0629407991658205E-5</v>
      </c>
      <c r="G477" s="3">
        <f t="shared" si="65"/>
        <v>9.3653272727272738E-2</v>
      </c>
      <c r="H477" s="3">
        <f t="shared" si="76"/>
        <v>0.16056326315789474</v>
      </c>
      <c r="I477" s="9">
        <f t="shared" si="61"/>
        <v>-0.41672041981872299</v>
      </c>
      <c r="J477" s="18">
        <f t="shared" si="75"/>
        <v>5.0535476170292117E-5</v>
      </c>
    </row>
    <row r="478" spans="1:10" x14ac:dyDescent="0.15">
      <c r="A478" s="41" t="s">
        <v>49</v>
      </c>
      <c r="B478" s="41" t="s">
        <v>734</v>
      </c>
      <c r="C478" s="11">
        <v>3.264945</v>
      </c>
      <c r="D478" s="11">
        <v>2.9957579999999999</v>
      </c>
      <c r="E478" s="84">
        <f t="shared" si="50"/>
        <v>8.9856056463839984E-2</v>
      </c>
      <c r="F478" s="18">
        <f t="shared" si="72"/>
        <v>8.0229314160415924E-5</v>
      </c>
      <c r="G478" s="3">
        <f t="shared" si="65"/>
        <v>0.14840659090909092</v>
      </c>
      <c r="H478" s="3">
        <f t="shared" si="76"/>
        <v>0.15767147368421053</v>
      </c>
      <c r="I478" s="9">
        <f t="shared" si="61"/>
        <v>-5.8760678508501862E-2</v>
      </c>
      <c r="J478" s="18">
        <f t="shared" si="75"/>
        <v>8.0080466170582001E-5</v>
      </c>
    </row>
    <row r="479" spans="1:10" x14ac:dyDescent="0.15">
      <c r="A479" s="41" t="s">
        <v>44</v>
      </c>
      <c r="B479" s="41" t="s">
        <v>735</v>
      </c>
      <c r="C479" s="11">
        <v>4.9976200000000004</v>
      </c>
      <c r="D479" s="11">
        <v>2.501865</v>
      </c>
      <c r="E479" s="84">
        <f>C479/D479-1</f>
        <v>0.99755782186488884</v>
      </c>
      <c r="F479" s="18">
        <f t="shared" si="72"/>
        <v>1.2280624176957893E-4</v>
      </c>
      <c r="G479" s="3">
        <f t="shared" si="65"/>
        <v>0.22716454545454548</v>
      </c>
      <c r="H479" s="3">
        <f t="shared" si="76"/>
        <v>0.1316771052631579</v>
      </c>
      <c r="I479" s="9">
        <f t="shared" si="61"/>
        <v>0.7251635734287678</v>
      </c>
      <c r="J479" s="18">
        <f t="shared" si="75"/>
        <v>1.2257840157902324E-4</v>
      </c>
    </row>
    <row r="480" spans="1:10" x14ac:dyDescent="0.15">
      <c r="A480" s="41" t="s">
        <v>52</v>
      </c>
      <c r="B480" s="41" t="s">
        <v>736</v>
      </c>
      <c r="C480" s="11">
        <v>15.59835</v>
      </c>
      <c r="D480" s="11">
        <v>7.5205780000000004</v>
      </c>
      <c r="E480" s="84">
        <f t="shared" si="50"/>
        <v>1.0740892521824783</v>
      </c>
      <c r="F480" s="18">
        <f t="shared" si="72"/>
        <v>3.8329739782266587E-4</v>
      </c>
      <c r="G480" s="3">
        <f t="shared" si="65"/>
        <v>0.70901590909090906</v>
      </c>
      <c r="H480" s="3">
        <f t="shared" si="76"/>
        <v>0.39581989473684215</v>
      </c>
      <c r="I480" s="9">
        <f t="shared" si="61"/>
        <v>0.79125889961214035</v>
      </c>
      <c r="J480" s="18">
        <f t="shared" si="75"/>
        <v>3.8258627312003654E-4</v>
      </c>
    </row>
    <row r="481" spans="1:256" x14ac:dyDescent="0.15">
      <c r="A481" s="41" t="s">
        <v>48</v>
      </c>
      <c r="B481" s="41" t="s">
        <v>737</v>
      </c>
      <c r="C481" s="11">
        <v>6.7950160000000004</v>
      </c>
      <c r="D481" s="11">
        <v>6.2923580000000001</v>
      </c>
      <c r="E481" s="84">
        <f t="shared" si="50"/>
        <v>7.9883884546937844E-2</v>
      </c>
      <c r="F481" s="18">
        <f t="shared" si="72"/>
        <v>1.6697355495699095E-4</v>
      </c>
      <c r="G481" s="3">
        <f t="shared" si="65"/>
        <v>0.30886436363636366</v>
      </c>
      <c r="H481" s="3">
        <f t="shared" si="76"/>
        <v>0.33117673684210525</v>
      </c>
      <c r="I481" s="9">
        <f t="shared" si="61"/>
        <v>-6.7373008800371892E-2</v>
      </c>
      <c r="J481" s="18">
        <f t="shared" si="75"/>
        <v>1.6666377195222691E-4</v>
      </c>
    </row>
    <row r="482" spans="1:256" x14ac:dyDescent="0.15">
      <c r="A482" s="41" t="s">
        <v>46</v>
      </c>
      <c r="B482" s="41" t="s">
        <v>738</v>
      </c>
      <c r="C482" s="11">
        <v>7.1696710000000001</v>
      </c>
      <c r="D482" s="11">
        <v>3.7612749999999999</v>
      </c>
      <c r="E482" s="84">
        <f t="shared" si="50"/>
        <v>0.90618101574599041</v>
      </c>
      <c r="F482" s="18">
        <f t="shared" si="72"/>
        <v>1.7617993169435426E-4</v>
      </c>
      <c r="G482" s="3">
        <f t="shared" si="65"/>
        <v>0.32589413636363634</v>
      </c>
      <c r="H482" s="3">
        <f t="shared" si="76"/>
        <v>0.19796184210526316</v>
      </c>
      <c r="I482" s="9">
        <f t="shared" si="61"/>
        <v>0.64624724087153695</v>
      </c>
      <c r="J482" s="18">
        <f t="shared" si="75"/>
        <v>1.7585306826599001E-4</v>
      </c>
    </row>
    <row r="483" spans="1:256" x14ac:dyDescent="0.15">
      <c r="A483" s="41" t="s">
        <v>45</v>
      </c>
      <c r="B483" s="41" t="s">
        <v>739</v>
      </c>
      <c r="C483" s="11">
        <v>9.0138429999999996</v>
      </c>
      <c r="D483" s="11">
        <v>7.6025460000000002</v>
      </c>
      <c r="E483" s="84">
        <f>C483/D483-1</f>
        <v>0.18563478603089001</v>
      </c>
      <c r="F483" s="18">
        <f t="shared" ref="F483:F490" si="77">C483/$C$1043</f>
        <v>2.2149666896063058E-4</v>
      </c>
      <c r="G483" s="3">
        <f t="shared" si="65"/>
        <v>0.40972013636363636</v>
      </c>
      <c r="H483" s="3">
        <f t="shared" si="76"/>
        <v>0.40013399999999999</v>
      </c>
      <c r="I483" s="9">
        <f>G483/H483-1</f>
        <v>2.3957315208495977E-2</v>
      </c>
      <c r="J483" s="18">
        <f t="shared" si="75"/>
        <v>2.2108573021243461E-4</v>
      </c>
    </row>
    <row r="484" spans="1:256" x14ac:dyDescent="0.15">
      <c r="A484" s="41" t="s">
        <v>222</v>
      </c>
      <c r="B484" s="41" t="s">
        <v>740</v>
      </c>
      <c r="C484" s="11">
        <v>0.1192223</v>
      </c>
      <c r="D484" s="11">
        <v>8.4318299999999999E-2</v>
      </c>
      <c r="E484" s="84">
        <f t="shared" si="50"/>
        <v>0.4139552149414778</v>
      </c>
      <c r="F484" s="18">
        <f t="shared" si="77"/>
        <v>2.9296430297071946E-6</v>
      </c>
      <c r="G484" s="3">
        <f t="shared" si="65"/>
        <v>5.419195454545455E-3</v>
      </c>
      <c r="H484" s="3">
        <f t="shared" si="76"/>
        <v>4.4378052631578943E-3</v>
      </c>
      <c r="I484" s="9">
        <f>G484/H484-1</f>
        <v>0.22114314017673098</v>
      </c>
      <c r="J484" s="18">
        <f t="shared" si="75"/>
        <v>2.9242077161878621E-6</v>
      </c>
    </row>
    <row r="485" spans="1:256" x14ac:dyDescent="0.15">
      <c r="A485" s="41" t="s">
        <v>53</v>
      </c>
      <c r="B485" s="41" t="s">
        <v>741</v>
      </c>
      <c r="C485" s="11">
        <v>6.736103</v>
      </c>
      <c r="D485" s="11">
        <v>2.1644320000000001</v>
      </c>
      <c r="E485" s="84">
        <f t="shared" si="50"/>
        <v>2.1121804704421296</v>
      </c>
      <c r="F485" s="18">
        <f t="shared" si="77"/>
        <v>1.65525889043742E-4</v>
      </c>
      <c r="G485" s="3">
        <f t="shared" si="65"/>
        <v>0.30618649999999997</v>
      </c>
      <c r="H485" s="3">
        <f t="shared" si="76"/>
        <v>0.11391747368421053</v>
      </c>
      <c r="I485" s="9">
        <f t="shared" si="61"/>
        <v>1.6877922244727483</v>
      </c>
      <c r="J485" s="18">
        <f t="shared" si="75"/>
        <v>1.6521879186726142E-4</v>
      </c>
    </row>
    <row r="486" spans="1:256" x14ac:dyDescent="0.15">
      <c r="A486" s="41" t="s">
        <v>50</v>
      </c>
      <c r="B486" s="41" t="s">
        <v>742</v>
      </c>
      <c r="C486" s="11">
        <v>3.16751</v>
      </c>
      <c r="D486" s="11">
        <v>1.4679690000000001</v>
      </c>
      <c r="E486" s="84">
        <f t="shared" si="50"/>
        <v>1.1577499252368408</v>
      </c>
      <c r="F486" s="18">
        <f t="shared" si="77"/>
        <v>7.7835049256958107E-5</v>
      </c>
      <c r="G486" s="3">
        <f t="shared" si="65"/>
        <v>0.14397772727272728</v>
      </c>
      <c r="H486" s="3">
        <f t="shared" si="76"/>
        <v>7.7261526315789475E-2</v>
      </c>
      <c r="I486" s="9">
        <f t="shared" si="61"/>
        <v>0.8635112990681808</v>
      </c>
      <c r="J486" s="18">
        <f t="shared" si="75"/>
        <v>7.769064330332677E-5</v>
      </c>
    </row>
    <row r="487" spans="1:256" x14ac:dyDescent="0.15">
      <c r="A487" s="41" t="s">
        <v>51</v>
      </c>
      <c r="B487" s="41" t="s">
        <v>743</v>
      </c>
      <c r="C487" s="11">
        <v>7.9882980000000003</v>
      </c>
      <c r="D487" s="11">
        <v>4.9212319999999998</v>
      </c>
      <c r="E487" s="84">
        <f t="shared" si="50"/>
        <v>0.62323133719361334</v>
      </c>
      <c r="F487" s="18">
        <f t="shared" si="77"/>
        <v>1.9629600800289814E-4</v>
      </c>
      <c r="G487" s="3">
        <f t="shared" si="65"/>
        <v>0.36310445454545454</v>
      </c>
      <c r="H487" s="3">
        <f t="shared" si="76"/>
        <v>0.25901221052631579</v>
      </c>
      <c r="I487" s="9">
        <f>G487/H487-1</f>
        <v>0.40188160939448414</v>
      </c>
      <c r="J487" s="18">
        <f t="shared" si="75"/>
        <v>1.9593182358340733E-4</v>
      </c>
    </row>
    <row r="488" spans="1:256" x14ac:dyDescent="0.15">
      <c r="A488" s="41" t="s">
        <v>30</v>
      </c>
      <c r="B488" s="41" t="s">
        <v>744</v>
      </c>
      <c r="C488" s="11">
        <v>104.5226</v>
      </c>
      <c r="D488" s="11">
        <v>72.75779</v>
      </c>
      <c r="E488" s="84">
        <f>C488/D488-1</f>
        <v>0.4365829418403171</v>
      </c>
      <c r="F488" s="18">
        <f t="shared" si="77"/>
        <v>2.5684281089768711E-3</v>
      </c>
      <c r="G488" s="3">
        <f t="shared" si="65"/>
        <v>4.7510272727272724</v>
      </c>
      <c r="H488" s="3">
        <f t="shared" si="76"/>
        <v>3.8293573684210527</v>
      </c>
      <c r="I488" s="9">
        <f t="shared" si="61"/>
        <v>0.24068526795300094</v>
      </c>
      <c r="J488" s="18">
        <f t="shared" si="75"/>
        <v>2.5636629509413708E-3</v>
      </c>
    </row>
    <row r="489" spans="1:256" x14ac:dyDescent="0.15">
      <c r="A489" s="42" t="s">
        <v>265</v>
      </c>
      <c r="B489" s="42" t="s">
        <v>127</v>
      </c>
      <c r="C489" s="53">
        <v>3.7865090000000001</v>
      </c>
      <c r="D489" s="53">
        <v>0.2225</v>
      </c>
      <c r="E489" s="84">
        <f>C489/D489-1</f>
        <v>16.018017977528089</v>
      </c>
      <c r="F489" s="18">
        <f t="shared" si="77"/>
        <v>9.3045677685915808E-5</v>
      </c>
      <c r="G489" s="3">
        <f>C489/20</f>
        <v>0.18932545000000001</v>
      </c>
      <c r="H489" s="3">
        <f t="shared" si="76"/>
        <v>1.1710526315789473E-2</v>
      </c>
      <c r="I489" s="9">
        <f t="shared" si="61"/>
        <v>15.167117078651685</v>
      </c>
      <c r="J489" s="18">
        <f t="shared" si="75"/>
        <v>1.0216035690249444E-4</v>
      </c>
    </row>
    <row r="490" spans="1:256" x14ac:dyDescent="0.15">
      <c r="A490" s="34"/>
      <c r="B490" s="34"/>
      <c r="C490" s="31">
        <f>SUM(C296:C489)</f>
        <v>14169.58770959</v>
      </c>
      <c r="D490" s="32">
        <f>SUM(D296:D489)</f>
        <v>5544.9451922099979</v>
      </c>
      <c r="E490" s="21">
        <f>C490/D490-1</f>
        <v>1.5554062697493602</v>
      </c>
      <c r="F490" s="22">
        <f t="shared" si="77"/>
        <v>0.34818850053408695</v>
      </c>
      <c r="G490" s="31">
        <f>SUM(G296:G489)</f>
        <v>644.67712286204596</v>
      </c>
      <c r="H490" s="32">
        <f>SUM(H296:H489)</f>
        <v>291.83922064263146</v>
      </c>
      <c r="I490" s="21">
        <f>G490/H490-1</f>
        <v>1.2090146809002014</v>
      </c>
      <c r="J490" s="22">
        <f t="shared" si="75"/>
        <v>0.34786894714080896</v>
      </c>
      <c r="L490" s="3"/>
    </row>
    <row r="491" spans="1:256" x14ac:dyDescent="0.15">
      <c r="A491" s="8"/>
      <c r="B491" s="8"/>
      <c r="C491" s="4"/>
      <c r="D491" s="24"/>
      <c r="E491" s="5"/>
      <c r="F491" s="5"/>
      <c r="G491" s="4"/>
      <c r="H491" s="24"/>
      <c r="I491" s="5"/>
      <c r="J491" s="5"/>
    </row>
    <row r="492" spans="1:256" ht="13" x14ac:dyDescent="0.15">
      <c r="A492" s="38" t="s">
        <v>63</v>
      </c>
      <c r="B492" s="38" t="s">
        <v>90</v>
      </c>
      <c r="C492" s="118" t="s">
        <v>62</v>
      </c>
      <c r="D492" s="119"/>
      <c r="E492" s="119"/>
      <c r="F492" s="120"/>
      <c r="G492" s="114" t="s">
        <v>59</v>
      </c>
      <c r="H492" s="115"/>
      <c r="I492" s="115"/>
      <c r="J492" s="116"/>
    </row>
    <row r="493" spans="1:256" ht="24" x14ac:dyDescent="0.15">
      <c r="A493" s="20"/>
      <c r="B493" s="20"/>
      <c r="C493" s="14" t="s">
        <v>1037</v>
      </c>
      <c r="D493" s="12" t="s">
        <v>1006</v>
      </c>
      <c r="E493" s="12" t="s">
        <v>61</v>
      </c>
      <c r="F493" s="17" t="s">
        <v>60</v>
      </c>
      <c r="G493" s="14" t="s">
        <v>1037</v>
      </c>
      <c r="H493" s="12" t="s">
        <v>1006</v>
      </c>
      <c r="I493" s="12" t="s">
        <v>61</v>
      </c>
      <c r="J493" s="17" t="s">
        <v>60</v>
      </c>
    </row>
    <row r="494" spans="1:256" s="55" customFormat="1" x14ac:dyDescent="0.15">
      <c r="A494" s="41" t="s">
        <v>459</v>
      </c>
      <c r="B494" s="96" t="s">
        <v>531</v>
      </c>
      <c r="C494" s="6">
        <v>0.16</v>
      </c>
      <c r="D494" s="6">
        <v>0.16600979999999999</v>
      </c>
      <c r="E494" s="9">
        <f t="shared" ref="E494:E511" si="78">C494/D494-1</f>
        <v>-3.6201477262185588E-2</v>
      </c>
      <c r="F494" s="18">
        <f t="shared" ref="F494:F525" si="79">C494/$C$1043</f>
        <v>3.9316712121234967E-6</v>
      </c>
      <c r="G494" s="3">
        <f t="shared" ref="G494:G557" si="80">C494/22</f>
        <v>7.2727272727272727E-3</v>
      </c>
      <c r="H494" s="3">
        <f>D494/19</f>
        <v>8.7373578947368413E-3</v>
      </c>
      <c r="I494" s="9">
        <f t="shared" ref="I494:I557" si="81">G494/H494-1</f>
        <v>-0.16762854854461484</v>
      </c>
      <c r="J494" s="18">
        <f t="shared" ref="J494:J525" si="82">G494/$G$1043</f>
        <v>3.9243768539112049E-6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</row>
    <row r="495" spans="1:256" x14ac:dyDescent="0.15">
      <c r="A495" s="41" t="s">
        <v>460</v>
      </c>
      <c r="B495" s="96" t="s">
        <v>532</v>
      </c>
      <c r="C495" s="6">
        <v>0.1319767</v>
      </c>
      <c r="D495" s="6">
        <v>0.15318229999999999</v>
      </c>
      <c r="E495" s="9">
        <f t="shared" si="78"/>
        <v>-0.13843374854666624</v>
      </c>
      <c r="F495" s="18">
        <f t="shared" si="79"/>
        <v>3.2430562003816191E-6</v>
      </c>
      <c r="G495" s="3">
        <f t="shared" si="80"/>
        <v>5.9989409090909088E-3</v>
      </c>
      <c r="H495" s="3">
        <f t="shared" ref="H495:H558" si="83">D495/19</f>
        <v>8.0622263157894732E-3</v>
      </c>
      <c r="I495" s="9">
        <f t="shared" si="81"/>
        <v>-0.25592005556302999</v>
      </c>
      <c r="J495" s="18">
        <f t="shared" si="82"/>
        <v>3.2370394170973934E-6</v>
      </c>
      <c r="K495" s="99"/>
    </row>
    <row r="496" spans="1:256" x14ac:dyDescent="0.15">
      <c r="A496" s="41" t="s">
        <v>461</v>
      </c>
      <c r="B496" s="96" t="s">
        <v>533</v>
      </c>
      <c r="C496" s="6">
        <v>2.2302780000000002</v>
      </c>
      <c r="D496" s="6">
        <v>0.80297059999999998</v>
      </c>
      <c r="E496" s="9">
        <f t="shared" si="78"/>
        <v>1.7775338225334778</v>
      </c>
      <c r="F496" s="18">
        <f t="shared" si="79"/>
        <v>5.4804498797702299E-5</v>
      </c>
      <c r="G496" s="3">
        <f t="shared" si="80"/>
        <v>0.10137627272727273</v>
      </c>
      <c r="H496" s="3">
        <f t="shared" si="83"/>
        <v>4.2261610526315788E-2</v>
      </c>
      <c r="I496" s="9">
        <f t="shared" si="81"/>
        <v>1.3987792103698218</v>
      </c>
      <c r="J496" s="18">
        <f t="shared" si="82"/>
        <v>5.4702821006171094E-5</v>
      </c>
    </row>
    <row r="497" spans="1:10" x14ac:dyDescent="0.15">
      <c r="A497" s="41" t="s">
        <v>489</v>
      </c>
      <c r="B497" s="41" t="s">
        <v>632</v>
      </c>
      <c r="C497" s="6">
        <v>0.3102316</v>
      </c>
      <c r="D497" s="6">
        <v>2.9100000000000003E-5</v>
      </c>
      <c r="E497" s="9">
        <f t="shared" si="78"/>
        <v>10659.87972508591</v>
      </c>
      <c r="F497" s="18">
        <f t="shared" si="79"/>
        <v>7.6233040675688232E-6</v>
      </c>
      <c r="G497" s="3">
        <f t="shared" si="80"/>
        <v>1.4101436363636364E-2</v>
      </c>
      <c r="H497" s="3">
        <f t="shared" si="83"/>
        <v>1.5315789473684213E-6</v>
      </c>
      <c r="I497" s="9">
        <f t="shared" si="81"/>
        <v>9206.1233989378306</v>
      </c>
      <c r="J497" s="18">
        <f t="shared" si="82"/>
        <v>7.609160689948997E-6</v>
      </c>
    </row>
    <row r="498" spans="1:10" x14ac:dyDescent="0.15">
      <c r="A498" s="41" t="s">
        <v>490</v>
      </c>
      <c r="B498" s="41" t="s">
        <v>633</v>
      </c>
      <c r="C498" s="6">
        <v>0.49896779999999996</v>
      </c>
      <c r="D498" s="6">
        <v>1.067065E-2</v>
      </c>
      <c r="E498" s="9">
        <f t="shared" si="78"/>
        <v>45.760769025317103</v>
      </c>
      <c r="F498" s="18">
        <f t="shared" si="79"/>
        <v>1.2261108343978713E-5</v>
      </c>
      <c r="G498" s="3">
        <f t="shared" si="80"/>
        <v>2.2680354545454542E-2</v>
      </c>
      <c r="H498" s="3">
        <f t="shared" si="83"/>
        <v>5.6161315789473687E-4</v>
      </c>
      <c r="I498" s="9">
        <f t="shared" si="81"/>
        <v>39.384300521864766</v>
      </c>
      <c r="J498" s="18">
        <f t="shared" si="82"/>
        <v>1.2238360532293721E-5</v>
      </c>
    </row>
    <row r="499" spans="1:10" x14ac:dyDescent="0.15">
      <c r="A499" s="41" t="s">
        <v>510</v>
      </c>
      <c r="B499" s="41" t="s">
        <v>634</v>
      </c>
      <c r="C499" s="6">
        <v>0.62123080000000008</v>
      </c>
      <c r="D499" s="6">
        <v>0.60094000000000003</v>
      </c>
      <c r="E499" s="9">
        <f t="shared" si="78"/>
        <v>3.3765101341232118E-2</v>
      </c>
      <c r="F499" s="18">
        <f t="shared" si="79"/>
        <v>1.5265470327777809E-5</v>
      </c>
      <c r="G499" s="3">
        <f t="shared" si="80"/>
        <v>2.8237763636363641E-2</v>
      </c>
      <c r="H499" s="3">
        <f t="shared" si="83"/>
        <v>3.1628421052631583E-2</v>
      </c>
      <c r="I499" s="9">
        <f t="shared" si="81"/>
        <v>-0.10720286702348136</v>
      </c>
      <c r="J499" s="18">
        <f t="shared" si="82"/>
        <v>1.5237148577854635E-5</v>
      </c>
    </row>
    <row r="500" spans="1:10" x14ac:dyDescent="0.15">
      <c r="A500" s="41" t="s">
        <v>508</v>
      </c>
      <c r="B500" s="41" t="s">
        <v>642</v>
      </c>
      <c r="C500" s="6">
        <v>1.886242</v>
      </c>
      <c r="D500" s="6">
        <v>0.67010040000000004</v>
      </c>
      <c r="E500" s="9">
        <f t="shared" si="78"/>
        <v>1.8148647575796102</v>
      </c>
      <c r="F500" s="18">
        <f t="shared" si="79"/>
        <v>4.6350521065614052E-5</v>
      </c>
      <c r="G500" s="3">
        <f t="shared" si="80"/>
        <v>8.5738272727272732E-2</v>
      </c>
      <c r="H500" s="3">
        <f t="shared" si="83"/>
        <v>3.5268442105263163E-2</v>
      </c>
      <c r="I500" s="9">
        <f t="shared" si="81"/>
        <v>1.4310195633642087</v>
      </c>
      <c r="J500" s="18">
        <f t="shared" si="82"/>
        <v>4.6264527785469872E-5</v>
      </c>
    </row>
    <row r="501" spans="1:10" x14ac:dyDescent="0.15">
      <c r="A501" s="41" t="s">
        <v>504</v>
      </c>
      <c r="B501" s="41" t="s">
        <v>641</v>
      </c>
      <c r="C501" s="6">
        <v>0.1133458</v>
      </c>
      <c r="D501" s="6">
        <v>0.111454</v>
      </c>
      <c r="E501" s="9">
        <f t="shared" si="78"/>
        <v>1.6973818795197992E-2</v>
      </c>
      <c r="F501" s="18">
        <f t="shared" si="79"/>
        <v>2.7852401179694209E-6</v>
      </c>
      <c r="G501" s="3">
        <f t="shared" si="80"/>
        <v>5.1520818181818176E-3</v>
      </c>
      <c r="H501" s="3">
        <f t="shared" si="83"/>
        <v>5.8659999999999997E-3</v>
      </c>
      <c r="I501" s="9">
        <f t="shared" si="81"/>
        <v>-0.12170442922232905</v>
      </c>
      <c r="J501" s="18">
        <f t="shared" si="82"/>
        <v>2.7800727125503042E-6</v>
      </c>
    </row>
    <row r="502" spans="1:10" x14ac:dyDescent="0.15">
      <c r="A502" s="41" t="s">
        <v>506</v>
      </c>
      <c r="B502" s="41" t="s">
        <v>640</v>
      </c>
      <c r="C502" s="6">
        <v>0.18914529999999999</v>
      </c>
      <c r="D502" s="6">
        <v>0.1014867</v>
      </c>
      <c r="E502" s="9">
        <f t="shared" si="78"/>
        <v>0.8637447074345701</v>
      </c>
      <c r="F502" s="18">
        <f t="shared" si="79"/>
        <v>4.6478570682403893E-6</v>
      </c>
      <c r="G502" s="3">
        <f t="shared" si="80"/>
        <v>8.5975136363636365E-3</v>
      </c>
      <c r="H502" s="3">
        <f t="shared" si="83"/>
        <v>5.3414052631578944E-3</v>
      </c>
      <c r="I502" s="9">
        <f t="shared" si="81"/>
        <v>0.6095977018753107</v>
      </c>
      <c r="J502" s="18">
        <f t="shared" si="82"/>
        <v>4.6392339834130697E-6</v>
      </c>
    </row>
    <row r="503" spans="1:10" x14ac:dyDescent="0.15">
      <c r="A503" s="41" t="s">
        <v>505</v>
      </c>
      <c r="B503" s="41" t="s">
        <v>639</v>
      </c>
      <c r="C503" s="6">
        <v>1.223897</v>
      </c>
      <c r="D503" s="6">
        <v>0.94783230000000007</v>
      </c>
      <c r="E503" s="9">
        <f t="shared" si="78"/>
        <v>0.29125901280215905</v>
      </c>
      <c r="F503" s="18">
        <f t="shared" si="79"/>
        <v>3.0074753759401944E-5</v>
      </c>
      <c r="G503" s="3">
        <f t="shared" si="80"/>
        <v>5.5631681818181816E-2</v>
      </c>
      <c r="H503" s="3">
        <f t="shared" si="83"/>
        <v>4.9885910526315795E-2</v>
      </c>
      <c r="I503" s="9">
        <f t="shared" si="81"/>
        <v>0.11517823832913732</v>
      </c>
      <c r="J503" s="18">
        <f t="shared" si="82"/>
        <v>3.0018956614821014E-5</v>
      </c>
    </row>
    <row r="504" spans="1:10" x14ac:dyDescent="0.15">
      <c r="A504" s="41" t="s">
        <v>503</v>
      </c>
      <c r="B504" s="41" t="s">
        <v>638</v>
      </c>
      <c r="C504" s="6">
        <v>1.1138269999999999</v>
      </c>
      <c r="D504" s="6">
        <v>2.0241099999999998E-2</v>
      </c>
      <c r="E504" s="9">
        <f t="shared" si="78"/>
        <v>54.027987609369056</v>
      </c>
      <c r="F504" s="18">
        <f t="shared" si="79"/>
        <v>2.7370009694911734E-5</v>
      </c>
      <c r="G504" s="3">
        <f t="shared" si="80"/>
        <v>5.0628499999999993E-2</v>
      </c>
      <c r="H504" s="3">
        <f t="shared" si="83"/>
        <v>1.0653210526315789E-3</v>
      </c>
      <c r="I504" s="9">
        <f t="shared" si="81"/>
        <v>46.524171117182362</v>
      </c>
      <c r="J504" s="18">
        <f t="shared" si="82"/>
        <v>2.7319230612883472E-5</v>
      </c>
    </row>
    <row r="505" spans="1:10" x14ac:dyDescent="0.15">
      <c r="A505" s="41" t="s">
        <v>931</v>
      </c>
      <c r="B505" s="96" t="s">
        <v>524</v>
      </c>
      <c r="C505" s="6">
        <v>0.44164690000000001</v>
      </c>
      <c r="D505" s="6">
        <v>1.2181070000000001</v>
      </c>
      <c r="E505" s="9">
        <f t="shared" si="78"/>
        <v>-0.63743176913029809</v>
      </c>
      <c r="F505" s="18">
        <f t="shared" si="79"/>
        <v>1.0852565016584904E-5</v>
      </c>
      <c r="G505" s="3">
        <f t="shared" si="80"/>
        <v>2.007485909090909E-2</v>
      </c>
      <c r="H505" s="3">
        <f t="shared" si="83"/>
        <v>6.4110894736842103E-2</v>
      </c>
      <c r="I505" s="9">
        <f t="shared" si="81"/>
        <v>-0.68687289152162112</v>
      </c>
      <c r="J505" s="18">
        <f t="shared" si="82"/>
        <v>1.0832430449760228E-5</v>
      </c>
    </row>
    <row r="506" spans="1:10" x14ac:dyDescent="0.15">
      <c r="A506" s="41" t="s">
        <v>932</v>
      </c>
      <c r="B506" s="96" t="s">
        <v>525</v>
      </c>
      <c r="C506" s="6">
        <v>0.57407980000000003</v>
      </c>
      <c r="D506" s="6">
        <v>0.89232980000000006</v>
      </c>
      <c r="E506" s="9">
        <f t="shared" si="78"/>
        <v>-0.35665064643139788</v>
      </c>
      <c r="F506" s="18">
        <f t="shared" si="79"/>
        <v>1.4106831394510091E-5</v>
      </c>
      <c r="G506" s="3">
        <f t="shared" si="80"/>
        <v>2.6094536363636366E-2</v>
      </c>
      <c r="H506" s="3">
        <f t="shared" si="83"/>
        <v>4.6964726315789476E-2</v>
      </c>
      <c r="I506" s="9">
        <f t="shared" si="81"/>
        <v>-0.44438010373620729</v>
      </c>
      <c r="J506" s="18">
        <f t="shared" si="82"/>
        <v>1.4080659246362338E-5</v>
      </c>
    </row>
    <row r="507" spans="1:10" x14ac:dyDescent="0.15">
      <c r="A507" s="41" t="s">
        <v>491</v>
      </c>
      <c r="B507" s="41" t="s">
        <v>637</v>
      </c>
      <c r="C507" s="6">
        <v>0.83356259999999993</v>
      </c>
      <c r="D507" s="6">
        <v>1.1600109999999999</v>
      </c>
      <c r="E507" s="9">
        <f t="shared" si="78"/>
        <v>-0.28141836586032376</v>
      </c>
      <c r="F507" s="18">
        <f t="shared" si="79"/>
        <v>2.0483087987017581E-5</v>
      </c>
      <c r="G507" s="3">
        <f t="shared" si="80"/>
        <v>3.7889209090909086E-2</v>
      </c>
      <c r="H507" s="3">
        <f t="shared" si="83"/>
        <v>6.1053210526315786E-2</v>
      </c>
      <c r="I507" s="9">
        <f t="shared" si="81"/>
        <v>-0.37940677051573424</v>
      </c>
      <c r="J507" s="18">
        <f t="shared" si="82"/>
        <v>2.0445086085787775E-5</v>
      </c>
    </row>
    <row r="508" spans="1:10" x14ac:dyDescent="0.15">
      <c r="A508" s="41" t="s">
        <v>507</v>
      </c>
      <c r="B508" s="41" t="s">
        <v>636</v>
      </c>
      <c r="C508" s="6">
        <v>0.11123330000000001</v>
      </c>
      <c r="D508" s="6">
        <v>0.33267069999999999</v>
      </c>
      <c r="E508" s="9">
        <f t="shared" si="78"/>
        <v>-0.66563541664474801</v>
      </c>
      <c r="F508" s="18">
        <f t="shared" si="79"/>
        <v>2.7333297714968533E-6</v>
      </c>
      <c r="G508" s="3">
        <f t="shared" si="80"/>
        <v>5.0560590909090909E-3</v>
      </c>
      <c r="H508" s="3">
        <f t="shared" si="83"/>
        <v>1.7508984210526313E-2</v>
      </c>
      <c r="I508" s="9">
        <f t="shared" si="81"/>
        <v>-0.71123058710228237</v>
      </c>
      <c r="J508" s="18">
        <f t="shared" si="82"/>
        <v>2.7282586744010079E-6</v>
      </c>
    </row>
    <row r="509" spans="1:10" x14ac:dyDescent="0.15">
      <c r="A509" s="41" t="s">
        <v>933</v>
      </c>
      <c r="B509" s="96" t="s">
        <v>526</v>
      </c>
      <c r="C509" s="6">
        <v>0.45823999999999998</v>
      </c>
      <c r="D509" s="6">
        <v>0.78912309999999997</v>
      </c>
      <c r="E509" s="9">
        <f t="shared" si="78"/>
        <v>-0.41930479541151433</v>
      </c>
      <c r="F509" s="18">
        <f t="shared" si="79"/>
        <v>1.1260306351521693E-5</v>
      </c>
      <c r="G509" s="3">
        <f t="shared" si="80"/>
        <v>2.0829090909090908E-2</v>
      </c>
      <c r="H509" s="3">
        <f t="shared" si="83"/>
        <v>4.1532794736842106E-2</v>
      </c>
      <c r="I509" s="9">
        <f t="shared" si="81"/>
        <v>-0.49849050512812609</v>
      </c>
      <c r="J509" s="18">
        <f t="shared" si="82"/>
        <v>1.1239415309601691E-5</v>
      </c>
    </row>
    <row r="510" spans="1:10" x14ac:dyDescent="0.15">
      <c r="A510" s="41" t="s">
        <v>930</v>
      </c>
      <c r="B510" s="96" t="s">
        <v>527</v>
      </c>
      <c r="C510" s="6">
        <v>0.1261341</v>
      </c>
      <c r="D510" s="6">
        <v>0.22223899999999999</v>
      </c>
      <c r="E510" s="9">
        <f t="shared" si="78"/>
        <v>-0.43243940082523769</v>
      </c>
      <c r="F510" s="18">
        <f t="shared" si="79"/>
        <v>3.0994863114819145E-6</v>
      </c>
      <c r="G510" s="3">
        <f t="shared" si="80"/>
        <v>5.733368181818182E-3</v>
      </c>
      <c r="H510" s="3">
        <f t="shared" si="83"/>
        <v>1.1696789473684211E-2</v>
      </c>
      <c r="I510" s="9">
        <f t="shared" si="81"/>
        <v>-0.50983402798543254</v>
      </c>
      <c r="J510" s="18">
        <f t="shared" si="82"/>
        <v>3.0937358908057584E-6</v>
      </c>
    </row>
    <row r="511" spans="1:10" x14ac:dyDescent="0.15">
      <c r="A511" s="41" t="s">
        <v>509</v>
      </c>
      <c r="B511" s="96" t="s">
        <v>528</v>
      </c>
      <c r="C511" s="6">
        <v>1.4440649999999999</v>
      </c>
      <c r="D511" s="6">
        <v>0.39213009999999998</v>
      </c>
      <c r="E511" s="9">
        <f t="shared" si="78"/>
        <v>2.6826170702019558</v>
      </c>
      <c r="F511" s="18">
        <f t="shared" si="79"/>
        <v>3.5484929930844481E-5</v>
      </c>
      <c r="G511" s="3">
        <f t="shared" si="80"/>
        <v>6.5639318181818174E-2</v>
      </c>
      <c r="H511" s="3">
        <f t="shared" si="83"/>
        <v>2.0638426315789472E-2</v>
      </c>
      <c r="I511" s="9">
        <f t="shared" si="81"/>
        <v>2.1804420151744162</v>
      </c>
      <c r="J511" s="18">
        <f t="shared" si="82"/>
        <v>3.5419095384645523E-5</v>
      </c>
    </row>
    <row r="512" spans="1:10" x14ac:dyDescent="0.15">
      <c r="A512" s="41" t="s">
        <v>216</v>
      </c>
      <c r="B512" s="41" t="s">
        <v>679</v>
      </c>
      <c r="C512" s="6">
        <v>10.35191</v>
      </c>
      <c r="D512" s="6">
        <v>7.85982</v>
      </c>
      <c r="E512" s="9">
        <f>C512/D512-1</f>
        <v>0.31706705751531206</v>
      </c>
      <c r="F512" s="18">
        <f t="shared" si="79"/>
        <v>2.5437691585933342E-4</v>
      </c>
      <c r="G512" s="3">
        <f t="shared" si="80"/>
        <v>0.47054136363636362</v>
      </c>
      <c r="H512" s="3">
        <f t="shared" si="83"/>
        <v>0.41367473684210526</v>
      </c>
      <c r="I512" s="9">
        <f t="shared" si="81"/>
        <v>0.13746700421776947</v>
      </c>
      <c r="J512" s="18">
        <f t="shared" si="82"/>
        <v>2.5390497498607462E-4</v>
      </c>
    </row>
    <row r="513" spans="1:10" x14ac:dyDescent="0.15">
      <c r="A513" s="41" t="s">
        <v>389</v>
      </c>
      <c r="B513" s="41" t="s">
        <v>680</v>
      </c>
      <c r="C513" s="11">
        <v>2.0985849999999999</v>
      </c>
      <c r="D513" s="11">
        <v>5.3695310000000003</v>
      </c>
      <c r="E513" s="9">
        <f>C513/D513-1</f>
        <v>-0.6091679142927009</v>
      </c>
      <c r="F513" s="18">
        <f t="shared" si="79"/>
        <v>5.156841394183867E-5</v>
      </c>
      <c r="G513" s="3">
        <f t="shared" si="80"/>
        <v>9.5390227272727265E-2</v>
      </c>
      <c r="H513" s="3">
        <f t="shared" si="83"/>
        <v>0.28260689473684214</v>
      </c>
      <c r="I513" s="9">
        <f t="shared" si="81"/>
        <v>-0.66246319870733261</v>
      </c>
      <c r="J513" s="18">
        <f t="shared" si="82"/>
        <v>5.1472739999782789E-5</v>
      </c>
    </row>
    <row r="514" spans="1:10" x14ac:dyDescent="0.15">
      <c r="A514" s="41" t="s">
        <v>327</v>
      </c>
      <c r="B514" s="41" t="s">
        <v>681</v>
      </c>
      <c r="C514" s="11">
        <v>2.1870440000000002</v>
      </c>
      <c r="D514" s="11">
        <v>2.9690530000000002</v>
      </c>
      <c r="E514" s="9">
        <f>C514/D514-1</f>
        <v>-0.26338667581885533</v>
      </c>
      <c r="F514" s="18">
        <f t="shared" si="79"/>
        <v>5.3742112090296376E-5</v>
      </c>
      <c r="G514" s="3">
        <f t="shared" si="80"/>
        <v>9.9411090909090921E-2</v>
      </c>
      <c r="H514" s="3">
        <f t="shared" si="83"/>
        <v>0.15626594736842106</v>
      </c>
      <c r="I514" s="9">
        <f t="shared" si="81"/>
        <v>-0.36383394729810237</v>
      </c>
      <c r="J514" s="18">
        <f t="shared" si="82"/>
        <v>5.364240532553362E-5</v>
      </c>
    </row>
    <row r="515" spans="1:10" x14ac:dyDescent="0.15">
      <c r="A515" s="41" t="s">
        <v>390</v>
      </c>
      <c r="B515" s="41" t="s">
        <v>682</v>
      </c>
      <c r="C515" s="11">
        <v>3.9238909999999998</v>
      </c>
      <c r="D515" s="11">
        <v>3.9468619999999999</v>
      </c>
      <c r="E515" s="9">
        <f>C515/D515-1</f>
        <v>-5.8200666757540764E-3</v>
      </c>
      <c r="F515" s="18">
        <f t="shared" si="79"/>
        <v>9.6421558026315481E-5</v>
      </c>
      <c r="G515" s="3">
        <f t="shared" si="80"/>
        <v>0.17835868181818182</v>
      </c>
      <c r="H515" s="3">
        <f t="shared" si="83"/>
        <v>0.2077295789473684</v>
      </c>
      <c r="I515" s="9">
        <f t="shared" si="81"/>
        <v>-0.14139005758360568</v>
      </c>
      <c r="J515" s="18">
        <f t="shared" si="82"/>
        <v>9.6242668860440576E-5</v>
      </c>
    </row>
    <row r="516" spans="1:10" x14ac:dyDescent="0.15">
      <c r="A516" s="41" t="s">
        <v>217</v>
      </c>
      <c r="B516" s="41" t="s">
        <v>745</v>
      </c>
      <c r="C516" s="11">
        <v>16.346620000000001</v>
      </c>
      <c r="D516" s="11">
        <v>16.568079999999998</v>
      </c>
      <c r="E516" s="9">
        <f t="shared" ref="E516:E586" si="84">C516/D516-1</f>
        <v>-1.3366666505714386E-2</v>
      </c>
      <c r="F516" s="18">
        <f t="shared" si="79"/>
        <v>4.0168459543451373E-4</v>
      </c>
      <c r="G516" s="3">
        <f t="shared" si="80"/>
        <v>0.74302818181818187</v>
      </c>
      <c r="H516" s="3">
        <f t="shared" si="83"/>
        <v>0.87200421052631572</v>
      </c>
      <c r="I516" s="9">
        <f t="shared" si="81"/>
        <v>-0.1479075756185716</v>
      </c>
      <c r="J516" s="18">
        <f t="shared" si="82"/>
        <v>4.0093935729801242E-4</v>
      </c>
    </row>
    <row r="517" spans="1:10" x14ac:dyDescent="0.15">
      <c r="A517" s="41" t="s">
        <v>391</v>
      </c>
      <c r="B517" s="41" t="s">
        <v>746</v>
      </c>
      <c r="C517" s="11">
        <v>52.021819999999998</v>
      </c>
      <c r="D517" s="11">
        <v>46.383629999999997</v>
      </c>
      <c r="E517" s="9">
        <f>C517/D517-1</f>
        <v>0.12155560054269143</v>
      </c>
      <c r="F517" s="18">
        <f t="shared" si="79"/>
        <v>1.2783293256016896E-3</v>
      </c>
      <c r="G517" s="3">
        <f t="shared" si="80"/>
        <v>2.3646281818181816</v>
      </c>
      <c r="H517" s="3">
        <f t="shared" si="83"/>
        <v>2.4412436842105261</v>
      </c>
      <c r="I517" s="9">
        <f t="shared" si="81"/>
        <v>-3.1383799531311873E-2</v>
      </c>
      <c r="J517" s="18">
        <f t="shared" si="82"/>
        <v>1.2759576644145937E-3</v>
      </c>
    </row>
    <row r="518" spans="1:10" x14ac:dyDescent="0.15">
      <c r="A518" s="41" t="s">
        <v>218</v>
      </c>
      <c r="B518" s="41" t="s">
        <v>683</v>
      </c>
      <c r="C518" s="6">
        <v>5.7333360000000004</v>
      </c>
      <c r="D518" s="6">
        <v>17.9803</v>
      </c>
      <c r="E518" s="9">
        <f t="shared" si="84"/>
        <v>-0.68113235040572184</v>
      </c>
      <c r="F518" s="18">
        <f t="shared" si="79"/>
        <v>1.4088495062894549E-4</v>
      </c>
      <c r="G518" s="3">
        <f t="shared" si="80"/>
        <v>0.26060618181818185</v>
      </c>
      <c r="H518" s="3">
        <f t="shared" si="83"/>
        <v>0.94633157894736841</v>
      </c>
      <c r="I518" s="9">
        <f t="shared" si="81"/>
        <v>-0.72461430262312332</v>
      </c>
      <c r="J518" s="18">
        <f t="shared" si="82"/>
        <v>1.4062356933809911E-4</v>
      </c>
    </row>
    <row r="519" spans="1:10" x14ac:dyDescent="0.15">
      <c r="A519" s="41" t="s">
        <v>331</v>
      </c>
      <c r="B519" s="41" t="s">
        <v>684</v>
      </c>
      <c r="C519" s="11">
        <v>7.6178239999999997</v>
      </c>
      <c r="D519" s="11">
        <v>1.8453710000000001</v>
      </c>
      <c r="E519" s="9">
        <f t="shared" si="84"/>
        <v>3.1280718077828249</v>
      </c>
      <c r="F519" s="18">
        <f t="shared" si="79"/>
        <v>1.8719237074889662E-4</v>
      </c>
      <c r="G519" s="3">
        <f t="shared" si="80"/>
        <v>0.34626472727272728</v>
      </c>
      <c r="H519" s="3">
        <f t="shared" si="83"/>
        <v>9.712478947368422E-2</v>
      </c>
      <c r="I519" s="9">
        <f t="shared" si="81"/>
        <v>2.5651529249033489</v>
      </c>
      <c r="J519" s="18">
        <f t="shared" si="82"/>
        <v>1.8684507614230797E-4</v>
      </c>
    </row>
    <row r="520" spans="1:10" x14ac:dyDescent="0.15">
      <c r="A520" s="41" t="s">
        <v>392</v>
      </c>
      <c r="B520" s="41" t="s">
        <v>685</v>
      </c>
      <c r="C520" s="11">
        <v>0.97790119999999991</v>
      </c>
      <c r="D520" s="11">
        <v>0.2828251</v>
      </c>
      <c r="E520" s="9">
        <f t="shared" si="84"/>
        <v>2.4576181534100048</v>
      </c>
      <c r="F520" s="18">
        <f t="shared" si="79"/>
        <v>2.4029912477131384E-5</v>
      </c>
      <c r="G520" s="3">
        <f t="shared" si="80"/>
        <v>4.4450054545454538E-2</v>
      </c>
      <c r="H520" s="3">
        <f t="shared" si="83"/>
        <v>1.4885531578947368E-2</v>
      </c>
      <c r="I520" s="9">
        <f t="shared" si="81"/>
        <v>1.9861247688540948</v>
      </c>
      <c r="J520" s="18">
        <f t="shared" si="82"/>
        <v>2.3985330216824948E-5</v>
      </c>
    </row>
    <row r="521" spans="1:10" x14ac:dyDescent="0.15">
      <c r="A521" s="41" t="s">
        <v>415</v>
      </c>
      <c r="B521" s="41" t="s">
        <v>686</v>
      </c>
      <c r="C521" s="11">
        <v>6.9883620000000004</v>
      </c>
      <c r="D521" s="11">
        <v>0.45475969999999999</v>
      </c>
      <c r="E521" s="9">
        <f t="shared" si="84"/>
        <v>14.367153245989037</v>
      </c>
      <c r="F521" s="18">
        <f t="shared" si="79"/>
        <v>1.7172463559561113E-4</v>
      </c>
      <c r="G521" s="3">
        <f t="shared" si="80"/>
        <v>0.31765281818181818</v>
      </c>
      <c r="H521" s="3">
        <f t="shared" si="83"/>
        <v>2.3934721052631579E-2</v>
      </c>
      <c r="I521" s="9">
        <f t="shared" si="81"/>
        <v>12.271632348808712</v>
      </c>
      <c r="J521" s="18">
        <f t="shared" si="82"/>
        <v>1.7140603799720386E-4</v>
      </c>
    </row>
    <row r="522" spans="1:10" x14ac:dyDescent="0.15">
      <c r="A522" s="41" t="s">
        <v>393</v>
      </c>
      <c r="B522" s="41" t="s">
        <v>687</v>
      </c>
      <c r="C522" s="11">
        <v>2.7775409999999998</v>
      </c>
      <c r="D522" s="11">
        <v>0.920709</v>
      </c>
      <c r="E522" s="9">
        <f t="shared" si="84"/>
        <v>2.0167414459943367</v>
      </c>
      <c r="F522" s="18">
        <f t="shared" si="79"/>
        <v>6.8252362438704425E-5</v>
      </c>
      <c r="G522" s="3">
        <f t="shared" si="80"/>
        <v>0.12625186363636362</v>
      </c>
      <c r="H522" s="3">
        <f t="shared" si="83"/>
        <v>4.8458368421052632E-2</v>
      </c>
      <c r="I522" s="9">
        <f t="shared" si="81"/>
        <v>1.6053676124496543</v>
      </c>
      <c r="J522" s="18">
        <f t="shared" si="82"/>
        <v>6.8125735069933635E-5</v>
      </c>
    </row>
    <row r="523" spans="1:10" x14ac:dyDescent="0.15">
      <c r="A523" s="41" t="s">
        <v>245</v>
      </c>
      <c r="B523" s="41" t="s">
        <v>688</v>
      </c>
      <c r="C523" s="11">
        <v>3.2940360000000002</v>
      </c>
      <c r="D523" s="11">
        <v>0.89194169999999995</v>
      </c>
      <c r="E523" s="9">
        <f t="shared" si="84"/>
        <v>2.6931068476784978</v>
      </c>
      <c r="F523" s="18">
        <f t="shared" si="79"/>
        <v>8.0944165705615207E-5</v>
      </c>
      <c r="G523" s="3">
        <f t="shared" si="80"/>
        <v>0.14972890909090911</v>
      </c>
      <c r="H523" s="3">
        <f t="shared" si="83"/>
        <v>4.6944299999999994E-2</v>
      </c>
      <c r="I523" s="9">
        <f t="shared" si="81"/>
        <v>2.1895013684496121</v>
      </c>
      <c r="J523" s="18">
        <f t="shared" si="82"/>
        <v>8.0793991464689073E-5</v>
      </c>
    </row>
    <row r="524" spans="1:10" x14ac:dyDescent="0.15">
      <c r="A524" s="41" t="s">
        <v>230</v>
      </c>
      <c r="B524" s="41" t="s">
        <v>689</v>
      </c>
      <c r="C524" s="6">
        <v>3.244837</v>
      </c>
      <c r="D524" s="6">
        <v>12.097530000000001</v>
      </c>
      <c r="E524" s="9">
        <f t="shared" si="84"/>
        <v>-0.73177689991262684</v>
      </c>
      <c r="F524" s="18">
        <f t="shared" si="79"/>
        <v>7.9735201380832306E-5</v>
      </c>
      <c r="G524" s="3">
        <f t="shared" si="80"/>
        <v>0.14749259090909092</v>
      </c>
      <c r="H524" s="3">
        <f t="shared" si="83"/>
        <v>0.63671210526315791</v>
      </c>
      <c r="I524" s="9">
        <f t="shared" si="81"/>
        <v>-0.76835277719726858</v>
      </c>
      <c r="J524" s="18">
        <f t="shared" si="82"/>
        <v>7.9587270109466717E-5</v>
      </c>
    </row>
    <row r="525" spans="1:10" x14ac:dyDescent="0.15">
      <c r="A525" s="41" t="s">
        <v>330</v>
      </c>
      <c r="B525" s="41" t="s">
        <v>690</v>
      </c>
      <c r="C525" s="11">
        <v>4.9422680000000003</v>
      </c>
      <c r="D525" s="11">
        <v>5.0148570000000001</v>
      </c>
      <c r="E525" s="9">
        <f t="shared" si="84"/>
        <v>-1.4474789610152361E-2</v>
      </c>
      <c r="F525" s="18">
        <f t="shared" si="79"/>
        <v>1.2144608011374481E-4</v>
      </c>
      <c r="G525" s="3">
        <f t="shared" si="80"/>
        <v>0.22464854545454546</v>
      </c>
      <c r="H525" s="3">
        <f t="shared" si="83"/>
        <v>0.26393984210526317</v>
      </c>
      <c r="I525" s="9">
        <f t="shared" si="81"/>
        <v>-0.14886459102694982</v>
      </c>
      <c r="J525" s="18">
        <f t="shared" si="82"/>
        <v>1.2122076340641265E-4</v>
      </c>
    </row>
    <row r="526" spans="1:10" x14ac:dyDescent="0.15">
      <c r="A526" s="41" t="s">
        <v>264</v>
      </c>
      <c r="B526" s="41" t="s">
        <v>136</v>
      </c>
      <c r="C526" s="6">
        <v>45.658929999999998</v>
      </c>
      <c r="D526" s="6">
        <v>27.62162</v>
      </c>
      <c r="E526" s="9">
        <f t="shared" si="84"/>
        <v>0.65301419685014839</v>
      </c>
      <c r="F526" s="18">
        <f t="shared" ref="F526:F556" si="85">C526/$C$1043</f>
        <v>1.1219743791085117E-3</v>
      </c>
      <c r="G526" s="3">
        <f t="shared" si="80"/>
        <v>2.0754059090909092</v>
      </c>
      <c r="H526" s="3">
        <f t="shared" si="83"/>
        <v>1.4537694736842106</v>
      </c>
      <c r="I526" s="9">
        <f t="shared" si="81"/>
        <v>0.42760317000694648</v>
      </c>
      <c r="J526" s="18">
        <f t="shared" ref="J526:J555" si="86">G526/$G$1043</f>
        <v>1.1198928004146997E-3</v>
      </c>
    </row>
    <row r="527" spans="1:10" x14ac:dyDescent="0.15">
      <c r="A527" s="41" t="s">
        <v>237</v>
      </c>
      <c r="B527" s="41" t="s">
        <v>691</v>
      </c>
      <c r="C527" s="6">
        <v>18.108789999999999</v>
      </c>
      <c r="D527" s="6">
        <v>8.2020540000000004</v>
      </c>
      <c r="E527" s="9">
        <f t="shared" si="84"/>
        <v>1.2078359883999785</v>
      </c>
      <c r="F527" s="18">
        <f t="shared" si="85"/>
        <v>4.4498630205868652E-4</v>
      </c>
      <c r="G527" s="3">
        <f t="shared" si="80"/>
        <v>0.8231268181818181</v>
      </c>
      <c r="H527" s="3">
        <f t="shared" si="83"/>
        <v>0.43168705263157897</v>
      </c>
      <c r="I527" s="9">
        <f t="shared" si="81"/>
        <v>0.90676744452725422</v>
      </c>
      <c r="J527" s="18">
        <f t="shared" si="86"/>
        <v>4.4416072705211678E-4</v>
      </c>
    </row>
    <row r="528" spans="1:10" x14ac:dyDescent="0.15">
      <c r="A528" s="41" t="s">
        <v>258</v>
      </c>
      <c r="B528" s="41" t="s">
        <v>692</v>
      </c>
      <c r="C528" s="6">
        <v>4.6974280000000004</v>
      </c>
      <c r="D528" s="6">
        <v>3.0790690000000001</v>
      </c>
      <c r="E528" s="9">
        <f t="shared" si="84"/>
        <v>0.52560010834443793</v>
      </c>
      <c r="F528" s="18">
        <f t="shared" si="85"/>
        <v>1.1542964024139283E-4</v>
      </c>
      <c r="G528" s="3">
        <f t="shared" si="80"/>
        <v>0.21351945454545457</v>
      </c>
      <c r="H528" s="3">
        <f t="shared" si="83"/>
        <v>0.16205626315789473</v>
      </c>
      <c r="I528" s="9">
        <f t="shared" si="81"/>
        <v>0.31756372993383297</v>
      </c>
      <c r="J528" s="18">
        <f t="shared" si="86"/>
        <v>1.1521548572571505E-4</v>
      </c>
    </row>
    <row r="529" spans="1:10" x14ac:dyDescent="0.15">
      <c r="A529" s="41" t="s">
        <v>255</v>
      </c>
      <c r="B529" s="41" t="s">
        <v>693</v>
      </c>
      <c r="C529" s="6">
        <v>8.5812399999999993</v>
      </c>
      <c r="D529" s="6">
        <v>4.7584410000000004</v>
      </c>
      <c r="E529" s="9">
        <f t="shared" si="84"/>
        <v>0.80337215487173186</v>
      </c>
      <c r="F529" s="18">
        <f t="shared" si="85"/>
        <v>2.1086633920201642E-4</v>
      </c>
      <c r="G529" s="3">
        <f t="shared" si="80"/>
        <v>0.39005636363636359</v>
      </c>
      <c r="H529" s="3">
        <f t="shared" si="83"/>
        <v>0.25044426315789475</v>
      </c>
      <c r="I529" s="9">
        <f t="shared" si="81"/>
        <v>0.55745777011649555</v>
      </c>
      <c r="J529" s="18">
        <f t="shared" si="86"/>
        <v>2.1047512271160616E-4</v>
      </c>
    </row>
    <row r="530" spans="1:10" x14ac:dyDescent="0.15">
      <c r="A530" s="41" t="s">
        <v>256</v>
      </c>
      <c r="B530" s="41" t="s">
        <v>694</v>
      </c>
      <c r="C530" s="6">
        <v>13.10422</v>
      </c>
      <c r="D530" s="6">
        <v>6.481128</v>
      </c>
      <c r="E530" s="9">
        <f t="shared" si="84"/>
        <v>1.0219042117359818</v>
      </c>
      <c r="F530" s="18">
        <f t="shared" si="85"/>
        <v>3.2200927832083101E-4</v>
      </c>
      <c r="G530" s="3">
        <f t="shared" si="80"/>
        <v>0.59564636363636358</v>
      </c>
      <c r="H530" s="3">
        <f t="shared" si="83"/>
        <v>0.34111200000000003</v>
      </c>
      <c r="I530" s="9">
        <f t="shared" si="81"/>
        <v>0.74619000104471134</v>
      </c>
      <c r="J530" s="18">
        <f t="shared" si="86"/>
        <v>3.2141186035350178E-4</v>
      </c>
    </row>
    <row r="531" spans="1:10" x14ac:dyDescent="0.15">
      <c r="A531" s="41" t="s">
        <v>238</v>
      </c>
      <c r="B531" s="41" t="s">
        <v>695</v>
      </c>
      <c r="C531" s="6">
        <v>7.8301670000000003</v>
      </c>
      <c r="D531" s="6">
        <v>1.398998</v>
      </c>
      <c r="E531" s="9">
        <f t="shared" si="84"/>
        <v>4.5969822687380546</v>
      </c>
      <c r="F531" s="18">
        <f t="shared" si="85"/>
        <v>1.9241026362512125E-4</v>
      </c>
      <c r="G531" s="3">
        <f t="shared" si="80"/>
        <v>0.35591668181818181</v>
      </c>
      <c r="H531" s="3">
        <f t="shared" si="83"/>
        <v>7.3631473684210524E-2</v>
      </c>
      <c r="I531" s="9">
        <f t="shared" si="81"/>
        <v>3.8337574139101376</v>
      </c>
      <c r="J531" s="18">
        <f t="shared" si="86"/>
        <v>1.9205328835662086E-4</v>
      </c>
    </row>
    <row r="532" spans="1:10" x14ac:dyDescent="0.15">
      <c r="A532" s="41" t="s">
        <v>151</v>
      </c>
      <c r="B532" s="41" t="s">
        <v>137</v>
      </c>
      <c r="C532" s="6">
        <v>19.767219999999998</v>
      </c>
      <c r="D532" s="6">
        <v>15.86253</v>
      </c>
      <c r="E532" s="9">
        <f t="shared" si="84"/>
        <v>0.24615808449219623</v>
      </c>
      <c r="F532" s="18">
        <f t="shared" si="85"/>
        <v>4.8573881136069883E-4</v>
      </c>
      <c r="G532" s="3">
        <f t="shared" si="80"/>
        <v>0.89850999999999992</v>
      </c>
      <c r="H532" s="3">
        <f t="shared" si="83"/>
        <v>0.83487</v>
      </c>
      <c r="I532" s="9">
        <f t="shared" si="81"/>
        <v>7.6227436606896681E-2</v>
      </c>
      <c r="J532" s="18">
        <f t="shared" si="86"/>
        <v>4.8483762896356657E-4</v>
      </c>
    </row>
    <row r="533" spans="1:10" x14ac:dyDescent="0.15">
      <c r="A533" s="41" t="s">
        <v>31</v>
      </c>
      <c r="B533" s="41" t="s">
        <v>696</v>
      </c>
      <c r="C533" s="11">
        <v>1565.4159999999999</v>
      </c>
      <c r="D533" s="11">
        <v>997.06320000000005</v>
      </c>
      <c r="E533" s="9">
        <f t="shared" si="84"/>
        <v>0.57002685486737437</v>
      </c>
      <c r="F533" s="18">
        <f t="shared" si="85"/>
        <v>3.846688138873447E-2</v>
      </c>
      <c r="G533" s="3">
        <f t="shared" si="80"/>
        <v>71.155272727272731</v>
      </c>
      <c r="H533" s="3">
        <f t="shared" si="83"/>
        <v>52.477010526315794</v>
      </c>
      <c r="I533" s="9">
        <f t="shared" si="81"/>
        <v>0.35593228374909613</v>
      </c>
      <c r="J533" s="18">
        <f t="shared" si="86"/>
        <v>3.8395514482139147E-2</v>
      </c>
    </row>
    <row r="534" spans="1:10" x14ac:dyDescent="0.15">
      <c r="A534" s="41" t="s">
        <v>76</v>
      </c>
      <c r="B534" s="41" t="s">
        <v>747</v>
      </c>
      <c r="C534" s="11">
        <v>254.9462</v>
      </c>
      <c r="D534" s="11">
        <v>175.14420000000001</v>
      </c>
      <c r="E534" s="9">
        <f t="shared" si="84"/>
        <v>0.45563598452018383</v>
      </c>
      <c r="F534" s="18">
        <f t="shared" si="85"/>
        <v>6.2647789698767461E-3</v>
      </c>
      <c r="G534" s="3">
        <f t="shared" si="80"/>
        <v>11.588463636363636</v>
      </c>
      <c r="H534" s="3">
        <f t="shared" si="83"/>
        <v>9.2181157894736856</v>
      </c>
      <c r="I534" s="9">
        <f t="shared" si="81"/>
        <v>0.25714016844924958</v>
      </c>
      <c r="J534" s="18">
        <f t="shared" si="86"/>
        <v>6.2531560392038556E-3</v>
      </c>
    </row>
    <row r="535" spans="1:10" x14ac:dyDescent="0.15">
      <c r="A535" s="41" t="s">
        <v>439</v>
      </c>
      <c r="B535" s="41" t="s">
        <v>748</v>
      </c>
      <c r="C535" s="11">
        <v>28.638719999999999</v>
      </c>
      <c r="D535" s="11">
        <v>12.771380000000001</v>
      </c>
      <c r="E535" s="9">
        <f t="shared" si="84"/>
        <v>1.2424138973235466</v>
      </c>
      <c r="F535" s="18">
        <f t="shared" si="85"/>
        <v>7.0373769360040884E-4</v>
      </c>
      <c r="G535" s="3">
        <f t="shared" si="80"/>
        <v>1.30176</v>
      </c>
      <c r="H535" s="3">
        <f t="shared" si="83"/>
        <v>0.67217789473684209</v>
      </c>
      <c r="I535" s="9">
        <f t="shared" si="81"/>
        <v>0.93663018405215426</v>
      </c>
      <c r="J535" s="18">
        <f t="shared" si="86"/>
        <v>7.0243206183527444E-4</v>
      </c>
    </row>
    <row r="536" spans="1:10" x14ac:dyDescent="0.15">
      <c r="A536" s="41" t="s">
        <v>355</v>
      </c>
      <c r="B536" s="41" t="s">
        <v>697</v>
      </c>
      <c r="C536" s="6">
        <v>19.311229999999998</v>
      </c>
      <c r="D536" s="6">
        <v>6.3847930000000002</v>
      </c>
      <c r="E536" s="9">
        <f t="shared" si="84"/>
        <v>2.0245663406785464</v>
      </c>
      <c r="F536" s="18">
        <f t="shared" si="85"/>
        <v>4.7453379413559763E-4</v>
      </c>
      <c r="G536" s="3">
        <f t="shared" si="80"/>
        <v>0.87778318181818171</v>
      </c>
      <c r="H536" s="3">
        <f t="shared" si="83"/>
        <v>0.33604173684210525</v>
      </c>
      <c r="I536" s="9">
        <f t="shared" si="81"/>
        <v>1.6121254760405628</v>
      </c>
      <c r="J536" s="18">
        <f t="shared" si="86"/>
        <v>4.7365340020347294E-4</v>
      </c>
    </row>
    <row r="537" spans="1:10" x14ac:dyDescent="0.15">
      <c r="A537" s="41" t="s">
        <v>356</v>
      </c>
      <c r="B537" s="41" t="s">
        <v>698</v>
      </c>
      <c r="C537" s="6">
        <v>2.021074</v>
      </c>
      <c r="D537" s="6">
        <v>3.1531389999999999</v>
      </c>
      <c r="E537" s="9">
        <f t="shared" si="84"/>
        <v>-0.35902794009398253</v>
      </c>
      <c r="F537" s="18">
        <f t="shared" si="85"/>
        <v>4.9663740396070519E-5</v>
      </c>
      <c r="G537" s="3">
        <f t="shared" si="80"/>
        <v>9.1867000000000004E-2</v>
      </c>
      <c r="H537" s="3">
        <f t="shared" si="83"/>
        <v>0.16595468421052631</v>
      </c>
      <c r="I537" s="9">
        <f t="shared" si="81"/>
        <v>-0.44643322099025762</v>
      </c>
      <c r="J537" s="18">
        <f t="shared" si="86"/>
        <v>4.9571600160260848E-5</v>
      </c>
    </row>
    <row r="538" spans="1:10" x14ac:dyDescent="0.15">
      <c r="A538" s="41" t="s">
        <v>431</v>
      </c>
      <c r="B538" s="41" t="s">
        <v>749</v>
      </c>
      <c r="C538" s="6">
        <v>9.3534159999999993</v>
      </c>
      <c r="D538" s="6">
        <v>5.9481229999999998</v>
      </c>
      <c r="E538" s="9">
        <f t="shared" si="84"/>
        <v>0.57249875296795305</v>
      </c>
      <c r="F538" s="18">
        <f t="shared" si="85"/>
        <v>2.2984097763884565E-4</v>
      </c>
      <c r="G538" s="3">
        <f t="shared" si="80"/>
        <v>0.42515527272727272</v>
      </c>
      <c r="H538" s="3">
        <f t="shared" si="83"/>
        <v>0.31305910526315789</v>
      </c>
      <c r="I538" s="9">
        <f t="shared" si="81"/>
        <v>0.35806710483595938</v>
      </c>
      <c r="J538" s="18">
        <f t="shared" si="86"/>
        <v>2.2941455784626706E-4</v>
      </c>
    </row>
    <row r="539" spans="1:10" x14ac:dyDescent="0.15">
      <c r="A539" s="41" t="s">
        <v>354</v>
      </c>
      <c r="B539" s="41" t="s">
        <v>699</v>
      </c>
      <c r="C539" s="6">
        <v>1.5223450000000001</v>
      </c>
      <c r="D539" s="6">
        <v>0.3028883</v>
      </c>
      <c r="E539" s="9">
        <f t="shared" si="84"/>
        <v>4.0260937778052179</v>
      </c>
      <c r="F539" s="18">
        <f t="shared" si="85"/>
        <v>3.7408500071375902E-5</v>
      </c>
      <c r="G539" s="3">
        <f t="shared" si="80"/>
        <v>6.9197500000000009E-2</v>
      </c>
      <c r="H539" s="3">
        <f t="shared" si="83"/>
        <v>1.594148947368421E-2</v>
      </c>
      <c r="I539" s="9">
        <f t="shared" si="81"/>
        <v>3.340717353559052</v>
      </c>
      <c r="J539" s="18">
        <f t="shared" si="86"/>
        <v>3.7339096760421591E-5</v>
      </c>
    </row>
    <row r="540" spans="1:10" x14ac:dyDescent="0.15">
      <c r="A540" s="41" t="s">
        <v>394</v>
      </c>
      <c r="B540" s="41" t="s">
        <v>750</v>
      </c>
      <c r="C540" s="11">
        <v>31.017099999999999</v>
      </c>
      <c r="D540" s="11">
        <v>53.307980000000001</v>
      </c>
      <c r="E540" s="9">
        <f t="shared" si="84"/>
        <v>-0.41815277937749662</v>
      </c>
      <c r="F540" s="18">
        <f t="shared" si="85"/>
        <v>7.6218149470972307E-4</v>
      </c>
      <c r="G540" s="3">
        <f t="shared" si="80"/>
        <v>1.4098681818181817</v>
      </c>
      <c r="H540" s="3">
        <f t="shared" si="83"/>
        <v>2.805683157894737</v>
      </c>
      <c r="I540" s="9">
        <f t="shared" si="81"/>
        <v>-0.49749558218965617</v>
      </c>
      <c r="J540" s="18">
        <f t="shared" si="86"/>
        <v>7.6076743322155778E-4</v>
      </c>
    </row>
    <row r="541" spans="1:10" x14ac:dyDescent="0.15">
      <c r="A541" s="41" t="s">
        <v>242</v>
      </c>
      <c r="B541" s="41" t="s">
        <v>751</v>
      </c>
      <c r="C541" s="6">
        <v>52.562690000000003</v>
      </c>
      <c r="D541" s="6">
        <v>21.191279999999999</v>
      </c>
      <c r="E541" s="9">
        <f t="shared" si="84"/>
        <v>1.4803924066880341</v>
      </c>
      <c r="F541" s="18">
        <f t="shared" si="85"/>
        <v>1.2916200944048226E-3</v>
      </c>
      <c r="G541" s="3">
        <f t="shared" si="80"/>
        <v>2.3892131818181821</v>
      </c>
      <c r="H541" s="3">
        <f t="shared" si="83"/>
        <v>1.1153305263157893</v>
      </c>
      <c r="I541" s="9">
        <f t="shared" si="81"/>
        <v>1.1421570785033026</v>
      </c>
      <c r="J541" s="18">
        <f t="shared" si="86"/>
        <v>1.2892237750956874E-3</v>
      </c>
    </row>
    <row r="542" spans="1:10" x14ac:dyDescent="0.15">
      <c r="A542" s="41" t="s">
        <v>243</v>
      </c>
      <c r="B542" s="41" t="s">
        <v>700</v>
      </c>
      <c r="C542" s="6">
        <v>33.803109999999997</v>
      </c>
      <c r="D542" s="6">
        <v>3.7863470000000001</v>
      </c>
      <c r="E542" s="9">
        <f t="shared" si="84"/>
        <v>7.9276313026777512</v>
      </c>
      <c r="F542" s="18">
        <f t="shared" si="85"/>
        <v>8.3064196542027412E-4</v>
      </c>
      <c r="G542" s="3">
        <f t="shared" si="80"/>
        <v>1.5365049999999998</v>
      </c>
      <c r="H542" s="3">
        <f t="shared" si="83"/>
        <v>0.19928142105263158</v>
      </c>
      <c r="I542" s="9">
        <f t="shared" si="81"/>
        <v>6.710227034130785</v>
      </c>
      <c r="J542" s="18">
        <f t="shared" si="86"/>
        <v>8.2910089046383986E-4</v>
      </c>
    </row>
    <row r="543" spans="1:10" x14ac:dyDescent="0.15">
      <c r="A543" s="41" t="s">
        <v>358</v>
      </c>
      <c r="B543" s="41" t="s">
        <v>701</v>
      </c>
      <c r="C543" s="6">
        <v>11.41771</v>
      </c>
      <c r="D543" s="6">
        <v>12.41727</v>
      </c>
      <c r="E543" s="9">
        <f t="shared" si="84"/>
        <v>-8.0497565084757028E-2</v>
      </c>
      <c r="F543" s="18">
        <f t="shared" si="85"/>
        <v>2.8056676072109104E-4</v>
      </c>
      <c r="G543" s="3">
        <f t="shared" si="80"/>
        <v>0.51898681818181813</v>
      </c>
      <c r="H543" s="3">
        <f t="shared" si="83"/>
        <v>0.65354052631578952</v>
      </c>
      <c r="I543" s="9">
        <f t="shared" si="81"/>
        <v>-0.20588426075501753</v>
      </c>
      <c r="J543" s="18">
        <f t="shared" si="86"/>
        <v>2.8004623030419064E-4</v>
      </c>
    </row>
    <row r="544" spans="1:10" x14ac:dyDescent="0.15">
      <c r="A544" s="41" t="s">
        <v>82</v>
      </c>
      <c r="B544" s="41" t="s">
        <v>702</v>
      </c>
      <c r="C544" s="11">
        <v>33.380780000000001</v>
      </c>
      <c r="D544" s="11">
        <v>21.23593</v>
      </c>
      <c r="E544" s="9">
        <f t="shared" si="84"/>
        <v>0.57190101869802734</v>
      </c>
      <c r="F544" s="18">
        <f t="shared" si="85"/>
        <v>8.2026407352642358E-4</v>
      </c>
      <c r="G544" s="3">
        <f t="shared" si="80"/>
        <v>1.5173081818181819</v>
      </c>
      <c r="H544" s="3">
        <f t="shared" si="83"/>
        <v>1.1176805263157894</v>
      </c>
      <c r="I544" s="9">
        <f t="shared" si="81"/>
        <v>0.35755087978466027</v>
      </c>
      <c r="J544" s="18">
        <f t="shared" si="86"/>
        <v>8.1874225248438812E-4</v>
      </c>
    </row>
    <row r="545" spans="1:10" x14ac:dyDescent="0.15">
      <c r="A545" s="41" t="s">
        <v>80</v>
      </c>
      <c r="B545" s="41" t="s">
        <v>703</v>
      </c>
      <c r="C545" s="6">
        <v>17.360769999999999</v>
      </c>
      <c r="D545" s="6">
        <v>3.189441</v>
      </c>
      <c r="E545" s="9">
        <f t="shared" si="84"/>
        <v>4.4432014889129468</v>
      </c>
      <c r="F545" s="18">
        <f t="shared" si="85"/>
        <v>4.2660524768310768E-4</v>
      </c>
      <c r="G545" s="3">
        <f t="shared" si="80"/>
        <v>0.78912590909090907</v>
      </c>
      <c r="H545" s="3">
        <f t="shared" si="83"/>
        <v>0.1678653157894737</v>
      </c>
      <c r="I545" s="9">
        <f t="shared" si="81"/>
        <v>3.7009467404248175</v>
      </c>
      <c r="J545" s="18">
        <f t="shared" si="86"/>
        <v>4.2581377471297518E-4</v>
      </c>
    </row>
    <row r="546" spans="1:10" x14ac:dyDescent="0.15">
      <c r="A546" s="41" t="s">
        <v>79</v>
      </c>
      <c r="B546" s="41" t="s">
        <v>704</v>
      </c>
      <c r="C546" s="6">
        <v>5.957554</v>
      </c>
      <c r="D546" s="6">
        <v>6.9490109999999996</v>
      </c>
      <c r="E546" s="9">
        <f t="shared" si="84"/>
        <v>-0.14267598655405778</v>
      </c>
      <c r="F546" s="18">
        <f t="shared" si="85"/>
        <v>1.463946472279449E-4</v>
      </c>
      <c r="G546" s="3">
        <f t="shared" si="80"/>
        <v>0.27079790909090912</v>
      </c>
      <c r="H546" s="3">
        <f t="shared" si="83"/>
        <v>0.36573742105263157</v>
      </c>
      <c r="I546" s="9">
        <f t="shared" si="81"/>
        <v>-0.25958380656941349</v>
      </c>
      <c r="J546" s="18">
        <f t="shared" si="86"/>
        <v>1.4612304389703825E-4</v>
      </c>
    </row>
    <row r="547" spans="1:10" x14ac:dyDescent="0.15">
      <c r="A547" s="41" t="s">
        <v>202</v>
      </c>
      <c r="B547" s="41" t="s">
        <v>705</v>
      </c>
      <c r="C547" s="6">
        <v>27.561499999999999</v>
      </c>
      <c r="D547" s="6">
        <v>24.433509999999998</v>
      </c>
      <c r="E547" s="9">
        <f t="shared" si="84"/>
        <v>0.12802049316696618</v>
      </c>
      <c r="F547" s="18">
        <f t="shared" si="85"/>
        <v>6.772672257058859E-4</v>
      </c>
      <c r="G547" s="3">
        <f t="shared" si="80"/>
        <v>1.2527954545454545</v>
      </c>
      <c r="H547" s="3">
        <f t="shared" si="83"/>
        <v>1.2859742105263157</v>
      </c>
      <c r="I547" s="9">
        <f t="shared" si="81"/>
        <v>-2.5800483173983646E-2</v>
      </c>
      <c r="J547" s="18">
        <f t="shared" si="86"/>
        <v>6.7601070411921053E-4</v>
      </c>
    </row>
    <row r="548" spans="1:10" x14ac:dyDescent="0.15">
      <c r="A548" s="41" t="s">
        <v>233</v>
      </c>
      <c r="B548" s="41" t="s">
        <v>706</v>
      </c>
      <c r="C548" s="6">
        <v>65.721559999999997</v>
      </c>
      <c r="D548" s="6">
        <v>29.945879999999999</v>
      </c>
      <c r="E548" s="9">
        <f t="shared" si="84"/>
        <v>1.1946778655360939</v>
      </c>
      <c r="F548" s="18">
        <f t="shared" si="85"/>
        <v>1.6149722841740442E-3</v>
      </c>
      <c r="G548" s="3">
        <f t="shared" si="80"/>
        <v>2.9873436363636361</v>
      </c>
      <c r="H548" s="3">
        <f t="shared" si="83"/>
        <v>1.576098947368421</v>
      </c>
      <c r="I548" s="9">
        <f t="shared" si="81"/>
        <v>0.89540361114480804</v>
      </c>
      <c r="J548" s="18">
        <f t="shared" si="86"/>
        <v>1.6119760554183531E-3</v>
      </c>
    </row>
    <row r="549" spans="1:10" x14ac:dyDescent="0.15">
      <c r="A549" s="41" t="s">
        <v>244</v>
      </c>
      <c r="B549" s="41" t="s">
        <v>707</v>
      </c>
      <c r="C549" s="6">
        <v>20.908539999999999</v>
      </c>
      <c r="D549" s="6">
        <v>10.097720000000001</v>
      </c>
      <c r="E549" s="9">
        <f t="shared" si="84"/>
        <v>1.0706199023145815</v>
      </c>
      <c r="F549" s="18">
        <f t="shared" si="85"/>
        <v>5.1378440503457878E-4</v>
      </c>
      <c r="G549" s="3">
        <f t="shared" si="80"/>
        <v>0.95038818181818174</v>
      </c>
      <c r="H549" s="3">
        <f t="shared" si="83"/>
        <v>0.53145894736842114</v>
      </c>
      <c r="I549" s="9">
        <f t="shared" si="81"/>
        <v>0.78826264290804748</v>
      </c>
      <c r="J549" s="18">
        <f t="shared" si="86"/>
        <v>5.1283119015672863E-4</v>
      </c>
    </row>
    <row r="550" spans="1:10" x14ac:dyDescent="0.15">
      <c r="A550" s="41" t="s">
        <v>235</v>
      </c>
      <c r="B550" s="41" t="s">
        <v>708</v>
      </c>
      <c r="C550" s="6">
        <v>36.491300000000003</v>
      </c>
      <c r="D550" s="6">
        <v>63.638919999999999</v>
      </c>
      <c r="E550" s="9">
        <f t="shared" si="84"/>
        <v>-0.42658832048061146</v>
      </c>
      <c r="F550" s="18">
        <f t="shared" si="85"/>
        <v>8.9669871064351346E-4</v>
      </c>
      <c r="G550" s="3">
        <f t="shared" si="80"/>
        <v>1.6586954545454546</v>
      </c>
      <c r="H550" s="3">
        <f t="shared" si="83"/>
        <v>3.349416842105263</v>
      </c>
      <c r="I550" s="9">
        <f t="shared" si="81"/>
        <v>-0.50478082223325538</v>
      </c>
      <c r="J550" s="18">
        <f t="shared" si="86"/>
        <v>8.9503508180706229E-4</v>
      </c>
    </row>
    <row r="551" spans="1:10" x14ac:dyDescent="0.15">
      <c r="A551" s="41" t="s">
        <v>1030</v>
      </c>
      <c r="B551" s="41" t="s">
        <v>1031</v>
      </c>
      <c r="C551" s="6">
        <v>1.696518</v>
      </c>
      <c r="D551" s="6">
        <v>2.3199560000000001E-2</v>
      </c>
      <c r="E551" s="9">
        <f t="shared" si="84"/>
        <v>72.127162756535029</v>
      </c>
      <c r="F551" s="18">
        <f t="shared" si="85"/>
        <v>4.1688443634058313E-5</v>
      </c>
      <c r="G551" s="3">
        <f t="shared" si="80"/>
        <v>7.7114454545454542E-2</v>
      </c>
      <c r="H551" s="3">
        <f t="shared" si="83"/>
        <v>1.2210294736842106E-3</v>
      </c>
      <c r="I551" s="9">
        <f t="shared" si="81"/>
        <v>62.155276926098438</v>
      </c>
      <c r="J551" s="18">
        <f t="shared" si="86"/>
        <v>4.1611099821523313E-5</v>
      </c>
    </row>
    <row r="552" spans="1:10" x14ac:dyDescent="0.15">
      <c r="A552" s="41" t="s">
        <v>517</v>
      </c>
      <c r="B552" s="41" t="s">
        <v>652</v>
      </c>
      <c r="C552" s="6">
        <v>0.49961940000000005</v>
      </c>
      <c r="D552" s="6">
        <v>0.165632</v>
      </c>
      <c r="E552" s="9">
        <f t="shared" si="84"/>
        <v>2.0164424748840806</v>
      </c>
      <c r="F552" s="18">
        <f t="shared" si="85"/>
        <v>1.2277120074990088E-5</v>
      </c>
      <c r="G552" s="3">
        <f t="shared" si="80"/>
        <v>2.270997272727273E-2</v>
      </c>
      <c r="H552" s="3">
        <f t="shared" si="83"/>
        <v>8.7174736842105267E-3</v>
      </c>
      <c r="I552" s="9">
        <f t="shared" si="81"/>
        <v>1.6051094101271604</v>
      </c>
      <c r="J552" s="18">
        <f t="shared" si="86"/>
        <v>1.2254342557031277E-5</v>
      </c>
    </row>
    <row r="553" spans="1:10" x14ac:dyDescent="0.15">
      <c r="A553" s="41" t="s">
        <v>329</v>
      </c>
      <c r="B553" s="41" t="s">
        <v>709</v>
      </c>
      <c r="C553" s="11">
        <v>57.331200000000003</v>
      </c>
      <c r="D553" s="11">
        <v>38.704740000000001</v>
      </c>
      <c r="E553" s="9">
        <f t="shared" si="84"/>
        <v>0.48124493279117764</v>
      </c>
      <c r="F553" s="18">
        <f t="shared" si="85"/>
        <v>1.4087964287280914E-3</v>
      </c>
      <c r="G553" s="3">
        <f t="shared" si="80"/>
        <v>2.6059636363636365</v>
      </c>
      <c r="H553" s="3">
        <f t="shared" si="83"/>
        <v>2.0370915789473685</v>
      </c>
      <c r="I553" s="9">
        <f t="shared" si="81"/>
        <v>0.27925698741056237</v>
      </c>
      <c r="J553" s="18">
        <f t="shared" si="86"/>
        <v>1.4061827142934631E-3</v>
      </c>
    </row>
    <row r="554" spans="1:10" x14ac:dyDescent="0.15">
      <c r="A554" s="41" t="s">
        <v>81</v>
      </c>
      <c r="B554" s="41" t="s">
        <v>710</v>
      </c>
      <c r="C554" s="11">
        <v>51.516219999999997</v>
      </c>
      <c r="D554" s="11">
        <v>39.87688</v>
      </c>
      <c r="E554" s="9">
        <f t="shared" si="84"/>
        <v>0.29188191252675733</v>
      </c>
      <c r="F554" s="18">
        <f t="shared" si="85"/>
        <v>1.2659052445713793E-3</v>
      </c>
      <c r="G554" s="3">
        <f t="shared" si="80"/>
        <v>2.3416463636363636</v>
      </c>
      <c r="H554" s="3">
        <f t="shared" si="83"/>
        <v>2.0987831578947369</v>
      </c>
      <c r="I554" s="9">
        <f t="shared" si="81"/>
        <v>0.11571619718219939</v>
      </c>
      <c r="J554" s="18">
        <f t="shared" si="86"/>
        <v>1.2635566335562345E-3</v>
      </c>
    </row>
    <row r="555" spans="1:10" x14ac:dyDescent="0.15">
      <c r="A555" s="41" t="s">
        <v>234</v>
      </c>
      <c r="B555" s="41" t="s">
        <v>711</v>
      </c>
      <c r="C555" s="6">
        <v>6.5269269999999997</v>
      </c>
      <c r="D555" s="6">
        <v>7.8480910000000002</v>
      </c>
      <c r="E555" s="9">
        <f t="shared" si="84"/>
        <v>-0.1683420847184367</v>
      </c>
      <c r="F555" s="18">
        <f t="shared" si="85"/>
        <v>1.6038581868457234E-4</v>
      </c>
      <c r="G555" s="3">
        <f t="shared" si="80"/>
        <v>0.29667850000000001</v>
      </c>
      <c r="H555" s="3">
        <f t="shared" si="83"/>
        <v>0.4130574210526316</v>
      </c>
      <c r="I555" s="9">
        <f t="shared" si="81"/>
        <v>-0.28174998225683168</v>
      </c>
      <c r="J555" s="18">
        <f t="shared" si="86"/>
        <v>1.6008825778730064E-4</v>
      </c>
    </row>
    <row r="556" spans="1:10" x14ac:dyDescent="0.15">
      <c r="A556" s="41" t="s">
        <v>955</v>
      </c>
      <c r="B556" s="41" t="s">
        <v>957</v>
      </c>
      <c r="C556" s="6">
        <v>3.889723</v>
      </c>
      <c r="D556" s="6">
        <v>1.6269279999999999</v>
      </c>
      <c r="E556" s="9">
        <f t="shared" si="84"/>
        <v>1.3908390537257951</v>
      </c>
      <c r="F556" s="18">
        <f t="shared" si="85"/>
        <v>9.5581949638966522E-5</v>
      </c>
      <c r="G556" s="3">
        <f t="shared" si="80"/>
        <v>0.1768055909090909</v>
      </c>
      <c r="H556" s="3">
        <f t="shared" si="83"/>
        <v>8.5627789473684213E-2</v>
      </c>
      <c r="I556" s="9">
        <f t="shared" si="81"/>
        <v>1.0648155463995499</v>
      </c>
      <c r="J556" s="18">
        <f t="shared" ref="J556:J607" si="87">G556/$G$1043</f>
        <v>9.540461818328784E-5</v>
      </c>
    </row>
    <row r="557" spans="1:10" x14ac:dyDescent="0.15">
      <c r="A557" s="41" t="s">
        <v>328</v>
      </c>
      <c r="B557" s="41" t="s">
        <v>712</v>
      </c>
      <c r="C557" s="11">
        <v>4.0853890000000002</v>
      </c>
      <c r="D557" s="11">
        <v>6.3260569999999996</v>
      </c>
      <c r="E557" s="9">
        <f t="shared" si="84"/>
        <v>-0.35419661884172082</v>
      </c>
      <c r="F557" s="18">
        <f t="shared" ref="F557:F607" si="88">C557/$C$1043</f>
        <v>1.003900395101625E-4</v>
      </c>
      <c r="G557" s="3">
        <f t="shared" si="80"/>
        <v>0.18569950000000002</v>
      </c>
      <c r="H557" s="3">
        <f t="shared" si="83"/>
        <v>0.33295036842105263</v>
      </c>
      <c r="I557" s="9">
        <f t="shared" si="81"/>
        <v>-0.44226071627239527</v>
      </c>
      <c r="J557" s="18">
        <f t="shared" si="87"/>
        <v>1.0020378769264654E-4</v>
      </c>
    </row>
    <row r="558" spans="1:10" x14ac:dyDescent="0.15">
      <c r="A558" s="41" t="s">
        <v>203</v>
      </c>
      <c r="B558" s="41" t="s">
        <v>713</v>
      </c>
      <c r="C558" s="6">
        <v>23.572030000000002</v>
      </c>
      <c r="D558" s="6">
        <v>11.54819</v>
      </c>
      <c r="E558" s="9">
        <f t="shared" si="84"/>
        <v>1.041188272794265</v>
      </c>
      <c r="F558" s="18">
        <f t="shared" si="88"/>
        <v>5.7923419851444639E-4</v>
      </c>
      <c r="G558" s="3">
        <f t="shared" ref="G558:G605" si="89">C558/22</f>
        <v>1.0714559090909093</v>
      </c>
      <c r="H558" s="3">
        <f t="shared" si="83"/>
        <v>0.6077994736842105</v>
      </c>
      <c r="I558" s="9">
        <f t="shared" ref="I558:I603" si="90">G558/H558-1</f>
        <v>0.76284441741322895</v>
      </c>
      <c r="J558" s="18">
        <f t="shared" si="87"/>
        <v>5.7815955582312848E-4</v>
      </c>
    </row>
    <row r="559" spans="1:10" x14ac:dyDescent="0.15">
      <c r="A559" s="41" t="s">
        <v>357</v>
      </c>
      <c r="B559" s="41" t="s">
        <v>714</v>
      </c>
      <c r="C559" s="6">
        <v>57.247250000000001</v>
      </c>
      <c r="D559" s="6">
        <v>8.2888439999999992</v>
      </c>
      <c r="E559" s="9">
        <f t="shared" si="84"/>
        <v>5.9065420944102707</v>
      </c>
      <c r="F559" s="18">
        <f t="shared" si="88"/>
        <v>1.4067335299889803E-3</v>
      </c>
      <c r="G559" s="3">
        <f t="shared" si="89"/>
        <v>2.6021477272727274</v>
      </c>
      <c r="H559" s="3">
        <f t="shared" ref="H559:H606" si="91">D559/19</f>
        <v>0.43625494736842102</v>
      </c>
      <c r="I559" s="9">
        <f t="shared" si="90"/>
        <v>4.9647408997179614</v>
      </c>
      <c r="J559" s="18">
        <f t="shared" si="87"/>
        <v>1.4041236428129265E-3</v>
      </c>
    </row>
    <row r="560" spans="1:10" x14ac:dyDescent="0.15">
      <c r="A560" s="41" t="s">
        <v>1026</v>
      </c>
      <c r="B560" s="41" t="s">
        <v>1027</v>
      </c>
      <c r="C560" s="6">
        <v>7.2448E-4</v>
      </c>
      <c r="D560" s="6">
        <v>0</v>
      </c>
      <c r="F560" s="18">
        <f t="shared" si="88"/>
        <v>1.7802607248495192E-8</v>
      </c>
      <c r="G560" s="3">
        <f t="shared" si="89"/>
        <v>3.293090909090909E-5</v>
      </c>
      <c r="H560" s="3">
        <f t="shared" si="91"/>
        <v>0</v>
      </c>
      <c r="J560" s="18">
        <f t="shared" si="87"/>
        <v>1.7769578394509937E-8</v>
      </c>
    </row>
    <row r="561" spans="1:10" x14ac:dyDescent="0.15">
      <c r="A561" s="41" t="s">
        <v>204</v>
      </c>
      <c r="B561" s="41" t="s">
        <v>715</v>
      </c>
      <c r="C561" s="6">
        <v>55.196579999999997</v>
      </c>
      <c r="D561" s="6">
        <v>38.88796</v>
      </c>
      <c r="E561" s="9">
        <f t="shared" si="84"/>
        <v>0.41937453134594871</v>
      </c>
      <c r="F561" s="18">
        <f t="shared" si="88"/>
        <v>1.3563425287104471E-3</v>
      </c>
      <c r="G561" s="3">
        <f t="shared" si="89"/>
        <v>2.5089354545454543</v>
      </c>
      <c r="H561" s="3">
        <f t="shared" si="91"/>
        <v>2.0467347368421054</v>
      </c>
      <c r="I561" s="9">
        <f t="shared" si="90"/>
        <v>0.2258234588896828</v>
      </c>
      <c r="J561" s="18">
        <f t="shared" si="87"/>
        <v>1.3538261310441133E-3</v>
      </c>
    </row>
    <row r="562" spans="1:10" x14ac:dyDescent="0.15">
      <c r="A562" s="41" t="s">
        <v>1028</v>
      </c>
      <c r="B562" s="41" t="s">
        <v>1029</v>
      </c>
      <c r="C562" s="6">
        <v>1.3226249999999999</v>
      </c>
      <c r="D562" s="6">
        <v>0</v>
      </c>
      <c r="F562" s="18">
        <f t="shared" si="88"/>
        <v>3.2500791480842743E-5</v>
      </c>
      <c r="G562" s="3">
        <f t="shared" si="89"/>
        <v>6.0119318181818177E-2</v>
      </c>
      <c r="H562" s="3">
        <f t="shared" si="91"/>
        <v>0</v>
      </c>
      <c r="J562" s="18">
        <f t="shared" si="87"/>
        <v>3.2440493352526923E-5</v>
      </c>
    </row>
    <row r="563" spans="1:10" x14ac:dyDescent="0.15">
      <c r="A563" s="41" t="s">
        <v>54</v>
      </c>
      <c r="B563" s="41" t="s">
        <v>716</v>
      </c>
      <c r="C563" s="6">
        <v>127.9409</v>
      </c>
      <c r="D563" s="6">
        <v>106.8323</v>
      </c>
      <c r="E563" s="9">
        <f t="shared" si="84"/>
        <v>0.19758631050721553</v>
      </c>
      <c r="F563" s="18">
        <f t="shared" si="88"/>
        <v>3.143884708644819E-3</v>
      </c>
      <c r="G563" s="3">
        <f t="shared" si="89"/>
        <v>5.8154954545454549</v>
      </c>
      <c r="H563" s="3">
        <f t="shared" si="91"/>
        <v>5.6227526315789476</v>
      </c>
      <c r="I563" s="9">
        <f t="shared" si="90"/>
        <v>3.4279086347140719E-2</v>
      </c>
      <c r="J563" s="18">
        <f t="shared" si="87"/>
        <v>3.1380519164285509E-3</v>
      </c>
    </row>
    <row r="564" spans="1:10" x14ac:dyDescent="0.15">
      <c r="A564" s="41" t="s">
        <v>518</v>
      </c>
      <c r="B564" s="41" t="s">
        <v>653</v>
      </c>
      <c r="C564" s="11">
        <v>5.901796</v>
      </c>
      <c r="D564" s="11">
        <v>4.7943020000000001</v>
      </c>
      <c r="E564" s="9">
        <f t="shared" si="84"/>
        <v>0.23100213545162562</v>
      </c>
      <c r="F564" s="18">
        <f t="shared" si="88"/>
        <v>1.4502450895641E-4</v>
      </c>
      <c r="G564" s="3">
        <f t="shared" si="89"/>
        <v>0.26826345454545453</v>
      </c>
      <c r="H564" s="3">
        <f t="shared" si="91"/>
        <v>0.25233168421052632</v>
      </c>
      <c r="I564" s="9">
        <f t="shared" si="90"/>
        <v>6.313820789004021E-2</v>
      </c>
      <c r="J564" s="18">
        <f t="shared" si="87"/>
        <v>1.4475544761816085E-4</v>
      </c>
    </row>
    <row r="565" spans="1:10" x14ac:dyDescent="0.15">
      <c r="A565" s="41" t="s">
        <v>429</v>
      </c>
      <c r="B565" s="41" t="s">
        <v>717</v>
      </c>
      <c r="C565" s="6">
        <v>7.8538069999999998</v>
      </c>
      <c r="D565" s="6">
        <v>2.6381000000000001</v>
      </c>
      <c r="E565" s="9">
        <f t="shared" si="84"/>
        <v>1.97706948182404</v>
      </c>
      <c r="F565" s="18">
        <f t="shared" si="88"/>
        <v>1.929911680467125E-4</v>
      </c>
      <c r="G565" s="3">
        <f t="shared" si="89"/>
        <v>0.35699122727272725</v>
      </c>
      <c r="H565" s="3">
        <f t="shared" si="91"/>
        <v>0.13884736842105264</v>
      </c>
      <c r="I565" s="9">
        <f t="shared" si="90"/>
        <v>1.5711054615753071</v>
      </c>
      <c r="J565" s="18">
        <f t="shared" si="87"/>
        <v>1.9263311503678625E-4</v>
      </c>
    </row>
    <row r="566" spans="1:10" x14ac:dyDescent="0.15">
      <c r="A566" s="41" t="s">
        <v>430</v>
      </c>
      <c r="B566" s="41" t="s">
        <v>718</v>
      </c>
      <c r="C566" s="6">
        <v>3.5930200000000001</v>
      </c>
      <c r="D566" s="6">
        <v>0.49387020000000004</v>
      </c>
      <c r="E566" s="9">
        <f t="shared" si="84"/>
        <v>6.2752314272049619</v>
      </c>
      <c r="F566" s="18">
        <f t="shared" si="88"/>
        <v>8.8291083116149785E-5</v>
      </c>
      <c r="G566" s="3">
        <f t="shared" si="89"/>
        <v>0.16331909090909091</v>
      </c>
      <c r="H566" s="3">
        <f t="shared" si="91"/>
        <v>2.5993168421052634E-2</v>
      </c>
      <c r="I566" s="9">
        <f t="shared" si="90"/>
        <v>5.2831544144042848</v>
      </c>
      <c r="J566" s="18">
        <f t="shared" si="87"/>
        <v>8.8127278272750239E-5</v>
      </c>
    </row>
    <row r="567" spans="1:10" x14ac:dyDescent="0.15">
      <c r="A567" s="41" t="s">
        <v>954</v>
      </c>
      <c r="B567" s="41" t="s">
        <v>956</v>
      </c>
      <c r="C567" s="6">
        <v>1.242545</v>
      </c>
      <c r="D567" s="6">
        <v>0.79113430000000007</v>
      </c>
      <c r="E567" s="9">
        <f t="shared" si="84"/>
        <v>0.57058668799974921</v>
      </c>
      <c r="F567" s="18">
        <f t="shared" si="88"/>
        <v>3.0532990039174935E-5</v>
      </c>
      <c r="G567" s="3">
        <f t="shared" si="89"/>
        <v>5.6479318181818179E-2</v>
      </c>
      <c r="H567" s="3">
        <f t="shared" si="91"/>
        <v>4.1638647368421058E-2</v>
      </c>
      <c r="I567" s="9">
        <f t="shared" si="90"/>
        <v>0.35641577599978325</v>
      </c>
      <c r="J567" s="18">
        <f t="shared" si="87"/>
        <v>3.0476342737144364E-5</v>
      </c>
    </row>
    <row r="568" spans="1:10" x14ac:dyDescent="0.15">
      <c r="A568" s="41" t="s">
        <v>519</v>
      </c>
      <c r="B568" s="41" t="s">
        <v>654</v>
      </c>
      <c r="C568" s="6">
        <v>0</v>
      </c>
      <c r="D568" s="6">
        <v>1.89127E-3</v>
      </c>
      <c r="E568" s="9">
        <f t="shared" si="84"/>
        <v>-1</v>
      </c>
      <c r="F568" s="18">
        <f t="shared" si="88"/>
        <v>0</v>
      </c>
      <c r="G568" s="3">
        <f t="shared" si="89"/>
        <v>0</v>
      </c>
      <c r="H568" s="3">
        <f t="shared" si="91"/>
        <v>9.954052631578948E-5</v>
      </c>
      <c r="I568" s="9">
        <f t="shared" si="90"/>
        <v>-1</v>
      </c>
      <c r="J568" s="18">
        <f t="shared" si="87"/>
        <v>0</v>
      </c>
    </row>
    <row r="569" spans="1:10" x14ac:dyDescent="0.15">
      <c r="A569" s="41" t="s">
        <v>959</v>
      </c>
      <c r="B569" s="41" t="s">
        <v>963</v>
      </c>
      <c r="C569" s="6">
        <v>0.91964060000000003</v>
      </c>
      <c r="D569" s="6">
        <v>0.56437850000000001</v>
      </c>
      <c r="E569" s="9">
        <f t="shared" si="84"/>
        <v>0.6294749002663993</v>
      </c>
      <c r="F569" s="18">
        <f t="shared" si="88"/>
        <v>2.2598277953249873E-5</v>
      </c>
      <c r="G569" s="3">
        <f t="shared" si="89"/>
        <v>4.1801845454545454E-2</v>
      </c>
      <c r="H569" s="3">
        <f t="shared" si="91"/>
        <v>2.9704131578947367E-2</v>
      </c>
      <c r="I569" s="9">
        <f t="shared" si="90"/>
        <v>0.40727377750279947</v>
      </c>
      <c r="J569" s="18">
        <f t="shared" si="87"/>
        <v>2.2556351778481333E-5</v>
      </c>
    </row>
    <row r="570" spans="1:10" x14ac:dyDescent="0.15">
      <c r="A570" s="41" t="s">
        <v>428</v>
      </c>
      <c r="B570" s="41" t="s">
        <v>960</v>
      </c>
      <c r="C570" s="6">
        <v>2.5747179999999998</v>
      </c>
      <c r="D570" s="6">
        <v>0.16660949999999999</v>
      </c>
      <c r="E570" s="9">
        <f t="shared" si="84"/>
        <v>14.453608587745597</v>
      </c>
      <c r="F570" s="18">
        <f t="shared" si="88"/>
        <v>6.3268403999601152E-5</v>
      </c>
      <c r="G570" s="3">
        <f t="shared" si="89"/>
        <v>0.11703263636363635</v>
      </c>
      <c r="H570" s="3">
        <f t="shared" si="91"/>
        <v>8.7689210526315786E-3</v>
      </c>
      <c r="I570" s="9">
        <f t="shared" si="90"/>
        <v>12.346298325780287</v>
      </c>
      <c r="J570" s="18">
        <f t="shared" si="87"/>
        <v>6.3151023278428439E-5</v>
      </c>
    </row>
    <row r="571" spans="1:10" x14ac:dyDescent="0.15">
      <c r="A571" s="41" t="s">
        <v>811</v>
      </c>
      <c r="B571" s="41" t="s">
        <v>814</v>
      </c>
      <c r="C571" s="6">
        <v>1.4054930000000001</v>
      </c>
      <c r="D571" s="6">
        <v>0.85900149999999997</v>
      </c>
      <c r="E571" s="9">
        <f t="shared" si="84"/>
        <v>0.63619388324700266</v>
      </c>
      <c r="F571" s="18">
        <f t="shared" si="88"/>
        <v>3.4537102293381812E-5</v>
      </c>
      <c r="G571" s="3">
        <f t="shared" si="89"/>
        <v>6.3886045454545459E-2</v>
      </c>
      <c r="H571" s="3">
        <f t="shared" si="91"/>
        <v>4.5210605263157892E-2</v>
      </c>
      <c r="I571" s="9">
        <f t="shared" si="90"/>
        <v>0.41307653553150225</v>
      </c>
      <c r="J571" s="18">
        <f t="shared" si="87"/>
        <v>3.447302623458889E-5</v>
      </c>
    </row>
    <row r="572" spans="1:10" x14ac:dyDescent="0.15">
      <c r="A572" s="41" t="s">
        <v>812</v>
      </c>
      <c r="B572" s="41" t="s">
        <v>813</v>
      </c>
      <c r="C572" s="6">
        <v>1.403592</v>
      </c>
      <c r="D572" s="6">
        <v>0.44882109999999997</v>
      </c>
      <c r="E572" s="9">
        <f t="shared" si="84"/>
        <v>2.1272861280363156</v>
      </c>
      <c r="F572" s="18">
        <f t="shared" si="88"/>
        <v>3.4490389124792762E-5</v>
      </c>
      <c r="G572" s="3">
        <f t="shared" si="89"/>
        <v>6.3799636363636364E-2</v>
      </c>
      <c r="H572" s="3">
        <f t="shared" si="91"/>
        <v>2.3622163157894737E-2</v>
      </c>
      <c r="I572" s="9">
        <f t="shared" si="90"/>
        <v>1.7008380196677271</v>
      </c>
      <c r="J572" s="18">
        <f t="shared" si="87"/>
        <v>3.4426399732093351E-5</v>
      </c>
    </row>
    <row r="573" spans="1:10" x14ac:dyDescent="0.15">
      <c r="A573" s="41" t="s">
        <v>445</v>
      </c>
      <c r="B573" s="41" t="s">
        <v>752</v>
      </c>
      <c r="C573" s="6">
        <v>54.628970000000002</v>
      </c>
      <c r="D573" s="6">
        <v>52.074010000000001</v>
      </c>
      <c r="E573" s="9">
        <f t="shared" si="84"/>
        <v>4.9064014851170512E-2</v>
      </c>
      <c r="F573" s="18">
        <f t="shared" si="88"/>
        <v>1.3423946793559884E-3</v>
      </c>
      <c r="G573" s="3">
        <f t="shared" si="89"/>
        <v>2.4831350000000003</v>
      </c>
      <c r="H573" s="3">
        <f t="shared" si="91"/>
        <v>2.7407373684210525</v>
      </c>
      <c r="I573" s="9">
        <f t="shared" si="90"/>
        <v>-9.3990168992170831E-2</v>
      </c>
      <c r="J573" s="18">
        <f t="shared" si="87"/>
        <v>1.3399041588813103E-3</v>
      </c>
    </row>
    <row r="574" spans="1:10" x14ac:dyDescent="0.15">
      <c r="A574" s="41" t="s">
        <v>446</v>
      </c>
      <c r="B574" s="41" t="s">
        <v>753</v>
      </c>
      <c r="C574" s="6">
        <v>1.429343</v>
      </c>
      <c r="D574" s="6">
        <v>1.4987889999999999</v>
      </c>
      <c r="E574" s="9">
        <f t="shared" si="84"/>
        <v>-4.6334740914164674E-2</v>
      </c>
      <c r="F574" s="18">
        <f t="shared" si="88"/>
        <v>3.5123167033438969E-5</v>
      </c>
      <c r="G574" s="3">
        <f t="shared" si="89"/>
        <v>6.4970136363636369E-2</v>
      </c>
      <c r="H574" s="3">
        <f t="shared" si="91"/>
        <v>7.8883631578947358E-2</v>
      </c>
      <c r="I574" s="9">
        <f t="shared" si="90"/>
        <v>-0.17638000351677841</v>
      </c>
      <c r="J574" s="18">
        <f t="shared" si="87"/>
        <v>3.5058003659375024E-5</v>
      </c>
    </row>
    <row r="575" spans="1:10" x14ac:dyDescent="0.15">
      <c r="A575" s="41" t="s">
        <v>447</v>
      </c>
      <c r="B575" s="41" t="s">
        <v>754</v>
      </c>
      <c r="C575" s="6">
        <v>17.66743</v>
      </c>
      <c r="D575" s="6">
        <v>32.416679999999999</v>
      </c>
      <c r="E575" s="9">
        <f t="shared" si="84"/>
        <v>-0.45498953008142717</v>
      </c>
      <c r="F575" s="18">
        <f t="shared" si="88"/>
        <v>4.3414078702004388E-4</v>
      </c>
      <c r="G575" s="3">
        <f t="shared" si="89"/>
        <v>0.80306500000000003</v>
      </c>
      <c r="H575" s="3">
        <f t="shared" si="91"/>
        <v>1.706141052631579</v>
      </c>
      <c r="I575" s="9">
        <f t="shared" si="90"/>
        <v>-0.52930913961577808</v>
      </c>
      <c r="J575" s="18">
        <f t="shared" si="87"/>
        <v>4.3333533350060281E-4</v>
      </c>
    </row>
    <row r="576" spans="1:10" x14ac:dyDescent="0.15">
      <c r="A576" s="41" t="s">
        <v>424</v>
      </c>
      <c r="B576" s="41" t="s">
        <v>601</v>
      </c>
      <c r="C576" s="6">
        <v>2.8433029999999998E-2</v>
      </c>
      <c r="D576" s="6"/>
      <c r="F576" s="18">
        <f t="shared" si="88"/>
        <v>6.9868328452777332E-7</v>
      </c>
      <c r="G576" s="3">
        <f>C576/14</f>
        <v>2.0309307142857141E-3</v>
      </c>
      <c r="H576" s="3"/>
      <c r="J576" s="18">
        <f t="shared" si="87"/>
        <v>1.0958939044680286E-6</v>
      </c>
    </row>
    <row r="577" spans="1:10" x14ac:dyDescent="0.15">
      <c r="A577" s="41" t="s">
        <v>425</v>
      </c>
      <c r="B577" s="41" t="s">
        <v>602</v>
      </c>
      <c r="C577" s="6">
        <v>0</v>
      </c>
      <c r="D577" s="6"/>
      <c r="F577" s="18">
        <f t="shared" si="88"/>
        <v>0</v>
      </c>
      <c r="G577" s="3">
        <f>C577/14</f>
        <v>0</v>
      </c>
      <c r="H577" s="3"/>
      <c r="J577" s="18">
        <f t="shared" si="87"/>
        <v>0</v>
      </c>
    </row>
    <row r="578" spans="1:10" x14ac:dyDescent="0.15">
      <c r="A578" s="41" t="s">
        <v>426</v>
      </c>
      <c r="B578" s="41" t="s">
        <v>603</v>
      </c>
      <c r="C578" s="6">
        <v>0</v>
      </c>
      <c r="D578" s="6"/>
      <c r="F578" s="18">
        <f t="shared" si="88"/>
        <v>0</v>
      </c>
      <c r="G578" s="3">
        <f>C578/14</f>
        <v>0</v>
      </c>
      <c r="H578" s="3"/>
      <c r="J578" s="18">
        <f t="shared" si="87"/>
        <v>0</v>
      </c>
    </row>
    <row r="579" spans="1:10" x14ac:dyDescent="0.15">
      <c r="A579" s="41" t="s">
        <v>423</v>
      </c>
      <c r="B579" s="41" t="s">
        <v>604</v>
      </c>
      <c r="C579" s="6">
        <v>0</v>
      </c>
      <c r="D579" s="6"/>
      <c r="F579" s="18">
        <f t="shared" si="88"/>
        <v>0</v>
      </c>
      <c r="G579" s="3">
        <f>C579/14</f>
        <v>0</v>
      </c>
      <c r="H579" s="3"/>
      <c r="J579" s="18">
        <f t="shared" si="87"/>
        <v>0</v>
      </c>
    </row>
    <row r="580" spans="1:10" x14ac:dyDescent="0.15">
      <c r="A580" s="41" t="s">
        <v>368</v>
      </c>
      <c r="B580" s="41" t="s">
        <v>610</v>
      </c>
      <c r="C580" s="6">
        <v>7.8968999999999996</v>
      </c>
      <c r="D580" s="6">
        <v>4.9721479999999998</v>
      </c>
      <c r="E580" s="9">
        <f t="shared" si="84"/>
        <v>0.58822706001510805</v>
      </c>
      <c r="F580" s="18">
        <f t="shared" si="88"/>
        <v>1.9405008996886274E-4</v>
      </c>
      <c r="G580" s="3">
        <f t="shared" si="89"/>
        <v>0.35894999999999999</v>
      </c>
      <c r="H580" s="3">
        <f t="shared" si="91"/>
        <v>0.26169199999999998</v>
      </c>
      <c r="I580" s="9">
        <f t="shared" si="90"/>
        <v>0.37165064274032078</v>
      </c>
      <c r="J580" s="18">
        <f t="shared" si="87"/>
        <v>1.9369007236032124E-4</v>
      </c>
    </row>
    <row r="581" spans="1:10" x14ac:dyDescent="0.15">
      <c r="A581" s="41" t="s">
        <v>241</v>
      </c>
      <c r="B581" s="41" t="s">
        <v>606</v>
      </c>
      <c r="C581" s="6">
        <v>3.305904</v>
      </c>
      <c r="D581" s="6">
        <v>2.6361610000000001E-2</v>
      </c>
      <c r="E581" s="9">
        <f t="shared" si="84"/>
        <v>124.40599758512472</v>
      </c>
      <c r="F581" s="18">
        <f t="shared" si="88"/>
        <v>8.1235797417774462E-5</v>
      </c>
      <c r="G581" s="3">
        <f t="shared" si="89"/>
        <v>0.15026836363636364</v>
      </c>
      <c r="H581" s="3">
        <f t="shared" si="91"/>
        <v>1.3874531578947369E-3</v>
      </c>
      <c r="I581" s="9">
        <f t="shared" si="90"/>
        <v>107.30517973260773</v>
      </c>
      <c r="J581" s="18">
        <f t="shared" si="87"/>
        <v>8.1085082117827932E-5</v>
      </c>
    </row>
    <row r="582" spans="1:10" x14ac:dyDescent="0.15">
      <c r="A582" s="41" t="s">
        <v>456</v>
      </c>
      <c r="B582" s="41" t="s">
        <v>1058</v>
      </c>
      <c r="C582" s="6">
        <v>1.223195E-2</v>
      </c>
      <c r="D582" s="6"/>
      <c r="F582" s="18">
        <f t="shared" si="88"/>
        <v>3.0057503551958753E-7</v>
      </c>
      <c r="G582" s="3">
        <f>C582/14</f>
        <v>8.7371071428571432E-4</v>
      </c>
      <c r="H582" s="3"/>
      <c r="J582" s="18">
        <f t="shared" si="87"/>
        <v>4.7145588932159896E-7</v>
      </c>
    </row>
    <row r="583" spans="1:10" x14ac:dyDescent="0.15">
      <c r="A583" s="41" t="s">
        <v>521</v>
      </c>
      <c r="B583" s="41" t="s">
        <v>1057</v>
      </c>
      <c r="C583" s="6">
        <v>0</v>
      </c>
      <c r="D583" s="6"/>
      <c r="F583" s="18">
        <f t="shared" si="88"/>
        <v>0</v>
      </c>
      <c r="G583" s="3">
        <f>C583/14</f>
        <v>0</v>
      </c>
      <c r="H583" s="3"/>
      <c r="J583" s="18">
        <f t="shared" si="87"/>
        <v>0</v>
      </c>
    </row>
    <row r="584" spans="1:10" x14ac:dyDescent="0.15">
      <c r="A584" s="41" t="s">
        <v>411</v>
      </c>
      <c r="B584" s="41" t="s">
        <v>614</v>
      </c>
      <c r="C584" s="6">
        <v>0.31144159999999999</v>
      </c>
      <c r="D584" s="6">
        <v>1.6102899999999999E-3</v>
      </c>
      <c r="E584" s="9">
        <f t="shared" si="84"/>
        <v>192.40715026485913</v>
      </c>
      <c r="F584" s="18">
        <f t="shared" si="88"/>
        <v>7.6530373311105059E-6</v>
      </c>
      <c r="G584" s="3">
        <f t="shared" si="89"/>
        <v>1.4156436363636364E-2</v>
      </c>
      <c r="H584" s="3">
        <f t="shared" si="91"/>
        <v>8.4752105263157895E-5</v>
      </c>
      <c r="I584" s="9">
        <f t="shared" si="90"/>
        <v>166.0334479560147</v>
      </c>
      <c r="J584" s="18">
        <f t="shared" si="87"/>
        <v>7.6388387899067001E-6</v>
      </c>
    </row>
    <row r="585" spans="1:10" x14ac:dyDescent="0.15">
      <c r="A585" s="41" t="s">
        <v>332</v>
      </c>
      <c r="B585" s="41" t="s">
        <v>961</v>
      </c>
      <c r="C585" s="6">
        <v>4.5912920000000002</v>
      </c>
      <c r="D585" s="6">
        <v>0.72495369999999992</v>
      </c>
      <c r="E585" s="9">
        <f t="shared" si="84"/>
        <v>5.3332210043206905</v>
      </c>
      <c r="F585" s="18">
        <f t="shared" si="88"/>
        <v>1.128215661428307E-4</v>
      </c>
      <c r="G585" s="3">
        <f t="shared" si="89"/>
        <v>0.20869509090909091</v>
      </c>
      <c r="H585" s="3">
        <f t="shared" si="91"/>
        <v>3.8155457894736837E-2</v>
      </c>
      <c r="I585" s="9">
        <f t="shared" si="90"/>
        <v>4.4695999582769605</v>
      </c>
      <c r="J585" s="18">
        <f t="shared" si="87"/>
        <v>1.1261225033967304E-4</v>
      </c>
    </row>
    <row r="586" spans="1:10" x14ac:dyDescent="0.15">
      <c r="A586" s="41" t="s">
        <v>457</v>
      </c>
      <c r="B586" s="41" t="s">
        <v>729</v>
      </c>
      <c r="C586" s="6">
        <v>0.40472579999999997</v>
      </c>
      <c r="D586" s="6">
        <v>2.1106560000000001</v>
      </c>
      <c r="E586" s="9">
        <f t="shared" si="84"/>
        <v>-0.8082464409169472</v>
      </c>
      <c r="F586" s="18">
        <f t="shared" si="88"/>
        <v>9.9453048541478228E-6</v>
      </c>
      <c r="G586" s="3">
        <f t="shared" si="89"/>
        <v>1.839662727272727E-2</v>
      </c>
      <c r="H586" s="3">
        <f t="shared" si="91"/>
        <v>0.11108715789473685</v>
      </c>
      <c r="I586" s="9">
        <f t="shared" si="90"/>
        <v>-0.83439465351918163</v>
      </c>
      <c r="J586" s="18">
        <f t="shared" si="87"/>
        <v>9.9268535106293462E-6</v>
      </c>
    </row>
    <row r="587" spans="1:10" x14ac:dyDescent="0.15">
      <c r="A587" s="41" t="s">
        <v>958</v>
      </c>
      <c r="B587" s="41" t="s">
        <v>962</v>
      </c>
      <c r="C587" s="6">
        <v>3.1040069999999999E-2</v>
      </c>
      <c r="D587" s="6">
        <v>2.0296560000000002E-2</v>
      </c>
      <c r="E587" s="9">
        <f>C587/D587-1</f>
        <v>0.52932664451512945</v>
      </c>
      <c r="F587" s="18">
        <f t="shared" si="88"/>
        <v>7.6274593525811359E-7</v>
      </c>
      <c r="G587" s="3">
        <f t="shared" si="89"/>
        <v>1.4109122727272727E-3</v>
      </c>
      <c r="H587" s="3">
        <f t="shared" si="91"/>
        <v>1.06824E-3</v>
      </c>
      <c r="I587" s="9">
        <f t="shared" si="90"/>
        <v>0.32078210208124824</v>
      </c>
      <c r="J587" s="18">
        <f t="shared" si="87"/>
        <v>7.6133082657364738E-7</v>
      </c>
    </row>
    <row r="588" spans="1:10" x14ac:dyDescent="0.15">
      <c r="A588" s="52" t="s">
        <v>988</v>
      </c>
      <c r="B588" s="41" t="s">
        <v>972</v>
      </c>
      <c r="C588" s="11">
        <v>1.2783E-4</v>
      </c>
      <c r="D588" s="11">
        <v>9.7216000000000002E-4</v>
      </c>
      <c r="E588" s="9">
        <f t="shared" ref="E588:E603" si="92">C588/D588-1</f>
        <v>-0.86850929888084272</v>
      </c>
      <c r="F588" s="18">
        <f t="shared" si="88"/>
        <v>3.1411595690359159E-9</v>
      </c>
      <c r="G588" s="3">
        <f t="shared" si="89"/>
        <v>5.8104545454545453E-6</v>
      </c>
      <c r="H588" s="3">
        <f t="shared" si="91"/>
        <v>5.1166315789473683E-5</v>
      </c>
      <c r="I588" s="9">
        <f t="shared" si="90"/>
        <v>-0.88643984903345507</v>
      </c>
      <c r="J588" s="18">
        <f t="shared" si="87"/>
        <v>3.1353318327216834E-9</v>
      </c>
    </row>
    <row r="589" spans="1:10" x14ac:dyDescent="0.15">
      <c r="A589" s="52" t="s">
        <v>985</v>
      </c>
      <c r="B589" s="41" t="s">
        <v>970</v>
      </c>
      <c r="C589" s="11">
        <v>1.53174E-3</v>
      </c>
      <c r="D589" s="11">
        <v>3.7048000000000002E-4</v>
      </c>
      <c r="E589" s="9">
        <f t="shared" si="92"/>
        <v>3.1344741956380906</v>
      </c>
      <c r="F589" s="18">
        <f t="shared" si="88"/>
        <v>3.7639362890362779E-8</v>
      </c>
      <c r="G589" s="3">
        <f t="shared" si="89"/>
        <v>6.9624545454545459E-5</v>
      </c>
      <c r="H589" s="3">
        <f t="shared" si="91"/>
        <v>1.9498947368421052E-5</v>
      </c>
      <c r="I589" s="9">
        <f t="shared" si="90"/>
        <v>2.5706822598692609</v>
      </c>
      <c r="J589" s="18">
        <f t="shared" si="87"/>
        <v>3.7569531263812188E-8</v>
      </c>
    </row>
    <row r="590" spans="1:10" x14ac:dyDescent="0.15">
      <c r="A590" s="52" t="s">
        <v>1021</v>
      </c>
      <c r="B590" s="41" t="s">
        <v>1022</v>
      </c>
      <c r="C590" s="11">
        <v>1.2604000000000001E-4</v>
      </c>
      <c r="D590" s="11">
        <v>0</v>
      </c>
      <c r="F590" s="18">
        <f t="shared" si="88"/>
        <v>3.0971739973502845E-9</v>
      </c>
      <c r="G590" s="3">
        <f t="shared" si="89"/>
        <v>5.7290909090909094E-6</v>
      </c>
      <c r="H590" s="3">
        <f t="shared" si="91"/>
        <v>0</v>
      </c>
      <c r="J590" s="18">
        <f t="shared" si="87"/>
        <v>3.0914278666685522E-9</v>
      </c>
    </row>
    <row r="591" spans="1:10" x14ac:dyDescent="0.15">
      <c r="A591" s="52" t="s">
        <v>989</v>
      </c>
      <c r="B591" s="41" t="s">
        <v>971</v>
      </c>
      <c r="C591" s="11">
        <v>4.8870600000000004E-3</v>
      </c>
      <c r="D591" s="11">
        <v>0.14178360000000001</v>
      </c>
      <c r="E591" s="9">
        <f t="shared" si="92"/>
        <v>-0.96553155654109502</v>
      </c>
      <c r="F591" s="18">
        <f t="shared" si="88"/>
        <v>1.200894569620016E-7</v>
      </c>
      <c r="G591" s="3">
        <f t="shared" si="89"/>
        <v>2.2213909090909093E-4</v>
      </c>
      <c r="H591" s="3">
        <f t="shared" si="91"/>
        <v>7.462294736842106E-3</v>
      </c>
      <c r="I591" s="9">
        <f t="shared" si="90"/>
        <v>-0.97023179883094568</v>
      </c>
      <c r="J591" s="18">
        <f t="shared" si="87"/>
        <v>1.1986665717297061E-7</v>
      </c>
    </row>
    <row r="592" spans="1:10" x14ac:dyDescent="0.15">
      <c r="A592" s="52" t="s">
        <v>802</v>
      </c>
      <c r="B592" s="41" t="s">
        <v>157</v>
      </c>
      <c r="C592" s="11">
        <v>2.0096810000000001</v>
      </c>
      <c r="D592" s="11">
        <v>3.2079270000000002</v>
      </c>
      <c r="E592" s="9">
        <f t="shared" si="92"/>
        <v>-0.37352657962603264</v>
      </c>
      <c r="F592" s="18">
        <f t="shared" si="88"/>
        <v>4.9383780832822253E-5</v>
      </c>
      <c r="G592" s="3">
        <f t="shared" si="89"/>
        <v>9.1349136363636368E-2</v>
      </c>
      <c r="H592" s="3">
        <f t="shared" si="91"/>
        <v>0.16883826315789474</v>
      </c>
      <c r="I592" s="9">
        <f t="shared" si="90"/>
        <v>-0.45895477331339185</v>
      </c>
      <c r="J592" s="18">
        <f t="shared" si="87"/>
        <v>4.9292160000907036E-5</v>
      </c>
    </row>
    <row r="593" spans="1:10" x14ac:dyDescent="0.15">
      <c r="A593" s="52" t="s">
        <v>986</v>
      </c>
      <c r="B593" s="41" t="s">
        <v>974</v>
      </c>
      <c r="C593" s="11">
        <v>1.87295E-3</v>
      </c>
      <c r="D593" s="11">
        <v>0.2080931</v>
      </c>
      <c r="E593" s="9">
        <f t="shared" si="92"/>
        <v>-0.99099946129881289</v>
      </c>
      <c r="F593" s="18">
        <f t="shared" si="88"/>
        <v>4.6023897479666889E-8</v>
      </c>
      <c r="G593" s="3">
        <f t="shared" si="89"/>
        <v>8.5134090909090912E-5</v>
      </c>
      <c r="H593" s="3">
        <f t="shared" si="91"/>
        <v>1.0952268421052631E-2</v>
      </c>
      <c r="I593" s="9">
        <f t="shared" si="90"/>
        <v>-0.99222680748533842</v>
      </c>
      <c r="J593" s="18">
        <f t="shared" si="87"/>
        <v>4.5938510178331201E-8</v>
      </c>
    </row>
    <row r="594" spans="1:10" x14ac:dyDescent="0.15">
      <c r="A594" s="52" t="s">
        <v>987</v>
      </c>
      <c r="B594" s="96" t="s">
        <v>1023</v>
      </c>
      <c r="C594" s="11">
        <v>0.70133390000000007</v>
      </c>
      <c r="D594" s="11">
        <v>0.21017759999999999</v>
      </c>
      <c r="E594" s="9">
        <f t="shared" si="92"/>
        <v>2.3368632052131155</v>
      </c>
      <c r="F594" s="18">
        <f t="shared" si="88"/>
        <v>1.7233839404476871E-5</v>
      </c>
      <c r="G594" s="3">
        <f t="shared" si="89"/>
        <v>3.1878813636363641E-2</v>
      </c>
      <c r="H594" s="3">
        <f t="shared" si="91"/>
        <v>1.106197894736842E-2</v>
      </c>
      <c r="I594" s="9">
        <f t="shared" si="90"/>
        <v>1.8818364045022364</v>
      </c>
      <c r="J594" s="18">
        <f t="shared" si="87"/>
        <v>1.7201865775145478E-5</v>
      </c>
    </row>
    <row r="595" spans="1:10" x14ac:dyDescent="0.15">
      <c r="A595" s="52" t="s">
        <v>984</v>
      </c>
      <c r="B595" s="96" t="s">
        <v>975</v>
      </c>
      <c r="C595" s="11">
        <v>1.667932</v>
      </c>
      <c r="D595" s="11">
        <v>0</v>
      </c>
      <c r="F595" s="18">
        <f t="shared" si="88"/>
        <v>4.0986001426122299E-5</v>
      </c>
      <c r="G595" s="3">
        <f t="shared" si="89"/>
        <v>7.5815090909090901E-2</v>
      </c>
      <c r="H595" s="3">
        <f t="shared" si="91"/>
        <v>0</v>
      </c>
      <c r="J595" s="18">
        <f t="shared" si="87"/>
        <v>4.0909960841861401E-5</v>
      </c>
    </row>
    <row r="596" spans="1:10" x14ac:dyDescent="0.15">
      <c r="A596" s="52" t="s">
        <v>1024</v>
      </c>
      <c r="B596" s="96" t="s">
        <v>1025</v>
      </c>
      <c r="C596" s="11">
        <v>2.1924499999999999E-3</v>
      </c>
      <c r="D596" s="11">
        <v>0</v>
      </c>
      <c r="F596" s="18">
        <f t="shared" si="88"/>
        <v>5.3874953431375992E-8</v>
      </c>
      <c r="G596" s="3">
        <f t="shared" si="89"/>
        <v>9.9656818181818177E-5</v>
      </c>
      <c r="H596" s="3">
        <f t="shared" si="91"/>
        <v>0</v>
      </c>
      <c r="J596" s="18">
        <f t="shared" si="87"/>
        <v>5.3775000208485133E-8</v>
      </c>
    </row>
    <row r="597" spans="1:10" x14ac:dyDescent="0.15">
      <c r="A597" s="52" t="s">
        <v>983</v>
      </c>
      <c r="B597" s="41" t="s">
        <v>976</v>
      </c>
      <c r="C597" s="11">
        <v>2.0504799999999999E-3</v>
      </c>
      <c r="D597" s="11">
        <v>0.13673070000000001</v>
      </c>
      <c r="E597" s="9">
        <f t="shared" si="92"/>
        <v>-0.98500351420712395</v>
      </c>
      <c r="F597" s="18">
        <f t="shared" si="88"/>
        <v>5.0386332418968666E-8</v>
      </c>
      <c r="G597" s="3">
        <f t="shared" si="89"/>
        <v>9.3203636363636355E-5</v>
      </c>
      <c r="H597" s="3">
        <f t="shared" si="91"/>
        <v>7.1963526315789476E-3</v>
      </c>
      <c r="I597" s="9">
        <f t="shared" si="90"/>
        <v>-0.98704848954251612</v>
      </c>
      <c r="J597" s="18">
        <f t="shared" si="87"/>
        <v>5.0292851571299048E-8</v>
      </c>
    </row>
    <row r="598" spans="1:10" x14ac:dyDescent="0.15">
      <c r="A598" s="52" t="s">
        <v>982</v>
      </c>
      <c r="B598" s="41" t="s">
        <v>977</v>
      </c>
      <c r="C598" s="11">
        <v>7.6091249999999999E-2</v>
      </c>
      <c r="D598" s="11">
        <v>0.43463240000000003</v>
      </c>
      <c r="E598" s="9">
        <f t="shared" si="92"/>
        <v>-0.82492964169261196</v>
      </c>
      <c r="F598" s="18">
        <f t="shared" si="88"/>
        <v>1.8697861069968249E-6</v>
      </c>
      <c r="G598" s="3">
        <f t="shared" si="89"/>
        <v>3.4586931818181817E-3</v>
      </c>
      <c r="H598" s="3">
        <f t="shared" si="91"/>
        <v>2.2875389473684213E-2</v>
      </c>
      <c r="I598" s="9">
        <f t="shared" si="90"/>
        <v>-0.84880287237089214</v>
      </c>
      <c r="J598" s="18">
        <f t="shared" si="87"/>
        <v>1.8663171267823187E-6</v>
      </c>
    </row>
    <row r="599" spans="1:10" x14ac:dyDescent="0.15">
      <c r="A599" s="52" t="s">
        <v>981</v>
      </c>
      <c r="B599" s="41" t="s">
        <v>978</v>
      </c>
      <c r="C599" s="11">
        <v>0</v>
      </c>
      <c r="D599" s="11">
        <v>0</v>
      </c>
      <c r="F599" s="18">
        <f t="shared" si="88"/>
        <v>0</v>
      </c>
      <c r="G599" s="3">
        <f t="shared" si="89"/>
        <v>0</v>
      </c>
      <c r="H599" s="3">
        <f t="shared" si="91"/>
        <v>0</v>
      </c>
      <c r="J599" s="18">
        <f t="shared" si="87"/>
        <v>0</v>
      </c>
    </row>
    <row r="600" spans="1:10" x14ac:dyDescent="0.15">
      <c r="A600" s="52" t="s">
        <v>980</v>
      </c>
      <c r="B600" s="41" t="s">
        <v>979</v>
      </c>
      <c r="C600" s="11">
        <v>1.3340639999999999</v>
      </c>
      <c r="D600" s="11">
        <v>0.18020620000000001</v>
      </c>
      <c r="E600" s="9">
        <f t="shared" si="92"/>
        <v>6.4029861347722763</v>
      </c>
      <c r="F600" s="18">
        <f t="shared" si="88"/>
        <v>3.2781881399564496E-5</v>
      </c>
      <c r="G600" s="3">
        <f t="shared" si="89"/>
        <v>6.0639272727272722E-2</v>
      </c>
      <c r="H600" s="3">
        <f t="shared" si="91"/>
        <v>9.484536842105264E-3</v>
      </c>
      <c r="I600" s="9">
        <f t="shared" si="90"/>
        <v>5.3934880254851478</v>
      </c>
      <c r="J600" s="18">
        <f t="shared" si="87"/>
        <v>3.2721061770226237E-5</v>
      </c>
    </row>
    <row r="601" spans="1:10" x14ac:dyDescent="0.15">
      <c r="A601" s="41" t="s">
        <v>824</v>
      </c>
      <c r="B601" s="41" t="s">
        <v>827</v>
      </c>
      <c r="C601" s="6">
        <v>0.33184049999999998</v>
      </c>
      <c r="D601" s="6">
        <v>0.14366310000000002</v>
      </c>
      <c r="E601" s="9">
        <f t="shared" si="92"/>
        <v>1.3098520079268785</v>
      </c>
      <c r="F601" s="18">
        <f t="shared" si="88"/>
        <v>8.1542983804166695E-6</v>
      </c>
      <c r="G601" s="3">
        <f t="shared" si="89"/>
        <v>1.508365909090909E-2</v>
      </c>
      <c r="H601" s="3">
        <f t="shared" si="91"/>
        <v>7.5612157894736848E-3</v>
      </c>
      <c r="I601" s="9">
        <f t="shared" si="90"/>
        <v>0.99487218866412253</v>
      </c>
      <c r="J601" s="18">
        <f t="shared" si="87"/>
        <v>8.1391698586895082E-6</v>
      </c>
    </row>
    <row r="602" spans="1:10" x14ac:dyDescent="0.15">
      <c r="A602" s="41" t="s">
        <v>825</v>
      </c>
      <c r="B602" s="41" t="s">
        <v>828</v>
      </c>
      <c r="C602" s="6">
        <v>0.23843220000000001</v>
      </c>
      <c r="D602" s="6">
        <v>0</v>
      </c>
      <c r="F602" s="18">
        <f t="shared" si="88"/>
        <v>5.8589813548954494E-6</v>
      </c>
      <c r="G602" s="3">
        <f t="shared" si="89"/>
        <v>1.0837827272727273E-2</v>
      </c>
      <c r="H602" s="3">
        <f t="shared" si="91"/>
        <v>0</v>
      </c>
      <c r="J602" s="18">
        <f t="shared" si="87"/>
        <v>5.8481112931695457E-6</v>
      </c>
    </row>
    <row r="603" spans="1:10" x14ac:dyDescent="0.15">
      <c r="A603" s="41" t="s">
        <v>826</v>
      </c>
      <c r="B603" s="41" t="s">
        <v>829</v>
      </c>
      <c r="C603" s="6">
        <v>0.33958470000000002</v>
      </c>
      <c r="D603" s="6">
        <v>0.22912070000000001</v>
      </c>
      <c r="E603" s="9">
        <f t="shared" si="92"/>
        <v>0.48212143206615554</v>
      </c>
      <c r="F603" s="18">
        <f t="shared" si="88"/>
        <v>8.3445961816724621E-6</v>
      </c>
      <c r="G603" s="3">
        <f t="shared" si="89"/>
        <v>1.5435668181818183E-2</v>
      </c>
      <c r="H603" s="3">
        <f t="shared" si="91"/>
        <v>1.2058984210526317E-2</v>
      </c>
      <c r="I603" s="9">
        <f t="shared" si="90"/>
        <v>0.28001396405713441</v>
      </c>
      <c r="J603" s="18">
        <f t="shared" si="87"/>
        <v>8.3291146038898794E-6</v>
      </c>
    </row>
    <row r="604" spans="1:10" x14ac:dyDescent="0.15">
      <c r="A604" s="41" t="s">
        <v>948</v>
      </c>
      <c r="B604" s="41" t="s">
        <v>951</v>
      </c>
      <c r="C604" s="6">
        <v>0.47512959999999999</v>
      </c>
      <c r="D604" s="6">
        <v>0</v>
      </c>
      <c r="F604" s="18">
        <f t="shared" si="88"/>
        <v>1.1675333564673449E-5</v>
      </c>
      <c r="G604" s="3">
        <f t="shared" si="89"/>
        <v>2.1596799999999999E-2</v>
      </c>
      <c r="H604" s="3">
        <f t="shared" si="91"/>
        <v>0</v>
      </c>
      <c r="J604" s="18">
        <f t="shared" si="87"/>
        <v>1.1653672530300559E-5</v>
      </c>
    </row>
    <row r="605" spans="1:10" x14ac:dyDescent="0.15">
      <c r="A605" s="41" t="s">
        <v>949</v>
      </c>
      <c r="B605" s="41" t="s">
        <v>952</v>
      </c>
      <c r="C605" s="6">
        <v>0.3642898</v>
      </c>
      <c r="D605" s="6">
        <v>0</v>
      </c>
      <c r="F605" s="18">
        <f t="shared" si="88"/>
        <v>8.9516732470639123E-6</v>
      </c>
      <c r="G605" s="3">
        <f t="shared" si="89"/>
        <v>1.6558627272727274E-2</v>
      </c>
      <c r="H605" s="3">
        <f t="shared" si="91"/>
        <v>0</v>
      </c>
      <c r="J605" s="18">
        <f t="shared" si="87"/>
        <v>8.9350653702246397E-6</v>
      </c>
    </row>
    <row r="606" spans="1:10" x14ac:dyDescent="0.15">
      <c r="A606" s="41" t="s">
        <v>950</v>
      </c>
      <c r="B606" s="41" t="s">
        <v>953</v>
      </c>
      <c r="C606" s="6">
        <v>0.3178028</v>
      </c>
      <c r="D606" s="6">
        <v>0</v>
      </c>
      <c r="F606" s="18">
        <f t="shared" si="88"/>
        <v>7.8093507493265059E-6</v>
      </c>
      <c r="G606" s="3">
        <f>C606/22</f>
        <v>1.4445581818181818E-2</v>
      </c>
      <c r="H606" s="3">
        <f t="shared" si="91"/>
        <v>0</v>
      </c>
      <c r="J606" s="18">
        <f t="shared" si="87"/>
        <v>7.794862202676075E-6</v>
      </c>
    </row>
    <row r="607" spans="1:10" x14ac:dyDescent="0.15">
      <c r="A607" s="34"/>
      <c r="B607" s="34"/>
      <c r="C607" s="36">
        <f>SUM(C494:C606)</f>
        <v>2984.0106721299985</v>
      </c>
      <c r="D607" s="36">
        <f>SUM(D494:D606)</f>
        <v>2019.1677615799995</v>
      </c>
      <c r="E607" s="27">
        <f>C607/D607-1</f>
        <v>0.47784187570180348</v>
      </c>
      <c r="F607" s="28">
        <f t="shared" si="88"/>
        <v>7.3325930351767502E-2</v>
      </c>
      <c r="G607" s="36">
        <f>SUM(G494:G606)</f>
        <v>135.63790496642855</v>
      </c>
      <c r="H607" s="36">
        <f>SUM(H494:H606)</f>
        <v>106.27198745157901</v>
      </c>
      <c r="I607" s="27">
        <f>G607/H607-1</f>
        <v>0.27632792252266491</v>
      </c>
      <c r="J607" s="28">
        <f t="shared" si="87"/>
        <v>7.3190460029948237E-2</v>
      </c>
    </row>
    <row r="608" spans="1:10" x14ac:dyDescent="0.15">
      <c r="A608" s="8"/>
      <c r="B608" s="8"/>
      <c r="C608" s="4"/>
      <c r="D608" s="4"/>
      <c r="E608" s="5"/>
      <c r="F608" s="5"/>
      <c r="G608" s="4"/>
      <c r="H608" s="4"/>
      <c r="I608" s="5"/>
      <c r="J608" s="5"/>
    </row>
    <row r="609" spans="1:12" ht="13" x14ac:dyDescent="0.15">
      <c r="A609" s="38" t="s">
        <v>64</v>
      </c>
      <c r="B609" s="38" t="s">
        <v>90</v>
      </c>
      <c r="C609" s="118" t="s">
        <v>62</v>
      </c>
      <c r="D609" s="119"/>
      <c r="E609" s="119"/>
      <c r="F609" s="120"/>
      <c r="G609" s="121" t="s">
        <v>59</v>
      </c>
      <c r="H609" s="119"/>
      <c r="I609" s="119"/>
      <c r="J609" s="120"/>
    </row>
    <row r="610" spans="1:12" ht="24" x14ac:dyDescent="0.15">
      <c r="A610" s="20"/>
      <c r="B610" s="20"/>
      <c r="C610" s="14" t="s">
        <v>1037</v>
      </c>
      <c r="D610" s="12" t="s">
        <v>1006</v>
      </c>
      <c r="E610" s="12" t="s">
        <v>61</v>
      </c>
      <c r="F610" s="17" t="s">
        <v>60</v>
      </c>
      <c r="G610" s="14" t="s">
        <v>1037</v>
      </c>
      <c r="H610" s="12" t="s">
        <v>1006</v>
      </c>
      <c r="I610" s="12" t="s">
        <v>61</v>
      </c>
      <c r="J610" s="17" t="s">
        <v>60</v>
      </c>
    </row>
    <row r="611" spans="1:12" x14ac:dyDescent="0.15">
      <c r="A611" s="41" t="s">
        <v>398</v>
      </c>
      <c r="B611" s="43" t="s">
        <v>522</v>
      </c>
      <c r="C611" s="11">
        <v>19.0373279451576</v>
      </c>
      <c r="D611" s="11">
        <v>17.223235964476299</v>
      </c>
      <c r="E611" s="9">
        <f t="shared" ref="E611:E736" si="93">C611/D611-1</f>
        <v>0.10532817319712429</v>
      </c>
      <c r="F611" s="18">
        <f t="shared" ref="F611:F722" si="94">C611/$C$1043</f>
        <v>4.6780321398581429E-4</v>
      </c>
      <c r="G611" s="3">
        <f t="shared" ref="G611:G674" si="95">C611/22</f>
        <v>0.86533308841625456</v>
      </c>
      <c r="H611" s="3">
        <f>D611/19</f>
        <v>0.90648610339348945</v>
      </c>
      <c r="I611" s="9">
        <f t="shared" ref="I611:I736" si="96">G611/H611-1</f>
        <v>-4.5398395875210773E-2</v>
      </c>
      <c r="J611" s="18">
        <f t="shared" ref="J611:J641" si="97">G611/$G$1043</f>
        <v>4.6693530717683407E-4</v>
      </c>
    </row>
    <row r="612" spans="1:12" x14ac:dyDescent="0.15">
      <c r="A612" s="41" t="s">
        <v>399</v>
      </c>
      <c r="B612" s="41" t="s">
        <v>523</v>
      </c>
      <c r="C612" s="11">
        <v>30.575713480868099</v>
      </c>
      <c r="D612" s="11">
        <v>1.4419711666705999</v>
      </c>
      <c r="E612" s="9">
        <f>C612/D612-1</f>
        <v>20.204108783579258</v>
      </c>
      <c r="F612" s="18">
        <f t="shared" ref="F612:F621" si="98">C612/$C$1043</f>
        <v>7.5133532801790884E-4</v>
      </c>
      <c r="G612" s="3">
        <f t="shared" si="95"/>
        <v>1.3898051582212771</v>
      </c>
      <c r="H612" s="3">
        <f t="shared" ref="H612:H675" si="99">D612/19</f>
        <v>7.5893219298452622E-2</v>
      </c>
      <c r="I612" s="9">
        <f>G612/H612-1</f>
        <v>17.312639404000269</v>
      </c>
      <c r="J612" s="18">
        <f t="shared" si="97"/>
        <v>7.499413892258723E-4</v>
      </c>
    </row>
    <row r="613" spans="1:12" x14ac:dyDescent="0.15">
      <c r="A613" s="41" t="s">
        <v>402</v>
      </c>
      <c r="B613" s="41" t="s">
        <v>525</v>
      </c>
      <c r="C613" s="11">
        <v>0.73465383385711391</v>
      </c>
      <c r="D613" s="11">
        <v>0.10337551636363601</v>
      </c>
      <c r="E613" s="9">
        <f>C613/D613-1</f>
        <v>6.1066521329178105</v>
      </c>
      <c r="F613" s="18">
        <f t="shared" si="98"/>
        <v>1.8052608309076081E-5</v>
      </c>
      <c r="G613" s="3">
        <f t="shared" si="95"/>
        <v>3.3393356084414266E-2</v>
      </c>
      <c r="H613" s="3">
        <f t="shared" si="99"/>
        <v>5.4408166507176848E-3</v>
      </c>
      <c r="I613" s="9">
        <f>G613/H613-1</f>
        <v>5.1375632057017455</v>
      </c>
      <c r="J613" s="18">
        <f t="shared" si="97"/>
        <v>1.8019115632662409E-5</v>
      </c>
    </row>
    <row r="614" spans="1:12" x14ac:dyDescent="0.15">
      <c r="A614" s="41" t="s">
        <v>400</v>
      </c>
      <c r="B614" s="41" t="s">
        <v>526</v>
      </c>
      <c r="C614" s="11">
        <v>1.34133109931177</v>
      </c>
      <c r="D614" s="11">
        <v>0.28408886040890796</v>
      </c>
      <c r="E614" s="9">
        <f>C614/D614-1</f>
        <v>3.7215195181574634</v>
      </c>
      <c r="F614" s="18">
        <f t="shared" si="94"/>
        <v>3.2960455431812803E-5</v>
      </c>
      <c r="G614" s="3">
        <f t="shared" si="95"/>
        <v>6.0969595423262274E-2</v>
      </c>
      <c r="H614" s="3">
        <f t="shared" si="99"/>
        <v>1.4952045284679366E-2</v>
      </c>
      <c r="I614" s="9">
        <f>G614/H614-1</f>
        <v>3.0776759474996274</v>
      </c>
      <c r="J614" s="18">
        <f t="shared" si="97"/>
        <v>3.2899304497314893E-5</v>
      </c>
    </row>
    <row r="615" spans="1:12" x14ac:dyDescent="0.15">
      <c r="A615" s="41" t="s">
        <v>403</v>
      </c>
      <c r="B615" s="41" t="s">
        <v>527</v>
      </c>
      <c r="C615" s="11">
        <v>1.0287746538822</v>
      </c>
      <c r="D615" s="11">
        <v>0.28065033606068307</v>
      </c>
      <c r="E615" s="9">
        <f>C615/D615-1</f>
        <v>2.6656811758093002</v>
      </c>
      <c r="F615" s="18">
        <f t="shared" si="98"/>
        <v>2.5280023065193498E-5</v>
      </c>
      <c r="G615" s="3">
        <f t="shared" si="95"/>
        <v>4.6762484267372728E-2</v>
      </c>
      <c r="H615" s="3">
        <f t="shared" si="99"/>
        <v>1.477107031898332E-2</v>
      </c>
      <c r="I615" s="9">
        <f>G615/H615-1</f>
        <v>2.1658155609262137</v>
      </c>
      <c r="J615" s="18">
        <f t="shared" si="97"/>
        <v>2.5233121497411358E-5</v>
      </c>
    </row>
    <row r="616" spans="1:12" x14ac:dyDescent="0.15">
      <c r="A616" s="41" t="s">
        <v>401</v>
      </c>
      <c r="B616" s="41" t="s">
        <v>528</v>
      </c>
      <c r="C616" s="11">
        <v>1.0239373848786799</v>
      </c>
      <c r="D616" s="11">
        <v>3.9551515151515206E-2</v>
      </c>
      <c r="E616" s="9">
        <f>C616/D616-1</f>
        <v>24.888701885532019</v>
      </c>
      <c r="F616" s="18">
        <f t="shared" si="98"/>
        <v>2.5161157119653265E-5</v>
      </c>
      <c r="G616" s="3">
        <f t="shared" si="95"/>
        <v>4.6542608403576359E-2</v>
      </c>
      <c r="H616" s="3">
        <f t="shared" si="99"/>
        <v>2.0816586921850108E-3</v>
      </c>
      <c r="I616" s="9">
        <f>G616/H616-1</f>
        <v>21.358424355686743</v>
      </c>
      <c r="J616" s="18">
        <f t="shared" si="97"/>
        <v>2.5114476081701629E-5</v>
      </c>
      <c r="L616" s="3"/>
    </row>
    <row r="617" spans="1:12" x14ac:dyDescent="0.15">
      <c r="A617" s="41" t="s">
        <v>799</v>
      </c>
      <c r="B617" s="41" t="s">
        <v>530</v>
      </c>
      <c r="C617" s="11">
        <v>1.96392622957464</v>
      </c>
      <c r="D617" s="11">
        <v>1.93170429261958E-2</v>
      </c>
      <c r="E617" s="9">
        <f t="shared" si="93"/>
        <v>100.66805742877777</v>
      </c>
      <c r="F617" s="18">
        <f t="shared" si="98"/>
        <v>4.8259451372205332E-5</v>
      </c>
      <c r="G617" s="3">
        <f t="shared" si="95"/>
        <v>8.926937407157455E-2</v>
      </c>
      <c r="H617" s="3">
        <f t="shared" si="99"/>
        <v>1.0166864697997789E-3</v>
      </c>
      <c r="I617" s="9">
        <f t="shared" si="96"/>
        <v>86.804231415762629</v>
      </c>
      <c r="J617" s="18">
        <f t="shared" si="97"/>
        <v>4.8169916488323884E-5</v>
      </c>
    </row>
    <row r="618" spans="1:12" x14ac:dyDescent="0.15">
      <c r="A618" s="41" t="s">
        <v>459</v>
      </c>
      <c r="B618" s="41" t="s">
        <v>531</v>
      </c>
      <c r="C618" s="11">
        <v>1.07393803950551</v>
      </c>
      <c r="D618" s="11">
        <v>1.2988660205109999E-2</v>
      </c>
      <c r="E618" s="9">
        <f t="shared" si="93"/>
        <v>81.682741910747751</v>
      </c>
      <c r="F618" s="18">
        <f t="shared" si="98"/>
        <v>2.6389820459551001E-5</v>
      </c>
      <c r="G618" s="3">
        <f t="shared" si="95"/>
        <v>4.8815365432068637E-2</v>
      </c>
      <c r="H618" s="3">
        <f t="shared" si="99"/>
        <v>6.8361369500578948E-4</v>
      </c>
      <c r="I618" s="9">
        <f t="shared" si="96"/>
        <v>70.407822559282138</v>
      </c>
      <c r="J618" s="18">
        <f t="shared" si="97"/>
        <v>2.6340859904813755E-5</v>
      </c>
    </row>
    <row r="619" spans="1:12" x14ac:dyDescent="0.15">
      <c r="A619" s="41" t="s">
        <v>460</v>
      </c>
      <c r="B619" s="41" t="s">
        <v>532</v>
      </c>
      <c r="C619" s="11">
        <v>1.0798298663629902</v>
      </c>
      <c r="D619" s="11">
        <v>0.12748814368043798</v>
      </c>
      <c r="E619" s="9">
        <f t="shared" si="93"/>
        <v>7.470041489267377</v>
      </c>
      <c r="F619" s="18">
        <f t="shared" si="98"/>
        <v>2.6534599997315815E-5</v>
      </c>
      <c r="G619" s="3">
        <f t="shared" si="95"/>
        <v>4.908317574377228E-2</v>
      </c>
      <c r="H619" s="3">
        <f t="shared" si="99"/>
        <v>6.7099022989704198E-3</v>
      </c>
      <c r="I619" s="9">
        <f t="shared" si="96"/>
        <v>6.3150358316400066</v>
      </c>
      <c r="J619" s="18">
        <f t="shared" si="97"/>
        <v>2.6485370835730929E-5</v>
      </c>
    </row>
    <row r="620" spans="1:12" x14ac:dyDescent="0.15">
      <c r="A620" s="41" t="s">
        <v>510</v>
      </c>
      <c r="B620" s="41" t="s">
        <v>634</v>
      </c>
      <c r="C620" s="11">
        <v>3.0246461835491996</v>
      </c>
      <c r="D620" s="11">
        <v>0.47485919607922794</v>
      </c>
      <c r="E620" s="9">
        <f t="shared" si="93"/>
        <v>5.3695643014241048</v>
      </c>
      <c r="F620" s="18">
        <f t="shared" si="98"/>
        <v>7.4324464541997428E-5</v>
      </c>
      <c r="G620" s="3">
        <f t="shared" si="95"/>
        <v>0.13748391743405453</v>
      </c>
      <c r="H620" s="3">
        <f t="shared" si="99"/>
        <v>2.4992589267327787E-2</v>
      </c>
      <c r="I620" s="9">
        <f t="shared" si="96"/>
        <v>4.5009873512299086</v>
      </c>
      <c r="J620" s="18">
        <f t="shared" si="97"/>
        <v>7.4186571712445883E-5</v>
      </c>
    </row>
    <row r="621" spans="1:12" x14ac:dyDescent="0.15">
      <c r="A621" s="41" t="s">
        <v>508</v>
      </c>
      <c r="B621" s="41" t="s">
        <v>642</v>
      </c>
      <c r="C621" s="11">
        <v>6.0342549701175905</v>
      </c>
      <c r="D621" s="11">
        <v>2.0729108529923401</v>
      </c>
      <c r="E621" s="9">
        <f t="shared" si="93"/>
        <v>1.9110055366861878</v>
      </c>
      <c r="F621" s="18">
        <f t="shared" si="98"/>
        <v>1.4827941595390288E-4</v>
      </c>
      <c r="G621" s="3">
        <f t="shared" si="95"/>
        <v>0.27428431682352683</v>
      </c>
      <c r="H621" s="3">
        <f t="shared" si="99"/>
        <v>0.10910057121012316</v>
      </c>
      <c r="I621" s="9">
        <f t="shared" si="96"/>
        <v>1.5140502362289805</v>
      </c>
      <c r="J621" s="18">
        <f t="shared" si="97"/>
        <v>1.4800431584580077E-4</v>
      </c>
    </row>
    <row r="622" spans="1:12" x14ac:dyDescent="0.15">
      <c r="A622" s="41" t="s">
        <v>801</v>
      </c>
      <c r="B622" s="41" t="s">
        <v>641</v>
      </c>
      <c r="C622" s="11">
        <v>1.15789214694126</v>
      </c>
      <c r="D622" s="11">
        <v>0.11769489078965799</v>
      </c>
      <c r="E622" s="9">
        <f t="shared" si="93"/>
        <v>8.8380833626042623</v>
      </c>
      <c r="F622" s="18">
        <f t="shared" si="94"/>
        <v>2.8452820130455133E-5</v>
      </c>
      <c r="G622" s="3">
        <f t="shared" si="95"/>
        <v>5.2631461224602723E-2</v>
      </c>
      <c r="H622" s="3">
        <f t="shared" si="99"/>
        <v>6.1944679362977888E-3</v>
      </c>
      <c r="I622" s="9">
        <f t="shared" si="96"/>
        <v>7.4965265404309545</v>
      </c>
      <c r="J622" s="18">
        <f t="shared" si="97"/>
        <v>2.8400032129886455E-5</v>
      </c>
    </row>
    <row r="623" spans="1:12" x14ac:dyDescent="0.15">
      <c r="A623" s="41" t="s">
        <v>506</v>
      </c>
      <c r="B623" s="41" t="s">
        <v>640</v>
      </c>
      <c r="C623" s="11">
        <v>0.41684553116005207</v>
      </c>
      <c r="D623" s="11">
        <v>6.6950479577471605E-2</v>
      </c>
      <c r="E623" s="9">
        <f t="shared" si="93"/>
        <v>5.2261769264505435</v>
      </c>
      <c r="F623" s="18">
        <f t="shared" si="94"/>
        <v>1.0243122342276904E-5</v>
      </c>
      <c r="G623" s="3">
        <f t="shared" si="95"/>
        <v>1.894752414363873E-2</v>
      </c>
      <c r="H623" s="3">
        <f t="shared" si="99"/>
        <v>3.523709451445874E-3</v>
      </c>
      <c r="I623" s="9">
        <f t="shared" si="96"/>
        <v>4.3771528001163782</v>
      </c>
      <c r="J623" s="18">
        <f t="shared" si="97"/>
        <v>1.0224118463380189E-5</v>
      </c>
    </row>
    <row r="624" spans="1:12" x14ac:dyDescent="0.15">
      <c r="A624" s="41" t="s">
        <v>505</v>
      </c>
      <c r="B624" s="41" t="s">
        <v>639</v>
      </c>
      <c r="C624" s="11">
        <v>0.53613477315089497</v>
      </c>
      <c r="D624" s="11">
        <v>1.11731498238882</v>
      </c>
      <c r="E624" s="9">
        <f t="shared" si="93"/>
        <v>-0.52015789495220177</v>
      </c>
      <c r="F624" s="18">
        <f t="shared" si="94"/>
        <v>1.3174410333848344E-5</v>
      </c>
      <c r="G624" s="3">
        <f t="shared" si="95"/>
        <v>2.4369762415949771E-2</v>
      </c>
      <c r="H624" s="3">
        <f t="shared" si="99"/>
        <v>5.8806051704674733E-2</v>
      </c>
      <c r="I624" s="9">
        <f t="shared" si="96"/>
        <v>-0.58559090927690161</v>
      </c>
      <c r="J624" s="18">
        <f t="shared" si="97"/>
        <v>1.3149968089564417E-5</v>
      </c>
    </row>
    <row r="625" spans="1:11" x14ac:dyDescent="0.15">
      <c r="A625" s="41" t="s">
        <v>503</v>
      </c>
      <c r="B625" s="41" t="s">
        <v>638</v>
      </c>
      <c r="C625" s="11">
        <v>1.7938401792977898</v>
      </c>
      <c r="D625" s="11">
        <v>1.5753159772399601</v>
      </c>
      <c r="E625" s="9">
        <f t="shared" si="93"/>
        <v>0.1387176955068381</v>
      </c>
      <c r="F625" s="18">
        <f t="shared" si="94"/>
        <v>4.407993620059732E-5</v>
      </c>
      <c r="G625" s="3">
        <f t="shared" si="95"/>
        <v>8.1538189968081362E-2</v>
      </c>
      <c r="H625" s="3">
        <f t="shared" si="99"/>
        <v>8.2911367223155799E-2</v>
      </c>
      <c r="I625" s="9">
        <f t="shared" si="96"/>
        <v>-1.6561990244094438E-2</v>
      </c>
      <c r="J625" s="18">
        <f t="shared" si="97"/>
        <v>4.3998155495326082E-5</v>
      </c>
    </row>
    <row r="626" spans="1:11" x14ac:dyDescent="0.15">
      <c r="A626" s="41" t="s">
        <v>478</v>
      </c>
      <c r="B626" s="41" t="s">
        <v>524</v>
      </c>
      <c r="C626" s="11">
        <v>1.63978832176756</v>
      </c>
      <c r="D626" s="11">
        <v>8.1630658682634707E-2</v>
      </c>
      <c r="E626" s="9">
        <f t="shared" si="93"/>
        <v>19.08789771184821</v>
      </c>
      <c r="F626" s="18">
        <f t="shared" si="94"/>
        <v>4.0294428366686351E-5</v>
      </c>
      <c r="G626" s="3">
        <f t="shared" si="95"/>
        <v>7.4535832807616359E-2</v>
      </c>
      <c r="H626" s="3">
        <f t="shared" si="99"/>
        <v>4.2963504569807744E-3</v>
      </c>
      <c r="I626" s="9">
        <f t="shared" si="96"/>
        <v>16.348638932959815</v>
      </c>
      <c r="J626" s="18">
        <f t="shared" si="97"/>
        <v>4.0219670845365697E-5</v>
      </c>
    </row>
    <row r="627" spans="1:11" x14ac:dyDescent="0.15">
      <c r="A627" s="41" t="s">
        <v>491</v>
      </c>
      <c r="B627" s="41" t="s">
        <v>637</v>
      </c>
      <c r="C627" s="11">
        <v>0.97186845863669113</v>
      </c>
      <c r="D627" s="11">
        <v>0.54560230810175903</v>
      </c>
      <c r="E627" s="9">
        <f t="shared" si="93"/>
        <v>0.78127629631550266</v>
      </c>
      <c r="F627" s="18">
        <f t="shared" si="94"/>
        <v>2.3881670254954461E-5</v>
      </c>
      <c r="G627" s="3">
        <f t="shared" si="95"/>
        <v>4.4175839028940504E-2</v>
      </c>
      <c r="H627" s="3">
        <f t="shared" si="99"/>
        <v>2.8715910952724161E-2</v>
      </c>
      <c r="I627" s="9">
        <f t="shared" si="96"/>
        <v>0.53837498318157051</v>
      </c>
      <c r="J627" s="18">
        <f t="shared" si="97"/>
        <v>2.3837363025751189E-5</v>
      </c>
    </row>
    <row r="628" spans="1:11" x14ac:dyDescent="0.15">
      <c r="A628" s="41" t="s">
        <v>507</v>
      </c>
      <c r="B628" s="41" t="s">
        <v>636</v>
      </c>
      <c r="C628" s="11">
        <v>1.20175166304415</v>
      </c>
      <c r="D628" s="11">
        <v>0.49593254088555605</v>
      </c>
      <c r="E628" s="9">
        <f t="shared" si="93"/>
        <v>1.4232159900180306</v>
      </c>
      <c r="F628" s="18">
        <f t="shared" si="94"/>
        <v>2.9530577610701382E-5</v>
      </c>
      <c r="G628" s="3">
        <f t="shared" si="95"/>
        <v>5.4625075592915913E-2</v>
      </c>
      <c r="H628" s="3">
        <f t="shared" si="99"/>
        <v>2.6101712678187162E-2</v>
      </c>
      <c r="I628" s="9">
        <f t="shared" si="96"/>
        <v>1.0927774459246624</v>
      </c>
      <c r="J628" s="18">
        <f t="shared" si="97"/>
        <v>2.9475790066248503E-5</v>
      </c>
    </row>
    <row r="629" spans="1:11" x14ac:dyDescent="0.15">
      <c r="A629" s="41" t="s">
        <v>509</v>
      </c>
      <c r="B629" s="41" t="s">
        <v>635</v>
      </c>
      <c r="C629" s="11">
        <v>3.0535044543441998</v>
      </c>
      <c r="D629" s="11">
        <v>9.2409922148823903E-2</v>
      </c>
      <c r="E629" s="9">
        <f t="shared" si="93"/>
        <v>32.043036757747792</v>
      </c>
      <c r="F629" s="18">
        <f t="shared" si="94"/>
        <v>7.5033597245224723E-5</v>
      </c>
      <c r="G629" s="3">
        <f t="shared" si="95"/>
        <v>0.13879565701564545</v>
      </c>
      <c r="H629" s="3">
        <f t="shared" si="99"/>
        <v>4.8636801130959948E-3</v>
      </c>
      <c r="I629" s="9">
        <f t="shared" si="96"/>
        <v>27.537168108964</v>
      </c>
      <c r="J629" s="18">
        <f t="shared" si="97"/>
        <v>7.4894388774644644E-5</v>
      </c>
    </row>
    <row r="630" spans="1:11" x14ac:dyDescent="0.15">
      <c r="A630" s="41" t="s">
        <v>800</v>
      </c>
      <c r="B630" s="41" t="s">
        <v>545</v>
      </c>
      <c r="C630" s="11">
        <v>2.4770546528193202</v>
      </c>
      <c r="D630" s="11">
        <v>8.0113841548010198E-2</v>
      </c>
      <c r="E630" s="9">
        <f t="shared" si="93"/>
        <v>29.91918456231916</v>
      </c>
      <c r="F630" s="18">
        <f t="shared" si="94"/>
        <v>6.0868527933414271E-5</v>
      </c>
      <c r="G630" s="3">
        <f t="shared" si="95"/>
        <v>0.11259339330996911</v>
      </c>
      <c r="H630" s="3">
        <f t="shared" si="99"/>
        <v>4.2165179762110629E-3</v>
      </c>
      <c r="I630" s="9">
        <f t="shared" si="96"/>
        <v>25.702932122002913</v>
      </c>
      <c r="J630" s="18">
        <f t="shared" si="97"/>
        <v>6.0755599658732484E-5</v>
      </c>
    </row>
    <row r="631" spans="1:11" x14ac:dyDescent="0.15">
      <c r="A631" s="41" t="s">
        <v>444</v>
      </c>
      <c r="B631" s="41" t="s">
        <v>529</v>
      </c>
      <c r="C631" s="11">
        <v>2.5967833439533199</v>
      </c>
      <c r="D631" s="11">
        <v>1.31413241063984</v>
      </c>
      <c r="E631" s="9">
        <f t="shared" si="93"/>
        <v>0.97604390769798299</v>
      </c>
      <c r="F631" s="18">
        <f t="shared" si="94"/>
        <v>6.381061448464409E-5</v>
      </c>
      <c r="G631" s="3">
        <f t="shared" si="95"/>
        <v>0.11803560654333273</v>
      </c>
      <c r="H631" s="3">
        <f t="shared" si="99"/>
        <v>6.9164863717886313E-2</v>
      </c>
      <c r="I631" s="9">
        <f t="shared" si="96"/>
        <v>0.70658337483007627</v>
      </c>
      <c r="J631" s="18">
        <f t="shared" si="97"/>
        <v>6.3692227810203427E-5</v>
      </c>
    </row>
    <row r="632" spans="1:11" x14ac:dyDescent="0.15">
      <c r="A632" s="41" t="s">
        <v>262</v>
      </c>
      <c r="B632" s="41" t="s">
        <v>95</v>
      </c>
      <c r="C632" s="11">
        <v>8.4963007499999996</v>
      </c>
      <c r="D632" s="11">
        <v>2.37524618</v>
      </c>
      <c r="E632" s="9">
        <f t="shared" si="93"/>
        <v>2.5770190145090561</v>
      </c>
      <c r="F632" s="18">
        <f>C632/$C$1043</f>
        <v>2.0877913167698919E-4</v>
      </c>
      <c r="G632" s="3">
        <f t="shared" si="95"/>
        <v>0.3861954886363636</v>
      </c>
      <c r="H632" s="3">
        <f t="shared" si="99"/>
        <v>0.12501295684210526</v>
      </c>
      <c r="I632" s="9">
        <f t="shared" si="96"/>
        <v>2.0892436943487303</v>
      </c>
      <c r="J632" s="18">
        <f t="shared" si="97"/>
        <v>2.0839178754480256E-4</v>
      </c>
    </row>
    <row r="633" spans="1:11" x14ac:dyDescent="0.15">
      <c r="A633" s="41" t="s">
        <v>150</v>
      </c>
      <c r="B633" s="41" t="s">
        <v>103</v>
      </c>
      <c r="C633" s="11">
        <v>1.8890847</v>
      </c>
      <c r="D633" s="11">
        <v>0.4808886</v>
      </c>
      <c r="E633" s="9">
        <f t="shared" si="93"/>
        <v>2.9283208210799754</v>
      </c>
      <c r="F633" s="18">
        <f t="shared" si="94"/>
        <v>4.6420374576580947E-5</v>
      </c>
      <c r="G633" s="3">
        <f t="shared" si="95"/>
        <v>8.5867486363636364E-2</v>
      </c>
      <c r="H633" s="3">
        <f t="shared" si="99"/>
        <v>2.5309926315789474E-2</v>
      </c>
      <c r="I633" s="9">
        <f t="shared" si="96"/>
        <v>2.3926407091145245</v>
      </c>
      <c r="J633" s="18">
        <f t="shared" si="97"/>
        <v>4.6334251698486205E-5</v>
      </c>
    </row>
    <row r="634" spans="1:11" x14ac:dyDescent="0.15">
      <c r="A634" s="41" t="s">
        <v>395</v>
      </c>
      <c r="B634" s="41" t="s">
        <v>756</v>
      </c>
      <c r="C634" s="11">
        <v>0.814097596514744</v>
      </c>
      <c r="D634" s="11">
        <v>0.54252381886089807</v>
      </c>
      <c r="E634" s="9">
        <f t="shared" si="93"/>
        <v>0.50057484706211008</v>
      </c>
      <c r="F634" s="18">
        <f t="shared" si="94"/>
        <v>2.000477552547468E-5</v>
      </c>
      <c r="G634" s="3">
        <f t="shared" si="95"/>
        <v>3.7004436205215638E-2</v>
      </c>
      <c r="H634" s="3">
        <f t="shared" si="99"/>
        <v>2.8553885203205162E-2</v>
      </c>
      <c r="I634" s="9">
        <f t="shared" si="96"/>
        <v>0.29595100428091325</v>
      </c>
      <c r="J634" s="18">
        <f t="shared" si="97"/>
        <v>1.9967661028670031E-5</v>
      </c>
    </row>
    <row r="635" spans="1:11" x14ac:dyDescent="0.15">
      <c r="A635" s="41" t="s">
        <v>193</v>
      </c>
      <c r="B635" s="41" t="s">
        <v>938</v>
      </c>
      <c r="C635" s="11">
        <v>3.94556569705541</v>
      </c>
      <c r="D635" s="11">
        <v>6.7892039152063601</v>
      </c>
      <c r="E635" s="9">
        <f t="shared" si="93"/>
        <v>-0.41884707745805227</v>
      </c>
      <c r="F635" s="18">
        <f t="shared" si="94"/>
        <v>9.6954169166592078E-5</v>
      </c>
      <c r="G635" s="3">
        <f t="shared" si="95"/>
        <v>0.17934389532070047</v>
      </c>
      <c r="H635" s="3">
        <f t="shared" si="99"/>
        <v>0.35732652185296632</v>
      </c>
      <c r="I635" s="9">
        <f t="shared" si="96"/>
        <v>-0.49809520325922696</v>
      </c>
      <c r="J635" s="18">
        <f t="shared" si="97"/>
        <v>9.677429185693927E-5</v>
      </c>
      <c r="K635" s="3"/>
    </row>
    <row r="636" spans="1:11" x14ac:dyDescent="0.15">
      <c r="A636" s="41" t="s">
        <v>216</v>
      </c>
      <c r="B636" s="41" t="s">
        <v>679</v>
      </c>
      <c r="C636" s="11">
        <v>0.65993811238148403</v>
      </c>
      <c r="D636" s="11">
        <v>0.236025500403797</v>
      </c>
      <c r="E636" s="9">
        <f t="shared" si="93"/>
        <v>1.7960458139160775</v>
      </c>
      <c r="F636" s="18">
        <f t="shared" si="94"/>
        <v>1.6216622988958759E-5</v>
      </c>
      <c r="G636" s="3">
        <f t="shared" si="95"/>
        <v>2.9997186926431094E-2</v>
      </c>
      <c r="H636" s="3">
        <f t="shared" si="99"/>
        <v>1.2422394758094578E-2</v>
      </c>
      <c r="I636" s="9">
        <f t="shared" si="96"/>
        <v>1.4147668392911581</v>
      </c>
      <c r="J636" s="18">
        <f t="shared" si="97"/>
        <v>1.6186536582773423E-5</v>
      </c>
    </row>
    <row r="637" spans="1:11" x14ac:dyDescent="0.15">
      <c r="A637" s="41" t="s">
        <v>389</v>
      </c>
      <c r="B637" s="41" t="s">
        <v>680</v>
      </c>
      <c r="C637" s="11">
        <v>3.0698983207581598</v>
      </c>
      <c r="D637" s="11">
        <v>0.33248528164122104</v>
      </c>
      <c r="E637" s="9">
        <f t="shared" si="93"/>
        <v>8.2331856183361296</v>
      </c>
      <c r="F637" s="18">
        <f t="shared" si="94"/>
        <v>7.5436442824194496E-5</v>
      </c>
      <c r="G637" s="3">
        <f t="shared" si="95"/>
        <v>0.13954083276173454</v>
      </c>
      <c r="H637" s="3">
        <f t="shared" si="99"/>
        <v>1.7499225349537951E-2</v>
      </c>
      <c r="I637" s="9">
        <f t="shared" si="96"/>
        <v>6.9741148521993841</v>
      </c>
      <c r="J637" s="18">
        <f t="shared" si="97"/>
        <v>7.5296486961526243E-5</v>
      </c>
    </row>
    <row r="638" spans="1:11" x14ac:dyDescent="0.15">
      <c r="A638" s="41" t="s">
        <v>327</v>
      </c>
      <c r="B638" s="41" t="s">
        <v>681</v>
      </c>
      <c r="C638" s="11">
        <v>4.2339850088397499</v>
      </c>
      <c r="D638" s="11">
        <v>6.1636987951807207E-2</v>
      </c>
      <c r="E638" s="9">
        <f t="shared" si="93"/>
        <v>67.692276334953661</v>
      </c>
      <c r="F638" s="18">
        <f t="shared" si="94"/>
        <v>1.0404148107386057E-4</v>
      </c>
      <c r="G638" s="3">
        <f t="shared" si="95"/>
        <v>0.19245386403817044</v>
      </c>
      <c r="H638" s="3">
        <f t="shared" si="99"/>
        <v>3.2440519974635371E-3</v>
      </c>
      <c r="I638" s="9">
        <f t="shared" si="96"/>
        <v>58.325147743823614</v>
      </c>
      <c r="J638" s="18">
        <f t="shared" si="97"/>
        <v>1.038484548031109E-4</v>
      </c>
    </row>
    <row r="639" spans="1:11" x14ac:dyDescent="0.15">
      <c r="A639" s="41" t="s">
        <v>390</v>
      </c>
      <c r="B639" s="41" t="s">
        <v>682</v>
      </c>
      <c r="C639" s="11">
        <v>3.8996939981127099</v>
      </c>
      <c r="D639" s="11">
        <v>0.44707802764526799</v>
      </c>
      <c r="E639" s="9">
        <f t="shared" si="93"/>
        <v>7.7226250385243809</v>
      </c>
      <c r="F639" s="18">
        <f t="shared" si="94"/>
        <v>9.5826966427940767E-5</v>
      </c>
      <c r="G639" s="3">
        <f t="shared" si="95"/>
        <v>0.17725881809603228</v>
      </c>
      <c r="H639" s="3">
        <f t="shared" si="99"/>
        <v>2.3530422507645685E-2</v>
      </c>
      <c r="I639" s="9">
        <f t="shared" si="96"/>
        <v>6.5331761696346931</v>
      </c>
      <c r="J639" s="18">
        <f t="shared" si="97"/>
        <v>9.5649180397062297E-5</v>
      </c>
    </row>
    <row r="640" spans="1:11" x14ac:dyDescent="0.15">
      <c r="A640" s="41" t="s">
        <v>218</v>
      </c>
      <c r="B640" s="41" t="s">
        <v>683</v>
      </c>
      <c r="C640" s="11">
        <v>9.777368197432211E-2</v>
      </c>
      <c r="D640" s="11">
        <v>1.7026573697643002</v>
      </c>
      <c r="E640" s="9">
        <f t="shared" si="93"/>
        <v>-0.94257583251299881</v>
      </c>
      <c r="F640" s="18">
        <f t="shared" si="94"/>
        <v>2.4025873170110014E-6</v>
      </c>
      <c r="G640" s="3">
        <f t="shared" si="95"/>
        <v>4.444258271560096E-3</v>
      </c>
      <c r="H640" s="3">
        <f t="shared" si="99"/>
        <v>8.9613545777068426E-2</v>
      </c>
      <c r="I640" s="9">
        <f t="shared" si="96"/>
        <v>-0.95040640080668082</v>
      </c>
      <c r="J640" s="18">
        <f t="shared" si="97"/>
        <v>2.398129840385656E-6</v>
      </c>
    </row>
    <row r="641" spans="1:10" x14ac:dyDescent="0.15">
      <c r="A641" s="41" t="s">
        <v>331</v>
      </c>
      <c r="B641" s="41" t="s">
        <v>684</v>
      </c>
      <c r="C641" s="11">
        <v>2.0968497096318801</v>
      </c>
      <c r="D641" s="11">
        <v>0.60795975115073497</v>
      </c>
      <c r="E641" s="9">
        <f t="shared" si="93"/>
        <v>2.44899428895252</v>
      </c>
      <c r="F641" s="18">
        <f t="shared" si="94"/>
        <v>5.1525772746932346E-5</v>
      </c>
      <c r="G641" s="3">
        <f t="shared" si="95"/>
        <v>9.5311350437812734E-2</v>
      </c>
      <c r="H641" s="3">
        <f t="shared" si="99"/>
        <v>3.1997881639512366E-2</v>
      </c>
      <c r="I641" s="9">
        <f t="shared" si="96"/>
        <v>1.97867688591354</v>
      </c>
      <c r="J641" s="18">
        <f t="shared" si="97"/>
        <v>5.143017791631114E-5</v>
      </c>
    </row>
    <row r="642" spans="1:10" x14ac:dyDescent="0.15">
      <c r="A642" s="41" t="s">
        <v>392</v>
      </c>
      <c r="B642" s="41" t="s">
        <v>685</v>
      </c>
      <c r="C642" s="11">
        <v>4.5428048780487796E-3</v>
      </c>
      <c r="D642" s="11">
        <v>0.15992409344977099</v>
      </c>
      <c r="E642" s="9">
        <f t="shared" si="93"/>
        <v>-0.97159399324983142</v>
      </c>
      <c r="F642" s="18">
        <f t="shared" si="94"/>
        <v>1.1163009475824112E-7</v>
      </c>
      <c r="G642" s="3">
        <f t="shared" si="95"/>
        <v>2.0649113082039908E-4</v>
      </c>
      <c r="H642" s="3">
        <f t="shared" si="99"/>
        <v>8.4170575499879462E-3</v>
      </c>
      <c r="I642" s="9">
        <f t="shared" si="96"/>
        <v>-0.97546753962485444</v>
      </c>
      <c r="J642" s="18">
        <f t="shared" ref="J642:J647" si="100">G642/$G$1043</f>
        <v>1.1142298947030966E-7</v>
      </c>
    </row>
    <row r="643" spans="1:10" x14ac:dyDescent="0.15">
      <c r="A643" s="41" t="s">
        <v>415</v>
      </c>
      <c r="B643" s="41" t="s">
        <v>686</v>
      </c>
      <c r="C643" s="11">
        <v>0.283190554462322</v>
      </c>
      <c r="D643" s="11">
        <v>2.48126673833057E-2</v>
      </c>
      <c r="E643" s="9">
        <f t="shared" si="93"/>
        <v>10.413144346296942</v>
      </c>
      <c r="F643" s="18">
        <f t="shared" si="94"/>
        <v>6.9588259407800155E-6</v>
      </c>
      <c r="G643" s="3">
        <f t="shared" si="95"/>
        <v>1.2872297930105546E-2</v>
      </c>
      <c r="H643" s="3">
        <f t="shared" si="99"/>
        <v>1.3059298622792473E-3</v>
      </c>
      <c r="I643" s="9">
        <f t="shared" si="96"/>
        <v>8.8568064808928142</v>
      </c>
      <c r="J643" s="18">
        <f t="shared" si="100"/>
        <v>6.945915357363857E-6</v>
      </c>
    </row>
    <row r="644" spans="1:10" x14ac:dyDescent="0.15">
      <c r="A644" s="41" t="s">
        <v>393</v>
      </c>
      <c r="B644" s="41" t="s">
        <v>687</v>
      </c>
      <c r="C644" s="11">
        <v>1.5816076721905199</v>
      </c>
      <c r="D644" s="11">
        <v>2.7538922155688601E-2</v>
      </c>
      <c r="E644" s="9">
        <f t="shared" si="93"/>
        <v>56.431720212180259</v>
      </c>
      <c r="F644" s="18">
        <f t="shared" si="94"/>
        <v>3.8864758460157018E-5</v>
      </c>
      <c r="G644" s="3">
        <f t="shared" si="95"/>
        <v>7.1891257826841817E-2</v>
      </c>
      <c r="H644" s="3">
        <f t="shared" si="99"/>
        <v>1.4494169555625579E-3</v>
      </c>
      <c r="I644" s="9">
        <f t="shared" si="96"/>
        <v>48.60012200142841</v>
      </c>
      <c r="J644" s="18">
        <f t="shared" si="100"/>
        <v>3.8792653379455362E-5</v>
      </c>
    </row>
    <row r="645" spans="1:10" x14ac:dyDescent="0.15">
      <c r="A645" s="41" t="s">
        <v>245</v>
      </c>
      <c r="B645" s="41" t="s">
        <v>688</v>
      </c>
      <c r="C645" s="11">
        <v>4.7201068019997001E-3</v>
      </c>
      <c r="D645" s="11">
        <v>0.35919492731513997</v>
      </c>
      <c r="E645" s="9">
        <f t="shared" si="93"/>
        <v>-0.98685920528644189</v>
      </c>
      <c r="F645" s="18">
        <f t="shared" si="94"/>
        <v>1.1598692519731575E-7</v>
      </c>
      <c r="G645" s="3">
        <f t="shared" si="95"/>
        <v>2.1455030918180455E-4</v>
      </c>
      <c r="H645" s="3">
        <f t="shared" si="99"/>
        <v>1.8904996174481051E-2</v>
      </c>
      <c r="I645" s="9">
        <f t="shared" si="96"/>
        <v>-0.98865113183829068</v>
      </c>
      <c r="J645" s="18">
        <f t="shared" si="100"/>
        <v>1.1577173676097789E-7</v>
      </c>
    </row>
    <row r="646" spans="1:10" x14ac:dyDescent="0.15">
      <c r="A646" s="41" t="s">
        <v>330</v>
      </c>
      <c r="B646" s="41" t="s">
        <v>690</v>
      </c>
      <c r="C646" s="11">
        <v>2.2931212547819104</v>
      </c>
      <c r="D646" s="11">
        <v>4.327219277108431E-3</v>
      </c>
      <c r="E646" s="9">
        <f t="shared" si="93"/>
        <v>528.92952469795762</v>
      </c>
      <c r="F646" s="18">
        <f t="shared" si="94"/>
        <v>5.6348742645840918E-5</v>
      </c>
      <c r="G646" s="3">
        <f t="shared" si="95"/>
        <v>0.10423278430826866</v>
      </c>
      <c r="H646" s="3">
        <f t="shared" si="99"/>
        <v>2.277483830057069E-4</v>
      </c>
      <c r="I646" s="9">
        <f t="shared" si="96"/>
        <v>456.66640769369064</v>
      </c>
      <c r="J646" s="18">
        <f t="shared" si="100"/>
        <v>5.624419984673718E-5</v>
      </c>
    </row>
    <row r="647" spans="1:10" x14ac:dyDescent="0.15">
      <c r="A647" s="41" t="s">
        <v>264</v>
      </c>
      <c r="B647" s="41" t="s">
        <v>136</v>
      </c>
      <c r="C647" s="11">
        <v>114.33729752443699</v>
      </c>
      <c r="D647" s="11">
        <v>36.950052591113099</v>
      </c>
      <c r="E647" s="9">
        <f t="shared" si="93"/>
        <v>2.0943744191567508</v>
      </c>
      <c r="F647" s="18">
        <f t="shared" si="94"/>
        <v>2.8096041321801751E-3</v>
      </c>
      <c r="G647" s="3">
        <f t="shared" si="95"/>
        <v>5.1971498874744091</v>
      </c>
      <c r="H647" s="3">
        <f t="shared" si="99"/>
        <v>1.9447396100585841</v>
      </c>
      <c r="I647" s="9">
        <f t="shared" si="96"/>
        <v>1.6724142710899215</v>
      </c>
      <c r="J647" s="18">
        <f t="shared" si="100"/>
        <v>2.8043915246478719E-3</v>
      </c>
    </row>
    <row r="648" spans="1:10" x14ac:dyDescent="0.15">
      <c r="A648" s="41" t="s">
        <v>237</v>
      </c>
      <c r="B648" s="41" t="s">
        <v>691</v>
      </c>
      <c r="C648" s="11">
        <v>6.2719360091738702E-2</v>
      </c>
      <c r="D648" s="11">
        <v>5.4387585741769502E-2</v>
      </c>
      <c r="E648" s="9">
        <f t="shared" si="93"/>
        <v>0.15319257577507117</v>
      </c>
      <c r="F648" s="18">
        <f t="shared" si="94"/>
        <v>1.5411993907218521E-6</v>
      </c>
      <c r="G648" s="3">
        <f t="shared" si="95"/>
        <v>2.8508800041699409E-3</v>
      </c>
      <c r="H648" s="3">
        <f t="shared" si="99"/>
        <v>2.8625045127247104E-3</v>
      </c>
      <c r="I648" s="9">
        <f t="shared" si="96"/>
        <v>-4.0609572851658671E-3</v>
      </c>
      <c r="J648" s="18">
        <f t="shared" ref="J648:J654" si="101">G648/$G$1043</f>
        <v>1.5383400314758845E-6</v>
      </c>
    </row>
    <row r="649" spans="1:10" x14ac:dyDescent="0.15">
      <c r="A649" s="41" t="s">
        <v>258</v>
      </c>
      <c r="B649" s="41" t="s">
        <v>692</v>
      </c>
      <c r="C649" s="11">
        <v>0.48294280264725098</v>
      </c>
      <c r="D649" s="11">
        <v>0.17155107412885101</v>
      </c>
      <c r="E649" s="9">
        <f t="shared" si="93"/>
        <v>1.8151546418445359</v>
      </c>
      <c r="F649" s="18">
        <f t="shared" si="94"/>
        <v>1.1867326964190223E-5</v>
      </c>
      <c r="G649" s="3">
        <f t="shared" si="95"/>
        <v>2.1951945574875044E-2</v>
      </c>
      <c r="H649" s="3">
        <f t="shared" si="99"/>
        <v>9.0290039015184734E-3</v>
      </c>
      <c r="I649" s="9">
        <f t="shared" si="96"/>
        <v>1.4312699179566448</v>
      </c>
      <c r="J649" s="18">
        <f t="shared" si="101"/>
        <v>1.1845309727949242E-5</v>
      </c>
    </row>
    <row r="650" spans="1:10" x14ac:dyDescent="0.15">
      <c r="A650" s="41" t="s">
        <v>255</v>
      </c>
      <c r="B650" s="41" t="s">
        <v>693</v>
      </c>
      <c r="C650" s="11">
        <v>0.71728651990654402</v>
      </c>
      <c r="D650" s="11">
        <v>0.75915060132637202</v>
      </c>
      <c r="E650" s="9">
        <f t="shared" si="93"/>
        <v>-5.5145950417063383E-2</v>
      </c>
      <c r="F650" s="18">
        <f t="shared" si="94"/>
        <v>1.7625842257255041E-5</v>
      </c>
      <c r="G650" s="3">
        <f t="shared" si="95"/>
        <v>3.2603932723024726E-2</v>
      </c>
      <c r="H650" s="3">
        <f t="shared" si="99"/>
        <v>3.9955294806651158E-2</v>
      </c>
      <c r="I650" s="9">
        <f t="shared" si="96"/>
        <v>-0.18398968445110031</v>
      </c>
      <c r="J650" s="18">
        <f t="shared" si="101"/>
        <v>1.7593141352148501E-5</v>
      </c>
    </row>
    <row r="651" spans="1:10" x14ac:dyDescent="0.15">
      <c r="A651" s="41" t="s">
        <v>256</v>
      </c>
      <c r="B651" s="41" t="s">
        <v>694</v>
      </c>
      <c r="C651" s="11">
        <v>0.92612069912314809</v>
      </c>
      <c r="D651" s="11">
        <v>0.29017955148192098</v>
      </c>
      <c r="E651" s="9">
        <f t="shared" si="93"/>
        <v>2.191543630119809</v>
      </c>
      <c r="F651" s="18">
        <f t="shared" si="94"/>
        <v>2.2757513073088548E-5</v>
      </c>
      <c r="G651" s="3">
        <f t="shared" si="95"/>
        <v>4.2096395414688549E-2</v>
      </c>
      <c r="H651" s="3">
        <f t="shared" si="99"/>
        <v>1.5272607972732683E-2</v>
      </c>
      <c r="I651" s="9">
        <f t="shared" si="96"/>
        <v>1.7563331351034712</v>
      </c>
      <c r="J651" s="18">
        <f t="shared" si="101"/>
        <v>2.2715291472293409E-5</v>
      </c>
    </row>
    <row r="652" spans="1:10" x14ac:dyDescent="0.15">
      <c r="A652" s="41" t="s">
        <v>238</v>
      </c>
      <c r="B652" s="41" t="s">
        <v>695</v>
      </c>
      <c r="C652" s="11">
        <v>9.4534017858083103E-2</v>
      </c>
      <c r="D652" s="11">
        <v>2.19014544405166E-2</v>
      </c>
      <c r="E652" s="9">
        <f t="shared" si="93"/>
        <v>3.3163351600613282</v>
      </c>
      <c r="F652" s="18">
        <f t="shared" si="94"/>
        <v>2.3229792286187115E-6</v>
      </c>
      <c r="G652" s="3">
        <f t="shared" si="95"/>
        <v>4.29700081173105E-3</v>
      </c>
      <c r="H652" s="3">
        <f t="shared" si="99"/>
        <v>1.1527081284482422E-3</v>
      </c>
      <c r="I652" s="9">
        <f t="shared" si="96"/>
        <v>2.7277440018711467</v>
      </c>
      <c r="J652" s="18">
        <f t="shared" si="101"/>
        <v>2.3186694474343116E-6</v>
      </c>
    </row>
    <row r="653" spans="1:10" x14ac:dyDescent="0.15">
      <c r="A653" s="41" t="s">
        <v>151</v>
      </c>
      <c r="B653" s="41" t="s">
        <v>137</v>
      </c>
      <c r="C653" s="11">
        <v>12.211650449569401</v>
      </c>
      <c r="D653" s="11">
        <v>10.834527830621301</v>
      </c>
      <c r="E653" s="9">
        <f t="shared" si="93"/>
        <v>0.12710499621921501</v>
      </c>
      <c r="F653" s="18">
        <f t="shared" si="94"/>
        <v>3.0007621578179356E-4</v>
      </c>
      <c r="G653" s="3">
        <f t="shared" si="95"/>
        <v>0.55507502043497281</v>
      </c>
      <c r="H653" s="3">
        <f t="shared" si="99"/>
        <v>0.57023830687480537</v>
      </c>
      <c r="I653" s="9">
        <f t="shared" si="96"/>
        <v>-2.6591139628859839E-2</v>
      </c>
      <c r="J653" s="18">
        <f t="shared" si="101"/>
        <v>2.9951948982715327E-4</v>
      </c>
    </row>
    <row r="654" spans="1:10" x14ac:dyDescent="0.15">
      <c r="A654" s="41" t="s">
        <v>439</v>
      </c>
      <c r="B654" s="41" t="s">
        <v>748</v>
      </c>
      <c r="C654" s="11">
        <v>0.56763861734063403</v>
      </c>
      <c r="D654" s="11">
        <v>4.4034482776277004</v>
      </c>
      <c r="E654" s="9">
        <f t="shared" si="93"/>
        <v>-0.87109224826720533</v>
      </c>
      <c r="F654" s="18">
        <f t="shared" si="94"/>
        <v>1.3948552566798476E-5</v>
      </c>
      <c r="G654" s="3">
        <f t="shared" si="95"/>
        <v>2.5801755333665185E-2</v>
      </c>
      <c r="H654" s="3">
        <f>D654/16</f>
        <v>0.27521551735173128</v>
      </c>
      <c r="I654" s="9">
        <f t="shared" si="96"/>
        <v>-0.90624890783069478</v>
      </c>
      <c r="J654" s="18">
        <f t="shared" si="101"/>
        <v>1.3922674070485899E-5</v>
      </c>
    </row>
    <row r="655" spans="1:10" x14ac:dyDescent="0.15">
      <c r="A655" s="41" t="s">
        <v>355</v>
      </c>
      <c r="B655" s="41" t="s">
        <v>697</v>
      </c>
      <c r="C655" s="11">
        <v>0.33588287787121895</v>
      </c>
      <c r="D655" s="11">
        <v>2.62793222343921E-2</v>
      </c>
      <c r="E655" s="9">
        <f t="shared" si="93"/>
        <v>11.781261056711902</v>
      </c>
      <c r="F655" s="18">
        <f t="shared" si="94"/>
        <v>8.2536315098216481E-6</v>
      </c>
      <c r="G655" s="3">
        <f t="shared" si="95"/>
        <v>1.5267403539600861E-2</v>
      </c>
      <c r="H655" s="3">
        <f t="shared" si="99"/>
        <v>1.383122222862742E-3</v>
      </c>
      <c r="I655" s="9">
        <f t="shared" si="96"/>
        <v>10.038361821705735</v>
      </c>
      <c r="J655" s="18">
        <f t="shared" ref="J655:J660" si="102">G655/$G$1043</f>
        <v>8.2383186971430994E-6</v>
      </c>
    </row>
    <row r="656" spans="1:10" x14ac:dyDescent="0.15">
      <c r="A656" s="41" t="s">
        <v>356</v>
      </c>
      <c r="B656" s="41" t="s">
        <v>698</v>
      </c>
      <c r="C656" s="11">
        <v>0.66402179134676598</v>
      </c>
      <c r="D656" s="11">
        <v>1.25929273457466E-2</v>
      </c>
      <c r="E656" s="9">
        <f t="shared" si="93"/>
        <v>51.729740521456009</v>
      </c>
      <c r="F656" s="18">
        <f t="shared" si="94"/>
        <v>1.6316971007879718E-5</v>
      </c>
      <c r="G656" s="3">
        <f t="shared" si="95"/>
        <v>3.0182808697580273E-2</v>
      </c>
      <c r="H656" s="3">
        <f t="shared" si="99"/>
        <v>6.627856497761368E-4</v>
      </c>
      <c r="I656" s="9">
        <f t="shared" si="96"/>
        <v>44.539321359439285</v>
      </c>
      <c r="J656" s="18">
        <f t="shared" si="102"/>
        <v>1.6286698427836903E-5</v>
      </c>
    </row>
    <row r="657" spans="1:12" x14ac:dyDescent="0.15">
      <c r="A657" s="41" t="s">
        <v>1007</v>
      </c>
      <c r="B657" s="41" t="s">
        <v>749</v>
      </c>
      <c r="C657" s="11">
        <v>0</v>
      </c>
      <c r="D657" s="11">
        <v>7.77164720848487</v>
      </c>
      <c r="E657" s="9">
        <f t="shared" si="93"/>
        <v>-1</v>
      </c>
      <c r="F657" s="18">
        <f t="shared" si="94"/>
        <v>0</v>
      </c>
      <c r="G657" s="3">
        <f t="shared" si="95"/>
        <v>0</v>
      </c>
      <c r="H657" s="3">
        <f>D657/16</f>
        <v>0.48572795053030438</v>
      </c>
      <c r="I657" s="9">
        <f t="shared" si="96"/>
        <v>-1</v>
      </c>
      <c r="J657" s="18">
        <f t="shared" si="102"/>
        <v>0</v>
      </c>
    </row>
    <row r="658" spans="1:12" x14ac:dyDescent="0.15">
      <c r="A658" s="41" t="s">
        <v>354</v>
      </c>
      <c r="B658" s="41" t="s">
        <v>699</v>
      </c>
      <c r="C658" s="11">
        <v>5.2276486024844708E-3</v>
      </c>
      <c r="D658" s="11">
        <v>1.5590411231206799E-2</v>
      </c>
      <c r="E658" s="9">
        <f t="shared" si="93"/>
        <v>-0.66468821604779338</v>
      </c>
      <c r="F658" s="18">
        <f t="shared" si="94"/>
        <v>1.2845872198428637E-7</v>
      </c>
      <c r="G658" s="3">
        <f t="shared" si="95"/>
        <v>2.3762039102202139E-4</v>
      </c>
      <c r="H658" s="3">
        <f t="shared" si="99"/>
        <v>8.2054795953719994E-4</v>
      </c>
      <c r="I658" s="9">
        <f t="shared" si="96"/>
        <v>-0.71041255022309424</v>
      </c>
      <c r="J658" s="18">
        <f t="shared" si="102"/>
        <v>1.2822039484982071E-7</v>
      </c>
    </row>
    <row r="659" spans="1:12" x14ac:dyDescent="0.15">
      <c r="A659" s="41" t="s">
        <v>242</v>
      </c>
      <c r="B659" s="41" t="s">
        <v>751</v>
      </c>
      <c r="C659" s="11">
        <v>8.6851466554583312E-2</v>
      </c>
      <c r="D659" s="11">
        <v>0.258745975540704</v>
      </c>
      <c r="E659" s="9">
        <f t="shared" si="93"/>
        <v>-0.66433693751916745</v>
      </c>
      <c r="F659" s="18">
        <f t="shared" si="94"/>
        <v>2.1341963173960115E-6</v>
      </c>
      <c r="G659" s="3">
        <f t="shared" si="95"/>
        <v>3.9477939342992411E-3</v>
      </c>
      <c r="H659" s="3">
        <f t="shared" si="99"/>
        <v>1.3618209238984422E-2</v>
      </c>
      <c r="I659" s="9">
        <f t="shared" si="96"/>
        <v>-0.71010917331200818</v>
      </c>
      <c r="J659" s="18">
        <f t="shared" si="102"/>
        <v>2.1302367817190618E-6</v>
      </c>
    </row>
    <row r="660" spans="1:12" x14ac:dyDescent="0.15">
      <c r="A660" s="41" t="s">
        <v>243</v>
      </c>
      <c r="B660" s="41" t="s">
        <v>700</v>
      </c>
      <c r="C660" s="11">
        <v>9.8920570303018818E-2</v>
      </c>
      <c r="D660" s="11">
        <v>0.38006376507445105</v>
      </c>
      <c r="E660" s="9">
        <f t="shared" si="93"/>
        <v>-0.73972638437752369</v>
      </c>
      <c r="F660" s="18">
        <f t="shared" si="94"/>
        <v>2.4307697409201095E-6</v>
      </c>
      <c r="G660" s="3">
        <f t="shared" si="95"/>
        <v>4.4963895592281282E-3</v>
      </c>
      <c r="H660" s="3">
        <f t="shared" si="99"/>
        <v>2.0003356056550056E-2</v>
      </c>
      <c r="I660" s="9">
        <f t="shared" si="96"/>
        <v>-0.77521824105331594</v>
      </c>
      <c r="J660" s="18">
        <f t="shared" si="102"/>
        <v>2.4262599779553951E-6</v>
      </c>
    </row>
    <row r="661" spans="1:12" x14ac:dyDescent="0.15">
      <c r="A661" s="41" t="s">
        <v>358</v>
      </c>
      <c r="B661" s="41" t="s">
        <v>701</v>
      </c>
      <c r="C661" s="11">
        <v>0.73128864571475305</v>
      </c>
      <c r="D661" s="11">
        <v>0.98876793842083599</v>
      </c>
      <c r="E661" s="9">
        <f t="shared" si="93"/>
        <v>-0.26040416836058</v>
      </c>
      <c r="F661" s="18">
        <f t="shared" si="94"/>
        <v>1.7969915725684209E-5</v>
      </c>
      <c r="G661" s="3">
        <f t="shared" si="95"/>
        <v>3.3240392987034233E-2</v>
      </c>
      <c r="H661" s="3">
        <f t="shared" si="99"/>
        <v>5.2040417811622948E-2</v>
      </c>
      <c r="I661" s="9">
        <f t="shared" si="96"/>
        <v>-0.36125814540231904</v>
      </c>
      <c r="J661" s="18">
        <f t="shared" ref="J661:J698" si="103">G661/$G$1043</f>
        <v>1.7936576467319056E-5</v>
      </c>
    </row>
    <row r="662" spans="1:12" x14ac:dyDescent="0.15">
      <c r="A662" s="41" t="s">
        <v>82</v>
      </c>
      <c r="B662" s="41" t="s">
        <v>702</v>
      </c>
      <c r="C662" s="11">
        <v>9.07682278383575</v>
      </c>
      <c r="D662" s="11">
        <v>4.6825587944467806</v>
      </c>
      <c r="E662" s="9">
        <f t="shared" si="93"/>
        <v>0.93843220817649731</v>
      </c>
      <c r="F662" s="18">
        <f t="shared" si="94"/>
        <v>2.2304426772971046E-4</v>
      </c>
      <c r="G662" s="3">
        <f t="shared" si="95"/>
        <v>0.41258285381071591</v>
      </c>
      <c r="H662" s="3">
        <f t="shared" si="99"/>
        <v>0.24645046286562003</v>
      </c>
      <c r="I662" s="9">
        <f t="shared" si="96"/>
        <v>0.6741005434251568</v>
      </c>
      <c r="J662" s="18">
        <f t="shared" si="103"/>
        <v>2.2263045774961805E-4</v>
      </c>
    </row>
    <row r="663" spans="1:12" x14ac:dyDescent="0.15">
      <c r="A663" s="41" t="s">
        <v>80</v>
      </c>
      <c r="B663" s="41" t="s">
        <v>703</v>
      </c>
      <c r="C663" s="11">
        <v>0.46629804277569303</v>
      </c>
      <c r="D663" s="11">
        <v>0.15961398758671</v>
      </c>
      <c r="E663" s="9">
        <f t="shared" si="93"/>
        <v>1.9214108977910067</v>
      </c>
      <c r="F663" s="18">
        <f t="shared" si="94"/>
        <v>1.1458316194067019E-5</v>
      </c>
      <c r="G663" s="3">
        <f t="shared" si="95"/>
        <v>2.1195365580713318E-2</v>
      </c>
      <c r="H663" s="3">
        <f t="shared" si="99"/>
        <v>8.4007361887742105E-3</v>
      </c>
      <c r="I663" s="9">
        <f t="shared" si="96"/>
        <v>1.5230366844558691</v>
      </c>
      <c r="J663" s="18">
        <f t="shared" si="103"/>
        <v>1.1437057788081418E-5</v>
      </c>
      <c r="L663" s="3"/>
    </row>
    <row r="664" spans="1:12" x14ac:dyDescent="0.15">
      <c r="A664" s="41" t="s">
        <v>79</v>
      </c>
      <c r="B664" s="41" t="s">
        <v>704</v>
      </c>
      <c r="C664" s="11">
        <v>0.49569644202472601</v>
      </c>
      <c r="D664" s="11">
        <v>0.181106536327127</v>
      </c>
      <c r="E664" s="9">
        <f t="shared" si="93"/>
        <v>1.7370433562340635</v>
      </c>
      <c r="F664" s="18">
        <f t="shared" si="94"/>
        <v>1.2180721444129118E-5</v>
      </c>
      <c r="G664" s="3">
        <f t="shared" si="95"/>
        <v>2.2531656455669364E-2</v>
      </c>
      <c r="H664" s="3">
        <f t="shared" si="99"/>
        <v>9.5319229645856318E-3</v>
      </c>
      <c r="I664" s="9">
        <f t="shared" si="96"/>
        <v>1.3638101712930548</v>
      </c>
      <c r="J664" s="18">
        <f t="shared" si="103"/>
        <v>1.2158122772799827E-5</v>
      </c>
    </row>
    <row r="665" spans="1:12" x14ac:dyDescent="0.15">
      <c r="A665" s="41" t="s">
        <v>202</v>
      </c>
      <c r="B665" s="41" t="s">
        <v>705</v>
      </c>
      <c r="C665" s="11">
        <v>2.7982913304925696</v>
      </c>
      <c r="D665" s="11">
        <v>0.34167097855922102</v>
      </c>
      <c r="E665" s="9">
        <f t="shared" si="93"/>
        <v>7.1900176078535409</v>
      </c>
      <c r="F665" s="18">
        <f t="shared" si="94"/>
        <v>6.8762259170202446E-5</v>
      </c>
      <c r="G665" s="3">
        <f t="shared" si="95"/>
        <v>0.12719506047693499</v>
      </c>
      <c r="H665" s="3">
        <f t="shared" si="99"/>
        <v>1.7982683082064264E-2</v>
      </c>
      <c r="I665" s="9">
        <f t="shared" si="96"/>
        <v>6.0731970249644212</v>
      </c>
      <c r="J665" s="18">
        <f t="shared" si="103"/>
        <v>6.8634685799283946E-5</v>
      </c>
    </row>
    <row r="666" spans="1:12" x14ac:dyDescent="0.15">
      <c r="A666" s="41" t="s">
        <v>233</v>
      </c>
      <c r="B666" s="41" t="s">
        <v>706</v>
      </c>
      <c r="C666" s="11">
        <v>14.319098614878699</v>
      </c>
      <c r="D666" s="11">
        <v>0.15735786583241002</v>
      </c>
      <c r="E666" s="9">
        <f t="shared" si="93"/>
        <v>89.997031124766849</v>
      </c>
      <c r="F666" s="18">
        <f t="shared" si="94"/>
        <v>3.5186242379797511E-4</v>
      </c>
      <c r="G666" s="3">
        <f t="shared" si="95"/>
        <v>0.65086811885812268</v>
      </c>
      <c r="H666" s="3">
        <f t="shared" si="99"/>
        <v>8.2819929385478958E-3</v>
      </c>
      <c r="I666" s="9">
        <f t="shared" si="96"/>
        <v>77.588345062298629</v>
      </c>
      <c r="J666" s="18">
        <f t="shared" si="103"/>
        <v>3.5120961983188726E-4</v>
      </c>
    </row>
    <row r="667" spans="1:12" x14ac:dyDescent="0.15">
      <c r="A667" s="41" t="s">
        <v>254</v>
      </c>
      <c r="B667" s="41" t="s">
        <v>707</v>
      </c>
      <c r="C667" s="11">
        <v>5.6896233123888198</v>
      </c>
      <c r="D667" s="11">
        <v>0.205930117003369</v>
      </c>
      <c r="E667" s="9">
        <f t="shared" si="93"/>
        <v>26.628903412392749</v>
      </c>
      <c r="F667" s="18">
        <f t="shared" si="94"/>
        <v>1.3981080115716159E-4</v>
      </c>
      <c r="G667" s="3">
        <f t="shared" si="95"/>
        <v>0.2586192414722191</v>
      </c>
      <c r="H667" s="3">
        <f t="shared" si="99"/>
        <v>1.0838427210703631E-2</v>
      </c>
      <c r="I667" s="9">
        <f t="shared" si="96"/>
        <v>22.861325674339195</v>
      </c>
      <c r="J667" s="18">
        <f t="shared" si="103"/>
        <v>1.3955141271632679E-4</v>
      </c>
    </row>
    <row r="668" spans="1:12" x14ac:dyDescent="0.15">
      <c r="A668" s="41" t="s">
        <v>235</v>
      </c>
      <c r="B668" s="41" t="s">
        <v>708</v>
      </c>
      <c r="C668" s="11">
        <v>13.064087517419901</v>
      </c>
      <c r="D668" s="11">
        <v>5.0498720951198894</v>
      </c>
      <c r="E668" s="9">
        <f t="shared" si="93"/>
        <v>1.587013546351959</v>
      </c>
      <c r="F668" s="18">
        <f t="shared" si="94"/>
        <v>3.2102310503063586E-4</v>
      </c>
      <c r="G668" s="3">
        <f t="shared" si="95"/>
        <v>0.5938221598827228</v>
      </c>
      <c r="H668" s="3">
        <f t="shared" si="99"/>
        <v>0.26578274184841522</v>
      </c>
      <c r="I668" s="9">
        <f t="shared" si="96"/>
        <v>1.2342389718494191</v>
      </c>
      <c r="J668" s="18">
        <f t="shared" si="103"/>
        <v>3.2042751669270601E-4</v>
      </c>
    </row>
    <row r="669" spans="1:12" x14ac:dyDescent="0.15">
      <c r="A669" s="41" t="s">
        <v>517</v>
      </c>
      <c r="B669" s="41" t="s">
        <v>652</v>
      </c>
      <c r="C669" s="11">
        <v>0.44369754169394304</v>
      </c>
      <c r="D669" s="11">
        <v>1.72017340633389</v>
      </c>
      <c r="E669" s="9">
        <f t="shared" si="93"/>
        <v>-0.74206231763600461</v>
      </c>
      <c r="F669" s="18">
        <f t="shared" si="94"/>
        <v>1.0902955322300254E-5</v>
      </c>
      <c r="G669" s="3">
        <f t="shared" si="95"/>
        <v>2.0168070076997412E-2</v>
      </c>
      <c r="H669" s="3">
        <f>D669/16</f>
        <v>0.10751083789586813</v>
      </c>
      <c r="I669" s="9">
        <f t="shared" si="96"/>
        <v>-0.81240895828073056</v>
      </c>
      <c r="J669" s="18">
        <f t="shared" si="103"/>
        <v>1.0882727267256326E-5</v>
      </c>
    </row>
    <row r="670" spans="1:12" x14ac:dyDescent="0.15">
      <c r="A670" s="41" t="s">
        <v>329</v>
      </c>
      <c r="B670" s="41" t="s">
        <v>709</v>
      </c>
      <c r="C670" s="11">
        <v>0.91892810549001203</v>
      </c>
      <c r="D670" s="11">
        <v>0.43895522147475002</v>
      </c>
      <c r="E670" s="9">
        <f t="shared" si="93"/>
        <v>1.0934438424099517</v>
      </c>
      <c r="F670" s="18">
        <f t="shared" si="94"/>
        <v>2.2580769864789147E-5</v>
      </c>
      <c r="G670" s="3">
        <f t="shared" si="95"/>
        <v>4.176945934045509E-2</v>
      </c>
      <c r="H670" s="3">
        <f t="shared" si="99"/>
        <v>2.3102906393407896E-2</v>
      </c>
      <c r="I670" s="9">
        <f t="shared" si="96"/>
        <v>0.80797422753586723</v>
      </c>
      <c r="J670" s="18">
        <f t="shared" si="103"/>
        <v>2.2538876172459231E-5</v>
      </c>
    </row>
    <row r="671" spans="1:12" x14ac:dyDescent="0.15">
      <c r="A671" s="41" t="s">
        <v>81</v>
      </c>
      <c r="B671" s="41" t="s">
        <v>710</v>
      </c>
      <c r="C671" s="11">
        <v>3.3581803710540998</v>
      </c>
      <c r="D671" s="11">
        <v>1.9305369665487599</v>
      </c>
      <c r="E671" s="9">
        <f t="shared" si="93"/>
        <v>0.73950586248423522</v>
      </c>
      <c r="F671" s="18">
        <f t="shared" si="94"/>
        <v>8.2520381812447533E-5</v>
      </c>
      <c r="G671" s="3">
        <f t="shared" si="95"/>
        <v>0.15264456232064091</v>
      </c>
      <c r="H671" s="3">
        <f t="shared" si="99"/>
        <v>0.10160720876572421</v>
      </c>
      <c r="I671" s="9">
        <f t="shared" si="96"/>
        <v>0.50230051760002148</v>
      </c>
      <c r="J671" s="18">
        <f t="shared" si="103"/>
        <v>8.2367283246397832E-5</v>
      </c>
    </row>
    <row r="672" spans="1:12" x14ac:dyDescent="0.15">
      <c r="A672" s="41" t="s">
        <v>234</v>
      </c>
      <c r="B672" s="41" t="s">
        <v>711</v>
      </c>
      <c r="C672" s="11">
        <v>3.3787507509040497</v>
      </c>
      <c r="D672" s="11">
        <v>0.598666303642441</v>
      </c>
      <c r="E672" s="9">
        <f t="shared" si="93"/>
        <v>4.6437964360894446</v>
      </c>
      <c r="F672" s="18">
        <f t="shared" si="94"/>
        <v>8.3025856626688121E-5</v>
      </c>
      <c r="G672" s="3">
        <f t="shared" si="95"/>
        <v>0.15357957958654772</v>
      </c>
      <c r="H672" s="3">
        <f t="shared" si="99"/>
        <v>3.1508752823286371E-2</v>
      </c>
      <c r="I672" s="9">
        <f t="shared" si="96"/>
        <v>3.8741878311681566</v>
      </c>
      <c r="J672" s="18">
        <f t="shared" si="103"/>
        <v>8.287182026239349E-5</v>
      </c>
    </row>
    <row r="673" spans="1:12" x14ac:dyDescent="0.15">
      <c r="A673" s="41" t="s">
        <v>328</v>
      </c>
      <c r="B673" s="41" t="s">
        <v>712</v>
      </c>
      <c r="C673" s="11">
        <v>2.7872581648171697</v>
      </c>
      <c r="D673" s="11">
        <v>5.1154049340270208E-2</v>
      </c>
      <c r="E673" s="9">
        <f t="shared" si="93"/>
        <v>53.487537169866734</v>
      </c>
      <c r="F673" s="18">
        <f t="shared" si="94"/>
        <v>6.8491141796048961E-5</v>
      </c>
      <c r="G673" s="3">
        <f t="shared" si="95"/>
        <v>0.12669355294623499</v>
      </c>
      <c r="H673" s="3">
        <f t="shared" si="99"/>
        <v>2.6923183863300109E-3</v>
      </c>
      <c r="I673" s="9">
        <f t="shared" si="96"/>
        <v>46.057418464884904</v>
      </c>
      <c r="J673" s="18">
        <f t="shared" si="103"/>
        <v>6.8364071424272026E-5</v>
      </c>
    </row>
    <row r="674" spans="1:12" x14ac:dyDescent="0.15">
      <c r="A674" s="41" t="s">
        <v>203</v>
      </c>
      <c r="B674" s="41" t="s">
        <v>713</v>
      </c>
      <c r="C674" s="11">
        <v>4.6844399931638501</v>
      </c>
      <c r="D674" s="11">
        <v>4.714260396895301</v>
      </c>
      <c r="E674" s="9">
        <f t="shared" si="93"/>
        <v>-6.3255741560415135E-3</v>
      </c>
      <c r="F674" s="18">
        <f t="shared" si="94"/>
        <v>1.1511048666276436E-4</v>
      </c>
      <c r="G674" s="3">
        <f t="shared" si="95"/>
        <v>0.21292909059835682</v>
      </c>
      <c r="H674" s="3">
        <f t="shared" si="99"/>
        <v>0.24811896825764743</v>
      </c>
      <c r="I674" s="9">
        <f t="shared" si="96"/>
        <v>-0.14182663222567227</v>
      </c>
      <c r="J674" s="18">
        <f t="shared" si="103"/>
        <v>1.1489692426692612E-4</v>
      </c>
    </row>
    <row r="675" spans="1:12" x14ac:dyDescent="0.15">
      <c r="A675" s="41" t="s">
        <v>357</v>
      </c>
      <c r="B675" s="41" t="s">
        <v>714</v>
      </c>
      <c r="C675" s="11">
        <v>0.57414328176830309</v>
      </c>
      <c r="D675" s="11">
        <v>8.9422319277108406E-3</v>
      </c>
      <c r="E675" s="9">
        <f t="shared" si="93"/>
        <v>63.205814209437577</v>
      </c>
      <c r="F675" s="18">
        <f t="shared" si="94"/>
        <v>1.4108391328515915E-5</v>
      </c>
      <c r="G675" s="3">
        <f t="shared" ref="G675:G734" si="104">C675/22</f>
        <v>2.6097421898559233E-2</v>
      </c>
      <c r="H675" s="3">
        <f t="shared" si="99"/>
        <v>4.7064378566899159E-4</v>
      </c>
      <c r="I675" s="9">
        <f t="shared" si="96"/>
        <v>54.450475908150644</v>
      </c>
      <c r="J675" s="18">
        <f t="shared" si="103"/>
        <v>1.4082216286250925E-5</v>
      </c>
    </row>
    <row r="676" spans="1:12" x14ac:dyDescent="0.15">
      <c r="A676" s="41" t="s">
        <v>204</v>
      </c>
      <c r="B676" s="41" t="s">
        <v>715</v>
      </c>
      <c r="C676" s="11">
        <v>12.267366172353299</v>
      </c>
      <c r="D676" s="11">
        <v>5.93795961997525</v>
      </c>
      <c r="E676" s="9">
        <f t="shared" si="93"/>
        <v>1.0659228013417223</v>
      </c>
      <c r="F676" s="18">
        <f t="shared" si="94"/>
        <v>3.014453151776192E-4</v>
      </c>
      <c r="G676" s="3">
        <f t="shared" si="104"/>
        <v>0.55760755328878631</v>
      </c>
      <c r="H676" s="3">
        <f t="shared" ref="H676:H735" si="105">D676/19</f>
        <v>0.31252419052501318</v>
      </c>
      <c r="I676" s="9">
        <f t="shared" si="96"/>
        <v>0.78420605570421476</v>
      </c>
      <c r="J676" s="18">
        <f t="shared" si="103"/>
        <v>3.0088604915772866E-4</v>
      </c>
    </row>
    <row r="677" spans="1:12" x14ac:dyDescent="0.15">
      <c r="A677" s="41" t="s">
        <v>54</v>
      </c>
      <c r="B677" s="41" t="s">
        <v>716</v>
      </c>
      <c r="C677" s="11">
        <v>37.550397247491397</v>
      </c>
      <c r="D677" s="11">
        <v>167.13157863558999</v>
      </c>
      <c r="E677" s="9">
        <f t="shared" si="93"/>
        <v>-0.77532434292764352</v>
      </c>
      <c r="F677" s="18">
        <f t="shared" si="94"/>
        <v>9.2272384913602058E-4</v>
      </c>
      <c r="G677" s="3">
        <f t="shared" si="104"/>
        <v>1.7068362385223361</v>
      </c>
      <c r="H677" s="3">
        <f t="shared" si="105"/>
        <v>8.796398875557367</v>
      </c>
      <c r="I677" s="9">
        <f t="shared" si="96"/>
        <v>-0.80596193252841941</v>
      </c>
      <c r="J677" s="18">
        <f t="shared" si="103"/>
        <v>9.2101193633266408E-4</v>
      </c>
    </row>
    <row r="678" spans="1:12" x14ac:dyDescent="0.15">
      <c r="A678" s="41" t="s">
        <v>518</v>
      </c>
      <c r="B678" s="41" t="s">
        <v>653</v>
      </c>
      <c r="C678" s="11">
        <v>0.53053208122671391</v>
      </c>
      <c r="D678" s="11">
        <v>4.6383827798544397</v>
      </c>
      <c r="E678" s="9">
        <f t="shared" si="93"/>
        <v>-0.88562132398151006</v>
      </c>
      <c r="F678" s="18">
        <f t="shared" si="94"/>
        <v>1.3036735692918973E-5</v>
      </c>
      <c r="G678" s="3">
        <f t="shared" si="104"/>
        <v>2.4115094601214269E-2</v>
      </c>
      <c r="H678" s="3">
        <f>D678/16</f>
        <v>0.28989892374090248</v>
      </c>
      <c r="I678" s="9">
        <f t="shared" si="96"/>
        <v>-0.9168155083501891</v>
      </c>
      <c r="J678" s="18">
        <f t="shared" si="103"/>
        <v>1.3012548873896598E-5</v>
      </c>
    </row>
    <row r="679" spans="1:12" x14ac:dyDescent="0.15">
      <c r="A679" s="41" t="s">
        <v>429</v>
      </c>
      <c r="B679" s="41" t="s">
        <v>717</v>
      </c>
      <c r="C679" s="11">
        <v>0.92061392806827402</v>
      </c>
      <c r="D679" s="11">
        <v>8.301203683058171</v>
      </c>
      <c r="E679" s="9">
        <f t="shared" si="93"/>
        <v>-0.88909874239718456</v>
      </c>
      <c r="F679" s="18">
        <f t="shared" si="94"/>
        <v>2.2622195490412278E-5</v>
      </c>
      <c r="G679" s="3">
        <f t="shared" si="104"/>
        <v>4.1846087639467004E-2</v>
      </c>
      <c r="H679" s="3">
        <f>D679/16</f>
        <v>0.51882523019113569</v>
      </c>
      <c r="I679" s="9">
        <f t="shared" si="96"/>
        <v>-0.91934453992522513</v>
      </c>
      <c r="J679" s="18">
        <f t="shared" si="103"/>
        <v>2.2580224941871313E-5</v>
      </c>
    </row>
    <row r="680" spans="1:12" x14ac:dyDescent="0.15">
      <c r="A680" s="41" t="s">
        <v>430</v>
      </c>
      <c r="B680" s="41" t="s">
        <v>718</v>
      </c>
      <c r="C680" s="11">
        <v>0.115403640585011</v>
      </c>
      <c r="D680" s="11">
        <v>1.3615066490182699</v>
      </c>
      <c r="E680" s="9">
        <f t="shared" si="93"/>
        <v>-0.91523828350877012</v>
      </c>
      <c r="F680" s="18">
        <f t="shared" si="94"/>
        <v>2.8358073216395906E-6</v>
      </c>
      <c r="G680" s="3">
        <f t="shared" si="104"/>
        <v>5.2456200265914091E-3</v>
      </c>
      <c r="H680" s="3">
        <f>D680/16</f>
        <v>8.5094165563641869E-2</v>
      </c>
      <c r="I680" s="9">
        <f t="shared" si="96"/>
        <v>-0.93835511527910553</v>
      </c>
      <c r="J680" s="18">
        <f t="shared" si="103"/>
        <v>2.8305460998056561E-6</v>
      </c>
    </row>
    <row r="681" spans="1:12" x14ac:dyDescent="0.15">
      <c r="A681" s="41" t="s">
        <v>428</v>
      </c>
      <c r="B681" s="41" t="s">
        <v>757</v>
      </c>
      <c r="C681" s="11">
        <v>1.9206169613099402</v>
      </c>
      <c r="D681" s="11">
        <v>7.01941873287661</v>
      </c>
      <c r="E681" s="9">
        <f t="shared" si="93"/>
        <v>-0.72638518452896783</v>
      </c>
      <c r="F681" s="18">
        <f t="shared" si="94"/>
        <v>4.7195215101864995E-5</v>
      </c>
      <c r="G681" s="3">
        <f t="shared" si="104"/>
        <v>8.7300770968633645E-2</v>
      </c>
      <c r="H681" s="3">
        <f t="shared" si="105"/>
        <v>0.36944309120403213</v>
      </c>
      <c r="I681" s="9">
        <f t="shared" si="96"/>
        <v>-0.7636962957295631</v>
      </c>
      <c r="J681" s="18">
        <f t="shared" si="103"/>
        <v>4.7107654676212515E-5</v>
      </c>
    </row>
    <row r="682" spans="1:12" x14ac:dyDescent="0.15">
      <c r="A682" s="41" t="s">
        <v>338</v>
      </c>
      <c r="B682" s="41" t="s">
        <v>758</v>
      </c>
      <c r="C682" s="11">
        <v>2.065438349496</v>
      </c>
      <c r="D682" s="11">
        <v>0.67486513641987389</v>
      </c>
      <c r="E682" s="9">
        <f t="shared" si="93"/>
        <v>2.0605201514083955</v>
      </c>
      <c r="F682" s="18">
        <f t="shared" si="94"/>
        <v>5.0753903119558074E-5</v>
      </c>
      <c r="G682" s="3">
        <f t="shared" si="104"/>
        <v>9.388356134072727E-2</v>
      </c>
      <c r="H682" s="3">
        <f t="shared" si="105"/>
        <v>3.5519217706309149E-2</v>
      </c>
      <c r="I682" s="9">
        <f t="shared" si="96"/>
        <v>1.6431764943981602</v>
      </c>
      <c r="J682" s="18">
        <f t="shared" si="103"/>
        <v>5.0659740324641655E-5</v>
      </c>
      <c r="K682" s="3"/>
      <c r="L682" s="3"/>
    </row>
    <row r="683" spans="1:12" x14ac:dyDescent="0.15">
      <c r="A683" s="41" t="s">
        <v>337</v>
      </c>
      <c r="B683" s="41" t="s">
        <v>759</v>
      </c>
      <c r="C683" s="11">
        <v>0.86247509182967486</v>
      </c>
      <c r="D683" s="11">
        <v>0.50136754599254907</v>
      </c>
      <c r="E683" s="9">
        <f t="shared" si="93"/>
        <v>0.72024515492371388</v>
      </c>
      <c r="F683" s="18">
        <f t="shared" si="94"/>
        <v>2.1193553060751884E-5</v>
      </c>
      <c r="G683" s="3">
        <f t="shared" si="104"/>
        <v>3.9203413264985221E-2</v>
      </c>
      <c r="H683" s="3">
        <f t="shared" si="105"/>
        <v>2.6387765578555215E-2</v>
      </c>
      <c r="I683" s="9">
        <f t="shared" si="96"/>
        <v>0.48566627016138919</v>
      </c>
      <c r="J683" s="18">
        <f t="shared" si="103"/>
        <v>2.1154233046570734E-5</v>
      </c>
    </row>
    <row r="684" spans="1:12" x14ac:dyDescent="0.15">
      <c r="A684" s="41" t="s">
        <v>323</v>
      </c>
      <c r="B684" s="41" t="s">
        <v>575</v>
      </c>
      <c r="C684" s="11">
        <v>19.37786513</v>
      </c>
      <c r="D684" s="11">
        <v>4.9799439999999997</v>
      </c>
      <c r="E684" s="9">
        <f t="shared" si="93"/>
        <v>2.8911813325611697</v>
      </c>
      <c r="F684" s="18">
        <f t="shared" si="94"/>
        <v>4.7617121552520457E-4</v>
      </c>
      <c r="G684" s="3">
        <f t="shared" si="104"/>
        <v>0.88081205136363638</v>
      </c>
      <c r="H684" s="3">
        <f t="shared" si="105"/>
        <v>0.26210231578947368</v>
      </c>
      <c r="I684" s="9">
        <f t="shared" si="96"/>
        <v>2.3605656963028281</v>
      </c>
      <c r="J684" s="18">
        <f t="shared" si="103"/>
        <v>4.7528778371490658E-4</v>
      </c>
    </row>
    <row r="685" spans="1:12" x14ac:dyDescent="0.15">
      <c r="A685" s="41" t="s">
        <v>248</v>
      </c>
      <c r="B685" s="41" t="s">
        <v>96</v>
      </c>
      <c r="C685" s="11">
        <v>7.9964877899999998</v>
      </c>
      <c r="D685" s="11">
        <v>17.529169800000002</v>
      </c>
      <c r="E685" s="9">
        <f t="shared" si="93"/>
        <v>-0.54381822520767642</v>
      </c>
      <c r="F685" s="18">
        <f t="shared" si="94"/>
        <v>1.9649725526275024E-4</v>
      </c>
      <c r="G685" s="3">
        <f t="shared" si="104"/>
        <v>0.36347671772727269</v>
      </c>
      <c r="H685" s="3">
        <f t="shared" si="105"/>
        <v>0.9225878842105264</v>
      </c>
      <c r="I685" s="9">
        <f t="shared" si="96"/>
        <v>-0.60602483086117509</v>
      </c>
      <c r="J685" s="18">
        <f t="shared" si="103"/>
        <v>1.9613269747287228E-4</v>
      </c>
    </row>
    <row r="686" spans="1:12" x14ac:dyDescent="0.15">
      <c r="A686" s="41" t="s">
        <v>427</v>
      </c>
      <c r="B686" s="41" t="s">
        <v>578</v>
      </c>
      <c r="C686" s="11">
        <v>9.3076800000000001E-2</v>
      </c>
      <c r="D686" s="11">
        <v>3.2530999999999997E-2</v>
      </c>
      <c r="E686" s="9">
        <f t="shared" si="93"/>
        <v>1.861172420153085</v>
      </c>
      <c r="F686" s="18">
        <f t="shared" si="94"/>
        <v>2.2871710942286018E-6</v>
      </c>
      <c r="G686" s="3">
        <f t="shared" si="104"/>
        <v>4.2307636363636365E-3</v>
      </c>
      <c r="H686" s="3">
        <f t="shared" si="105"/>
        <v>1.7121578947368419E-3</v>
      </c>
      <c r="I686" s="9">
        <f t="shared" si="96"/>
        <v>1.4710125446776647</v>
      </c>
      <c r="J686" s="18">
        <f t="shared" si="103"/>
        <v>2.2829277472257654E-6</v>
      </c>
    </row>
    <row r="687" spans="1:12" x14ac:dyDescent="0.15">
      <c r="A687" s="41" t="s">
        <v>171</v>
      </c>
      <c r="B687" s="41" t="s">
        <v>721</v>
      </c>
      <c r="C687" s="11">
        <v>0.30104334000000005</v>
      </c>
      <c r="D687" s="11">
        <v>0.30454113999999999</v>
      </c>
      <c r="E687" s="9">
        <f t="shared" si="93"/>
        <v>-1.1485476149461937E-2</v>
      </c>
      <c r="F687" s="18">
        <f t="shared" si="94"/>
        <v>7.3975214592469126E-6</v>
      </c>
      <c r="G687" s="3">
        <f t="shared" si="104"/>
        <v>1.3683788181818184E-2</v>
      </c>
      <c r="H687" s="3">
        <f t="shared" si="105"/>
        <v>1.6028481052631577E-2</v>
      </c>
      <c r="I687" s="9">
        <f t="shared" si="96"/>
        <v>-0.14628291121998971</v>
      </c>
      <c r="J687" s="18">
        <f t="shared" si="103"/>
        <v>7.3837969720007597E-6</v>
      </c>
    </row>
    <row r="688" spans="1:12" x14ac:dyDescent="0.15">
      <c r="A688" s="41" t="s">
        <v>172</v>
      </c>
      <c r="B688" s="41" t="s">
        <v>598</v>
      </c>
      <c r="C688" s="11">
        <v>10.242229949999999</v>
      </c>
      <c r="D688" s="11">
        <v>2.8566400000000001</v>
      </c>
      <c r="E688" s="9">
        <f t="shared" si="93"/>
        <v>2.5854115149266264</v>
      </c>
      <c r="F688" s="18">
        <f t="shared" si="94"/>
        <v>2.5168175401477544E-4</v>
      </c>
      <c r="G688" s="3">
        <f t="shared" si="104"/>
        <v>0.46555590681818176</v>
      </c>
      <c r="H688" s="3">
        <f t="shared" si="105"/>
        <v>0.15034947368421053</v>
      </c>
      <c r="I688" s="9">
        <f t="shared" si="96"/>
        <v>2.0964917628911772</v>
      </c>
      <c r="J688" s="18">
        <f t="shared" si="103"/>
        <v>2.5121481342635073E-4</v>
      </c>
    </row>
    <row r="689" spans="1:11" x14ac:dyDescent="0.15">
      <c r="A689" s="41" t="s">
        <v>418</v>
      </c>
      <c r="B689" s="41" t="s">
        <v>597</v>
      </c>
      <c r="C689" s="11">
        <v>0.90425640000000007</v>
      </c>
      <c r="D689" s="11">
        <v>0.38844458000000004</v>
      </c>
      <c r="E689" s="9">
        <f t="shared" si="93"/>
        <v>1.3278903775668591</v>
      </c>
      <c r="F689" s="18">
        <f t="shared" si="94"/>
        <v>2.2220242851615185E-5</v>
      </c>
      <c r="G689" s="3">
        <f t="shared" si="104"/>
        <v>4.1102563636363637E-2</v>
      </c>
      <c r="H689" s="3">
        <f t="shared" si="105"/>
        <v>2.0444451578947372E-2</v>
      </c>
      <c r="I689" s="9">
        <f t="shared" si="96"/>
        <v>1.0104507806259235</v>
      </c>
      <c r="J689" s="18">
        <f t="shared" si="103"/>
        <v>2.2179018038506702E-5</v>
      </c>
    </row>
    <row r="690" spans="1:11" x14ac:dyDescent="0.15">
      <c r="A690" s="41" t="s">
        <v>388</v>
      </c>
      <c r="B690" s="41" t="s">
        <v>311</v>
      </c>
      <c r="C690" s="11">
        <v>2.3877876600000003</v>
      </c>
      <c r="D690" s="11">
        <v>0.47732402000000002</v>
      </c>
      <c r="E690" s="9">
        <f t="shared" si="93"/>
        <v>4.0024460533119628</v>
      </c>
      <c r="F690" s="18">
        <f t="shared" si="94"/>
        <v>5.8674975021785804E-5</v>
      </c>
      <c r="G690" s="3">
        <f t="shared" si="104"/>
        <v>0.10853580272727274</v>
      </c>
      <c r="H690" s="3">
        <f t="shared" si="105"/>
        <v>2.5122316842105263E-2</v>
      </c>
      <c r="I690" s="9">
        <f t="shared" si="96"/>
        <v>3.320294318769422</v>
      </c>
      <c r="J690" s="18">
        <f t="shared" si="103"/>
        <v>5.8566116405992499E-5</v>
      </c>
    </row>
    <row r="691" spans="1:11" x14ac:dyDescent="0.15">
      <c r="A691" s="41" t="s">
        <v>187</v>
      </c>
      <c r="B691" s="41" t="s">
        <v>199</v>
      </c>
      <c r="C691" s="11">
        <v>1.1380399999999999</v>
      </c>
      <c r="D691" s="11">
        <v>1.0960782</v>
      </c>
      <c r="E691" s="9">
        <f t="shared" si="93"/>
        <v>3.8283582321042342E-2</v>
      </c>
      <c r="F691" s="18">
        <f t="shared" si="94"/>
        <v>2.7964994414031396E-5</v>
      </c>
      <c r="G691" s="3">
        <f t="shared" si="104"/>
        <v>5.1729090909090905E-2</v>
      </c>
      <c r="H691" s="3">
        <f t="shared" si="105"/>
        <v>5.7688326315789476E-2</v>
      </c>
      <c r="I691" s="9">
        <f t="shared" si="96"/>
        <v>-0.10330054254091803</v>
      </c>
      <c r="J691" s="18">
        <f t="shared" si="103"/>
        <v>2.7913111467656921E-5</v>
      </c>
    </row>
    <row r="692" spans="1:11" x14ac:dyDescent="0.15">
      <c r="A692" s="41" t="s">
        <v>189</v>
      </c>
      <c r="B692" s="41" t="s">
        <v>200</v>
      </c>
      <c r="C692" s="11">
        <v>0.15604424</v>
      </c>
      <c r="D692" s="11">
        <v>0.44797813000000003</v>
      </c>
      <c r="E692" s="9">
        <f t="shared" si="93"/>
        <v>-0.65166995987058574</v>
      </c>
      <c r="F692" s="18">
        <f t="shared" si="94"/>
        <v>3.8344665389105611E-6</v>
      </c>
      <c r="G692" s="3">
        <f t="shared" si="104"/>
        <v>7.09292E-3</v>
      </c>
      <c r="H692" s="3">
        <f t="shared" si="105"/>
        <v>2.3577796315789476E-2</v>
      </c>
      <c r="I692" s="9">
        <f t="shared" si="96"/>
        <v>-0.69916951079732392</v>
      </c>
      <c r="J692" s="18">
        <f t="shared" si="103"/>
        <v>3.8273525227635319E-6</v>
      </c>
    </row>
    <row r="693" spans="1:11" x14ac:dyDescent="0.15">
      <c r="A693" s="41" t="s">
        <v>188</v>
      </c>
      <c r="B693" s="41" t="s">
        <v>201</v>
      </c>
      <c r="C693" s="11">
        <v>1.97700001</v>
      </c>
      <c r="D693" s="11">
        <v>3.2935039999999999E-2</v>
      </c>
      <c r="E693" s="9">
        <f t="shared" si="93"/>
        <v>59.027253952021923</v>
      </c>
      <c r="F693" s="18">
        <f t="shared" si="94"/>
        <v>4.8580712660530401E-5</v>
      </c>
      <c r="G693" s="3">
        <f t="shared" si="104"/>
        <v>8.9863636818181825E-2</v>
      </c>
      <c r="H693" s="3">
        <f t="shared" si="105"/>
        <v>1.7334231578947368E-3</v>
      </c>
      <c r="I693" s="9">
        <f t="shared" si="96"/>
        <v>50.841719322200753</v>
      </c>
      <c r="J693" s="18">
        <f t="shared" si="103"/>
        <v>4.8490581746413884E-5</v>
      </c>
    </row>
    <row r="694" spans="1:11" x14ac:dyDescent="0.15">
      <c r="A694" s="41" t="s">
        <v>252</v>
      </c>
      <c r="B694" s="41" t="s">
        <v>317</v>
      </c>
      <c r="C694" s="11">
        <v>3.0356065000000001</v>
      </c>
      <c r="D694" s="11">
        <v>2.1835101400000001</v>
      </c>
      <c r="E694" s="9">
        <f t="shared" si="93"/>
        <v>0.39024154016523127</v>
      </c>
      <c r="F694" s="18">
        <f t="shared" si="94"/>
        <v>7.4593791796156035E-5</v>
      </c>
      <c r="G694" s="3">
        <f t="shared" si="104"/>
        <v>0.13798211363636365</v>
      </c>
      <c r="H694" s="3">
        <f t="shared" si="105"/>
        <v>0.11492158631578948</v>
      </c>
      <c r="I694" s="9">
        <f t="shared" si="96"/>
        <v>0.20066314832451804</v>
      </c>
      <c r="J694" s="18">
        <f t="shared" si="103"/>
        <v>7.4455399288640039E-5</v>
      </c>
    </row>
    <row r="695" spans="1:11" x14ac:dyDescent="0.15">
      <c r="A695" s="41" t="s">
        <v>396</v>
      </c>
      <c r="B695" s="41" t="s">
        <v>760</v>
      </c>
      <c r="C695" s="11">
        <v>15.056997324475502</v>
      </c>
      <c r="D695" s="11">
        <v>3.9232990150946998</v>
      </c>
      <c r="E695" s="9">
        <f t="shared" si="93"/>
        <v>2.8378408748720005</v>
      </c>
      <c r="F695" s="18">
        <f t="shared" si="94"/>
        <v>3.6999476826038023E-4</v>
      </c>
      <c r="G695" s="3">
        <f t="shared" si="104"/>
        <v>0.68440896929434103</v>
      </c>
      <c r="H695" s="3">
        <f t="shared" si="105"/>
        <v>0.20648942184708946</v>
      </c>
      <c r="I695" s="9">
        <f t="shared" si="96"/>
        <v>2.3144989373894553</v>
      </c>
      <c r="J695" s="18">
        <f t="shared" si="103"/>
        <v>3.693083236848413E-4</v>
      </c>
    </row>
    <row r="696" spans="1:11" x14ac:dyDescent="0.15">
      <c r="A696" s="41" t="s">
        <v>397</v>
      </c>
      <c r="B696" s="41" t="s">
        <v>761</v>
      </c>
      <c r="C696" s="11">
        <v>6.5707028465780404</v>
      </c>
      <c r="D696" s="11">
        <v>3.8874454321615999</v>
      </c>
      <c r="E696" s="9">
        <f t="shared" si="93"/>
        <v>0.690236676306071</v>
      </c>
      <c r="F696" s="18">
        <f t="shared" si="94"/>
        <v>1.6146152015817996E-4</v>
      </c>
      <c r="G696" s="3">
        <f t="shared" si="104"/>
        <v>0.29866831120809273</v>
      </c>
      <c r="H696" s="3">
        <f t="shared" si="105"/>
        <v>0.2046023911664</v>
      </c>
      <c r="I696" s="9">
        <f t="shared" si="96"/>
        <v>0.45974985680978842</v>
      </c>
      <c r="J696" s="18">
        <f t="shared" si="103"/>
        <v>1.611619635314958E-4</v>
      </c>
    </row>
    <row r="697" spans="1:11" x14ac:dyDescent="0.15">
      <c r="A697" s="41" t="s">
        <v>266</v>
      </c>
      <c r="B697" s="41" t="s">
        <v>798</v>
      </c>
      <c r="C697" s="11">
        <v>2.60072570194504</v>
      </c>
      <c r="D697" s="11">
        <v>1.16754510363386</v>
      </c>
      <c r="E697" s="9">
        <f t="shared" si="93"/>
        <v>1.2275162594152103</v>
      </c>
      <c r="F697" s="18">
        <f t="shared" si="94"/>
        <v>6.390748983104367E-5</v>
      </c>
      <c r="G697" s="3">
        <f t="shared" si="104"/>
        <v>0.11821480463386545</v>
      </c>
      <c r="H697" s="3">
        <f t="shared" si="105"/>
        <v>6.144974229651895E-2</v>
      </c>
      <c r="I697" s="9">
        <f t="shared" si="96"/>
        <v>0.92376404222222708</v>
      </c>
      <c r="J697" s="18">
        <f t="shared" si="103"/>
        <v>6.3788923425531793E-5</v>
      </c>
    </row>
    <row r="698" spans="1:11" x14ac:dyDescent="0.15">
      <c r="A698" s="41" t="s">
        <v>272</v>
      </c>
      <c r="B698" s="41" t="s">
        <v>762</v>
      </c>
      <c r="C698" s="11">
        <v>7.1691499750947303</v>
      </c>
      <c r="D698" s="11">
        <v>3.3121502046597899</v>
      </c>
      <c r="E698" s="9">
        <f t="shared" si="93"/>
        <v>1.164500258777097</v>
      </c>
      <c r="F698" s="18">
        <f t="shared" si="94"/>
        <v>1.7616712857797395E-4</v>
      </c>
      <c r="G698" s="3">
        <f t="shared" si="104"/>
        <v>0.32587045341339682</v>
      </c>
      <c r="H698" s="3">
        <f t="shared" si="105"/>
        <v>0.17432369498209421</v>
      </c>
      <c r="I698" s="9">
        <f t="shared" si="96"/>
        <v>0.86934113258022006</v>
      </c>
      <c r="J698" s="18">
        <f t="shared" si="103"/>
        <v>1.7584028890299907E-4</v>
      </c>
    </row>
    <row r="699" spans="1:11" x14ac:dyDescent="0.15">
      <c r="A699" s="41" t="s">
        <v>438</v>
      </c>
      <c r="B699" s="41" t="s">
        <v>614</v>
      </c>
      <c r="C699" s="11">
        <v>0.11672041999999999</v>
      </c>
      <c r="D699" s="11">
        <v>5.0088420000000002E-2</v>
      </c>
      <c r="E699" s="9">
        <f t="shared" si="93"/>
        <v>1.3302875195504269</v>
      </c>
      <c r="F699" s="18">
        <f t="shared" si="94"/>
        <v>2.8681644698810224E-6</v>
      </c>
      <c r="G699" s="3">
        <f t="shared" si="104"/>
        <v>5.3054736363636361E-3</v>
      </c>
      <c r="H699" s="3">
        <f t="shared" si="105"/>
        <v>2.6362326315789476E-3</v>
      </c>
      <c r="I699" s="9">
        <f t="shared" si="96"/>
        <v>1.0125210396117321</v>
      </c>
      <c r="J699" s="18">
        <f t="shared" ref="J699:J736" si="106">G699/$G$1043</f>
        <v>2.8628432164174657E-6</v>
      </c>
    </row>
    <row r="700" spans="1:11" x14ac:dyDescent="0.15">
      <c r="A700" s="41" t="s">
        <v>332</v>
      </c>
      <c r="B700" s="41" t="s">
        <v>763</v>
      </c>
      <c r="C700" s="11">
        <v>6.2142299460385004</v>
      </c>
      <c r="D700" s="11">
        <v>5.1503713628219092</v>
      </c>
      <c r="E700" s="9">
        <f t="shared" si="93"/>
        <v>0.20655958731366098</v>
      </c>
      <c r="F700" s="18">
        <f t="shared" si="94"/>
        <v>1.5270193115222075E-4</v>
      </c>
      <c r="G700" s="3">
        <f t="shared" si="104"/>
        <v>0.28246499754720455</v>
      </c>
      <c r="H700" s="3">
        <f t="shared" si="105"/>
        <v>0.2710721769906268</v>
      </c>
      <c r="I700" s="9">
        <f t="shared" si="96"/>
        <v>4.2028734498161802E-2</v>
      </c>
      <c r="J700" s="18">
        <f t="shared" si="106"/>
        <v>1.5241862603197106E-4</v>
      </c>
    </row>
    <row r="701" spans="1:11" x14ac:dyDescent="0.15">
      <c r="A701" s="41" t="s">
        <v>359</v>
      </c>
      <c r="B701" s="41" t="s">
        <v>616</v>
      </c>
      <c r="C701" s="11">
        <v>1.5116786100000001</v>
      </c>
      <c r="D701" s="11">
        <v>0.75917964000000004</v>
      </c>
      <c r="E701" s="9">
        <f t="shared" si="93"/>
        <v>0.99120014598916284</v>
      </c>
      <c r="F701" s="18">
        <f t="shared" si="94"/>
        <v>3.714639545574914E-5</v>
      </c>
      <c r="G701" s="3">
        <f t="shared" si="104"/>
        <v>6.8712664090909092E-2</v>
      </c>
      <c r="H701" s="3">
        <f t="shared" si="105"/>
        <v>3.9956823157894741E-2</v>
      </c>
      <c r="I701" s="9">
        <f t="shared" si="96"/>
        <v>0.71967285335427666</v>
      </c>
      <c r="J701" s="18">
        <f t="shared" si="106"/>
        <v>3.7077478422729152E-5</v>
      </c>
    </row>
    <row r="702" spans="1:11" x14ac:dyDescent="0.15">
      <c r="A702" s="41" t="s">
        <v>474</v>
      </c>
      <c r="B702" s="41" t="s">
        <v>617</v>
      </c>
      <c r="C702" s="11">
        <v>1.3305769154961</v>
      </c>
      <c r="D702" s="11">
        <v>0.12415909817427601</v>
      </c>
      <c r="E702" s="9">
        <f t="shared" si="93"/>
        <v>9.7167089247735579</v>
      </c>
      <c r="F702" s="18">
        <f t="shared" si="94"/>
        <v>3.269619346357559E-5</v>
      </c>
      <c r="G702" s="3">
        <f t="shared" si="104"/>
        <v>6.0480768886186365E-2</v>
      </c>
      <c r="H702" s="3">
        <f t="shared" si="105"/>
        <v>6.5346893775934736E-3</v>
      </c>
      <c r="I702" s="9">
        <f t="shared" si="96"/>
        <v>8.2553395259408013</v>
      </c>
      <c r="J702" s="18">
        <f t="shared" si="106"/>
        <v>3.2635532809509127E-5</v>
      </c>
      <c r="K702" s="3"/>
    </row>
    <row r="703" spans="1:11" x14ac:dyDescent="0.15">
      <c r="A703" s="41" t="s">
        <v>1008</v>
      </c>
      <c r="B703" s="41" t="s">
        <v>646</v>
      </c>
      <c r="C703" s="11">
        <v>8.4458862804878011E-3</v>
      </c>
      <c r="D703" s="11">
        <v>6.1046987951807203E-3</v>
      </c>
      <c r="E703" s="9">
        <f t="shared" si="93"/>
        <v>0.38350581475949364</v>
      </c>
      <c r="F703" s="18">
        <f t="shared" si="94"/>
        <v>2.0754029968664174E-7</v>
      </c>
      <c r="G703" s="3">
        <f t="shared" si="104"/>
        <v>3.8390392184035459E-4</v>
      </c>
      <c r="H703" s="3">
        <f>D703/8</f>
        <v>7.6308734939759004E-4</v>
      </c>
      <c r="I703" s="9">
        <f t="shared" si="96"/>
        <v>-0.49690697645109327</v>
      </c>
      <c r="J703" s="18">
        <f t="shared" si="106"/>
        <v>2.071552539369533E-7</v>
      </c>
      <c r="K703" s="3"/>
    </row>
    <row r="704" spans="1:11" x14ac:dyDescent="0.15">
      <c r="A704" s="41" t="s">
        <v>1009</v>
      </c>
      <c r="B704" s="41" t="s">
        <v>647</v>
      </c>
      <c r="C704" s="11">
        <v>0.18357725243789297</v>
      </c>
      <c r="D704" s="11">
        <v>1.7531991017964103E-2</v>
      </c>
      <c r="E704" s="9">
        <f t="shared" si="93"/>
        <v>9.4709871371592129</v>
      </c>
      <c r="F704" s="18">
        <f t="shared" si="94"/>
        <v>4.5110337413174485E-6</v>
      </c>
      <c r="G704" s="3">
        <f t="shared" si="104"/>
        <v>8.3444205653587719E-3</v>
      </c>
      <c r="H704" s="3">
        <f>D704/8</f>
        <v>2.1914988772455128E-3</v>
      </c>
      <c r="I704" s="9">
        <f t="shared" si="96"/>
        <v>2.8076316862397142</v>
      </c>
      <c r="J704" s="18">
        <f t="shared" si="106"/>
        <v>4.5026645023242598E-6</v>
      </c>
      <c r="K704" s="3"/>
    </row>
    <row r="705" spans="1:11" x14ac:dyDescent="0.15">
      <c r="A705" s="41" t="s">
        <v>1010</v>
      </c>
      <c r="B705" s="41" t="s">
        <v>648</v>
      </c>
      <c r="C705" s="11">
        <v>2.8833118025903199</v>
      </c>
      <c r="D705" s="11">
        <v>6.1060179640718606E-3</v>
      </c>
      <c r="E705" s="9">
        <f t="shared" si="93"/>
        <v>471.20820828826288</v>
      </c>
      <c r="F705" s="18">
        <f t="shared" si="94"/>
        <v>7.085146256137667E-5</v>
      </c>
      <c r="G705" s="3">
        <f t="shared" si="104"/>
        <v>0.13105962739046909</v>
      </c>
      <c r="H705" s="3">
        <f>D705/8</f>
        <v>7.6325224550898257E-4</v>
      </c>
      <c r="I705" s="9">
        <f t="shared" si="96"/>
        <v>170.71207574118648</v>
      </c>
      <c r="J705" s="18">
        <f t="shared" si="106"/>
        <v>7.072001312934028E-5</v>
      </c>
      <c r="K705" s="3"/>
    </row>
    <row r="706" spans="1:11" x14ac:dyDescent="0.15">
      <c r="A706" s="41" t="s">
        <v>1011</v>
      </c>
      <c r="B706" s="41" t="s">
        <v>650</v>
      </c>
      <c r="C706" s="11">
        <v>5.0439151012151802E-2</v>
      </c>
      <c r="D706" s="11">
        <v>9.1974739239593095E-2</v>
      </c>
      <c r="E706" s="9">
        <f t="shared" si="93"/>
        <v>-0.45159778185662025</v>
      </c>
      <c r="F706" s="18">
        <f t="shared" si="94"/>
        <v>1.2394384874901685E-6</v>
      </c>
      <c r="G706" s="3">
        <f t="shared" si="104"/>
        <v>2.2926886823705366E-3</v>
      </c>
      <c r="H706" s="3">
        <f>D706/8</f>
        <v>1.1496842404949137E-2</v>
      </c>
      <c r="I706" s="9">
        <f t="shared" si="96"/>
        <v>-0.80058101158422557</v>
      </c>
      <c r="J706" s="18">
        <f t="shared" si="106"/>
        <v>1.2371389797688781E-6</v>
      </c>
      <c r="K706" s="3"/>
    </row>
    <row r="707" spans="1:11" x14ac:dyDescent="0.15">
      <c r="A707" s="41" t="s">
        <v>475</v>
      </c>
      <c r="B707" s="41" t="s">
        <v>318</v>
      </c>
      <c r="C707" s="11">
        <v>1.4657826230631401</v>
      </c>
      <c r="D707" s="11">
        <v>0.98214490051958503</v>
      </c>
      <c r="E707" s="9">
        <f t="shared" si="93"/>
        <v>0.49243011116556801</v>
      </c>
      <c r="F707" s="18">
        <f t="shared" si="94"/>
        <v>3.6018595889551339E-5</v>
      </c>
      <c r="G707" s="3">
        <f t="shared" si="104"/>
        <v>6.6626482866506367E-2</v>
      </c>
      <c r="H707" s="3">
        <f t="shared" si="105"/>
        <v>5.1691836869451842E-2</v>
      </c>
      <c r="I707" s="9">
        <f t="shared" si="96"/>
        <v>0.28891691418844512</v>
      </c>
      <c r="J707" s="18">
        <f t="shared" si="106"/>
        <v>3.5951771242589E-5</v>
      </c>
    </row>
    <row r="708" spans="1:11" x14ac:dyDescent="0.15">
      <c r="A708" s="41" t="s">
        <v>476</v>
      </c>
      <c r="B708" s="41" t="s">
        <v>618</v>
      </c>
      <c r="C708" s="11">
        <v>5.6206842689859</v>
      </c>
      <c r="D708" s="11">
        <v>0.42562460995164109</v>
      </c>
      <c r="E708" s="9">
        <f t="shared" si="93"/>
        <v>12.205731382930406</v>
      </c>
      <c r="F708" s="18">
        <f t="shared" si="94"/>
        <v>1.3811676583004538E-4</v>
      </c>
      <c r="G708" s="3">
        <f t="shared" si="104"/>
        <v>0.25548564859026818</v>
      </c>
      <c r="H708" s="3">
        <f t="shared" si="105"/>
        <v>2.2401295260612689E-2</v>
      </c>
      <c r="I708" s="9">
        <f t="shared" si="96"/>
        <v>10.404949830712622</v>
      </c>
      <c r="J708" s="18">
        <f t="shared" si="106"/>
        <v>1.378605203021943E-4</v>
      </c>
      <c r="K708" s="3"/>
    </row>
    <row r="709" spans="1:11" x14ac:dyDescent="0.15">
      <c r="A709" s="41" t="s">
        <v>477</v>
      </c>
      <c r="B709" s="41" t="s">
        <v>619</v>
      </c>
      <c r="C709" s="11">
        <v>9.6177676774352391E-2</v>
      </c>
      <c r="D709" s="11">
        <v>1.6974900367938802E-2</v>
      </c>
      <c r="E709" s="9">
        <f t="shared" si="93"/>
        <v>4.6658757748002548</v>
      </c>
      <c r="F709" s="18">
        <f t="shared" si="94"/>
        <v>2.3633687688914995E-6</v>
      </c>
      <c r="G709" s="3">
        <f t="shared" si="104"/>
        <v>4.371712580652381E-3</v>
      </c>
      <c r="H709" s="3">
        <f t="shared" si="105"/>
        <v>8.9341580883888427E-4</v>
      </c>
      <c r="I709" s="9">
        <f t="shared" si="96"/>
        <v>3.8932563509638562</v>
      </c>
      <c r="J709" s="18">
        <f t="shared" si="106"/>
        <v>2.3589840537263861E-6</v>
      </c>
      <c r="K709" s="3"/>
    </row>
    <row r="710" spans="1:11" x14ac:dyDescent="0.15">
      <c r="A710" s="41" t="s">
        <v>481</v>
      </c>
      <c r="B710" s="41" t="s">
        <v>651</v>
      </c>
      <c r="C710" s="11">
        <v>1.34904E-2</v>
      </c>
      <c r="D710" s="11">
        <v>1.0512000000000001E-2</v>
      </c>
      <c r="E710" s="9">
        <f t="shared" si="93"/>
        <v>0.28333333333333321</v>
      </c>
      <c r="F710" s="18">
        <f t="shared" si="94"/>
        <v>3.3149885825019258E-7</v>
      </c>
      <c r="G710" s="3">
        <f t="shared" si="104"/>
        <v>6.1319999999999994E-4</v>
      </c>
      <c r="H710" s="3">
        <f>D710/8</f>
        <v>1.3140000000000001E-3</v>
      </c>
      <c r="I710" s="9">
        <f t="shared" si="96"/>
        <v>-0.53333333333333344</v>
      </c>
      <c r="J710" s="18">
        <f t="shared" si="106"/>
        <v>3.3088383443752322E-7</v>
      </c>
      <c r="K710" s="3"/>
    </row>
    <row r="711" spans="1:11" x14ac:dyDescent="0.15">
      <c r="A711" s="41" t="s">
        <v>479</v>
      </c>
      <c r="B711" s="41" t="s">
        <v>649</v>
      </c>
      <c r="C711" s="11">
        <v>3.8554339751552806E-2</v>
      </c>
      <c r="D711" s="11">
        <v>0</v>
      </c>
      <c r="F711" s="18">
        <f t="shared" si="94"/>
        <v>9.4739367314755446E-7</v>
      </c>
      <c r="G711" s="3">
        <f t="shared" si="104"/>
        <v>1.7524699887069457E-3</v>
      </c>
      <c r="H711" s="3">
        <f t="shared" si="105"/>
        <v>0</v>
      </c>
      <c r="J711" s="18">
        <f t="shared" si="106"/>
        <v>9.4563599086764073E-7</v>
      </c>
    </row>
    <row r="712" spans="1:11" x14ac:dyDescent="0.15">
      <c r="A712" s="52" t="s">
        <v>802</v>
      </c>
      <c r="B712" s="41" t="s">
        <v>157</v>
      </c>
      <c r="C712" s="11">
        <v>17.812424594135802</v>
      </c>
      <c r="D712" s="11">
        <v>4.0910920487393101</v>
      </c>
      <c r="E712" s="9">
        <f t="shared" si="93"/>
        <v>3.3539535121495954</v>
      </c>
      <c r="F712" s="18">
        <f t="shared" si="94"/>
        <v>4.3770373121802678E-4</v>
      </c>
      <c r="G712" s="3">
        <f t="shared" si="104"/>
        <v>0.80965566336980921</v>
      </c>
      <c r="H712" s="3">
        <f t="shared" si="105"/>
        <v>0.21532063414417421</v>
      </c>
      <c r="I712" s="9">
        <f t="shared" si="96"/>
        <v>2.7602325786746507</v>
      </c>
      <c r="J712" s="18">
        <f t="shared" si="106"/>
        <v>4.3689166743290773E-4</v>
      </c>
    </row>
    <row r="713" spans="1:11" x14ac:dyDescent="0.15">
      <c r="A713" s="41" t="s">
        <v>27</v>
      </c>
      <c r="B713" s="41" t="s">
        <v>141</v>
      </c>
      <c r="C713" s="11">
        <v>2.2823888190976098</v>
      </c>
      <c r="D713" s="11">
        <v>2.4694543044906903</v>
      </c>
      <c r="E713" s="9">
        <f t="shared" si="93"/>
        <v>-7.5751750114550709E-2</v>
      </c>
      <c r="F713" s="18">
        <f t="shared" si="94"/>
        <v>5.6085015093241343E-5</v>
      </c>
      <c r="G713" s="3">
        <f t="shared" si="104"/>
        <v>0.10374494632261863</v>
      </c>
      <c r="H713" s="3">
        <f t="shared" si="105"/>
        <v>0.12997127918372053</v>
      </c>
      <c r="I713" s="9">
        <f t="shared" si="96"/>
        <v>-0.20178560237165744</v>
      </c>
      <c r="J713" s="18">
        <f t="shared" si="106"/>
        <v>5.5980961583077435E-5</v>
      </c>
    </row>
    <row r="714" spans="1:11" x14ac:dyDescent="0.15">
      <c r="A714" s="41" t="s">
        <v>211</v>
      </c>
      <c r="B714" s="41" t="s">
        <v>126</v>
      </c>
      <c r="C714" s="11">
        <v>31.25877045</v>
      </c>
      <c r="D714" s="11">
        <v>21.224665640000001</v>
      </c>
      <c r="E714" s="9">
        <f t="shared" si="93"/>
        <v>0.47275679062240328</v>
      </c>
      <c r="F714" s="18">
        <f t="shared" si="94"/>
        <v>7.6812004940401014E-4</v>
      </c>
      <c r="G714" s="3">
        <f t="shared" si="104"/>
        <v>1.4208532022727274</v>
      </c>
      <c r="H714" s="3">
        <f t="shared" si="105"/>
        <v>1.1170876652631581</v>
      </c>
      <c r="I714" s="9">
        <f t="shared" si="96"/>
        <v>0.27192631917389387</v>
      </c>
      <c r="J714" s="18">
        <f t="shared" si="106"/>
        <v>7.6669497022314721E-4</v>
      </c>
    </row>
    <row r="715" spans="1:11" x14ac:dyDescent="0.15">
      <c r="A715" s="41" t="s">
        <v>212</v>
      </c>
      <c r="B715" s="41" t="s">
        <v>127</v>
      </c>
      <c r="C715" s="11">
        <v>8.6079471600000002</v>
      </c>
      <c r="D715" s="11">
        <v>4.8148034100000006</v>
      </c>
      <c r="E715" s="9">
        <f t="shared" si="93"/>
        <v>0.78780864492243086</v>
      </c>
      <c r="F715" s="18">
        <f t="shared" si="94"/>
        <v>2.115226127778263E-4</v>
      </c>
      <c r="G715" s="3">
        <f t="shared" si="104"/>
        <v>0.39127032545454549</v>
      </c>
      <c r="H715" s="3">
        <f t="shared" si="105"/>
        <v>0.25341070578947372</v>
      </c>
      <c r="I715" s="9">
        <f t="shared" si="96"/>
        <v>0.54401655697846296</v>
      </c>
      <c r="J715" s="18">
        <f t="shared" si="106"/>
        <v>2.1113017871496686E-4</v>
      </c>
    </row>
    <row r="716" spans="1:11" x14ac:dyDescent="0.15">
      <c r="A716" s="41" t="s">
        <v>87</v>
      </c>
      <c r="B716" s="41" t="s">
        <v>129</v>
      </c>
      <c r="C716" s="11">
        <v>9.4912614491126792</v>
      </c>
      <c r="D716" s="11">
        <v>4.5529134448642701</v>
      </c>
      <c r="E716" s="9">
        <f t="shared" si="93"/>
        <v>1.084656685010982</v>
      </c>
      <c r="F716" s="18">
        <f t="shared" si="94"/>
        <v>2.3322824628883661E-4</v>
      </c>
      <c r="G716" s="3">
        <f t="shared" si="104"/>
        <v>0.43142097495966725</v>
      </c>
      <c r="H716" s="3">
        <f t="shared" si="105"/>
        <v>0.23962702341390896</v>
      </c>
      <c r="I716" s="9">
        <f t="shared" si="96"/>
        <v>0.8003853188731207</v>
      </c>
      <c r="J716" s="18">
        <f t="shared" si="106"/>
        <v>2.3279554215823454E-4</v>
      </c>
    </row>
    <row r="717" spans="1:11" x14ac:dyDescent="0.15">
      <c r="A717" s="41" t="s">
        <v>85</v>
      </c>
      <c r="B717" s="41" t="s">
        <v>130</v>
      </c>
      <c r="C717" s="11">
        <v>16.792103314218501</v>
      </c>
      <c r="D717" s="11">
        <v>9.1138278681158997</v>
      </c>
      <c r="E717" s="9">
        <f t="shared" si="93"/>
        <v>0.84248633584188259</v>
      </c>
      <c r="F717" s="18">
        <f t="shared" si="94"/>
        <v>4.126314324469777E-4</v>
      </c>
      <c r="G717" s="3">
        <f t="shared" si="104"/>
        <v>0.76327742337356819</v>
      </c>
      <c r="H717" s="3">
        <f t="shared" si="105"/>
        <v>0.47967515095346841</v>
      </c>
      <c r="I717" s="9">
        <f t="shared" si="96"/>
        <v>0.59123819913617126</v>
      </c>
      <c r="J717" s="18">
        <f t="shared" si="106"/>
        <v>4.1186588484252952E-4</v>
      </c>
    </row>
    <row r="718" spans="1:11" x14ac:dyDescent="0.15">
      <c r="A718" s="41" t="s">
        <v>349</v>
      </c>
      <c r="B718" s="41" t="s">
        <v>764</v>
      </c>
      <c r="C718" s="11">
        <v>0.62148613932075791</v>
      </c>
      <c r="D718" s="11">
        <v>0.29357464184008802</v>
      </c>
      <c r="E718" s="9">
        <f t="shared" si="93"/>
        <v>1.1169612451040147</v>
      </c>
      <c r="F718" s="18">
        <f t="shared" si="94"/>
        <v>1.5271744766882477E-5</v>
      </c>
      <c r="G718" s="3">
        <f t="shared" si="104"/>
        <v>2.824936996912536E-2</v>
      </c>
      <c r="H718" s="3">
        <f t="shared" si="105"/>
        <v>1.5451296938952001E-2</v>
      </c>
      <c r="I718" s="9">
        <f t="shared" si="96"/>
        <v>0.82828471168073992</v>
      </c>
      <c r="J718" s="18">
        <f t="shared" si="106"/>
        <v>1.5243411376106356E-5</v>
      </c>
      <c r="K718" s="3"/>
    </row>
    <row r="719" spans="1:11" x14ac:dyDescent="0.15">
      <c r="A719" s="41" t="s">
        <v>83</v>
      </c>
      <c r="B719" s="41" t="s">
        <v>132</v>
      </c>
      <c r="C719" s="11">
        <v>2.4236994609320499</v>
      </c>
      <c r="D719" s="11">
        <v>0.71712559551827304</v>
      </c>
      <c r="E719" s="9">
        <f t="shared" si="93"/>
        <v>2.3797419532633204</v>
      </c>
      <c r="F719" s="18">
        <f t="shared" si="94"/>
        <v>5.9557433733661108E-5</v>
      </c>
      <c r="G719" s="3">
        <f t="shared" si="104"/>
        <v>0.11016815731509318</v>
      </c>
      <c r="H719" s="3">
        <f t="shared" si="105"/>
        <v>3.7743452395698582E-2</v>
      </c>
      <c r="I719" s="9">
        <f t="shared" si="96"/>
        <v>1.9188680505455946</v>
      </c>
      <c r="J719" s="18">
        <f t="shared" si="106"/>
        <v>5.9446937908242512E-5</v>
      </c>
    </row>
    <row r="720" spans="1:11" x14ac:dyDescent="0.15">
      <c r="A720" s="41" t="s">
        <v>84</v>
      </c>
      <c r="B720" s="41" t="s">
        <v>133</v>
      </c>
      <c r="C720" s="11">
        <v>2.6015966821982897</v>
      </c>
      <c r="D720" s="11">
        <v>3.8860538449453799</v>
      </c>
      <c r="E720" s="9">
        <f t="shared" si="93"/>
        <v>-0.33052994477104158</v>
      </c>
      <c r="F720" s="18">
        <f t="shared" si="94"/>
        <v>6.3928892380968845E-5</v>
      </c>
      <c r="G720" s="3">
        <f t="shared" si="104"/>
        <v>0.11825439464537681</v>
      </c>
      <c r="H720" s="3">
        <f t="shared" si="105"/>
        <v>0.20452914973396735</v>
      </c>
      <c r="I720" s="9">
        <f t="shared" si="96"/>
        <v>-0.42182131593862682</v>
      </c>
      <c r="J720" s="18">
        <f t="shared" si="106"/>
        <v>6.3810286267694717E-5</v>
      </c>
    </row>
    <row r="721" spans="1:12" x14ac:dyDescent="0.15">
      <c r="A721" s="41" t="s">
        <v>247</v>
      </c>
      <c r="B721" s="41" t="s">
        <v>131</v>
      </c>
      <c r="C721" s="11">
        <v>7.2770479196167202</v>
      </c>
      <c r="D721" s="11">
        <v>4.5709275815711408</v>
      </c>
      <c r="E721" s="9">
        <f t="shared" si="93"/>
        <v>0.5920287052798634</v>
      </c>
      <c r="F721" s="18">
        <f t="shared" si="94"/>
        <v>1.7881849884250148E-4</v>
      </c>
      <c r="G721" s="3">
        <f t="shared" si="104"/>
        <v>0.33077490543712362</v>
      </c>
      <c r="H721" s="3">
        <f t="shared" si="105"/>
        <v>0.24057513587216531</v>
      </c>
      <c r="I721" s="9">
        <f t="shared" si="96"/>
        <v>0.37493388183260912</v>
      </c>
      <c r="J721" s="18">
        <f t="shared" si="106"/>
        <v>1.7848674012841591E-4</v>
      </c>
    </row>
    <row r="722" spans="1:12" x14ac:dyDescent="0.15">
      <c r="A722" s="99" t="s">
        <v>819</v>
      </c>
      <c r="B722" s="41" t="s">
        <v>818</v>
      </c>
      <c r="C722" s="11">
        <v>11.0392908053852</v>
      </c>
      <c r="D722" s="11">
        <v>4.3471204613181103</v>
      </c>
      <c r="E722" s="9">
        <f t="shared" si="93"/>
        <v>1.5394490223162407</v>
      </c>
      <c r="F722" s="18">
        <f t="shared" si="94"/>
        <v>2.7126788663620375E-4</v>
      </c>
      <c r="G722" s="3">
        <f t="shared" si="104"/>
        <v>0.50178594569932722</v>
      </c>
      <c r="H722" s="3">
        <f t="shared" si="105"/>
        <v>0.22879581375358474</v>
      </c>
      <c r="I722" s="9">
        <f t="shared" si="96"/>
        <v>1.1931605192731167</v>
      </c>
      <c r="J722" s="18">
        <f t="shared" si="106"/>
        <v>2.7076460825155291E-4</v>
      </c>
    </row>
    <row r="723" spans="1:12" x14ac:dyDescent="0.15">
      <c r="A723" s="99" t="s">
        <v>88</v>
      </c>
      <c r="B723" s="41" t="s">
        <v>765</v>
      </c>
      <c r="C723" s="11">
        <v>57.409178448060594</v>
      </c>
      <c r="D723" s="11">
        <v>19.667245534912002</v>
      </c>
      <c r="E723" s="9">
        <f t="shared" si="93"/>
        <v>1.9190248500305542</v>
      </c>
      <c r="F723" s="18">
        <f t="shared" ref="F723:F735" si="107">C723/$C$1043</f>
        <v>1.4107125888493781E-3</v>
      </c>
      <c r="G723" s="3">
        <f t="shared" si="104"/>
        <v>2.6095081112754817</v>
      </c>
      <c r="H723" s="3">
        <f t="shared" si="105"/>
        <v>1.0351181860480001</v>
      </c>
      <c r="I723" s="9">
        <f t="shared" si="96"/>
        <v>1.5209760068445699</v>
      </c>
      <c r="J723" s="18">
        <f t="shared" si="106"/>
        <v>1.4080953193976687E-3</v>
      </c>
    </row>
    <row r="724" spans="1:12" x14ac:dyDescent="0.15">
      <c r="A724" s="99" t="s">
        <v>821</v>
      </c>
      <c r="B724" s="41" t="s">
        <v>820</v>
      </c>
      <c r="C724" s="11">
        <v>3.5206344999999999</v>
      </c>
      <c r="D724" s="11">
        <v>1.42184325</v>
      </c>
      <c r="E724" s="9">
        <f t="shared" si="93"/>
        <v>1.4761059279917106</v>
      </c>
      <c r="F724" s="18">
        <f t="shared" si="107"/>
        <v>8.6512358200367494E-5</v>
      </c>
      <c r="G724" s="3">
        <f t="shared" si="104"/>
        <v>0.16002884090909089</v>
      </c>
      <c r="H724" s="3">
        <f t="shared" si="105"/>
        <v>7.4833855263157889E-2</v>
      </c>
      <c r="I724" s="9">
        <f t="shared" si="96"/>
        <v>1.1384551196292048</v>
      </c>
      <c r="J724" s="18">
        <f t="shared" si="106"/>
        <v>8.6351853393007791E-5</v>
      </c>
    </row>
    <row r="725" spans="1:12" x14ac:dyDescent="0.15">
      <c r="A725" s="99" t="s">
        <v>326</v>
      </c>
      <c r="B725" s="41" t="s">
        <v>766</v>
      </c>
      <c r="C725" s="11">
        <v>4.5007817179827905</v>
      </c>
      <c r="D725" s="11">
        <v>2.3399812547524896</v>
      </c>
      <c r="E725" s="9">
        <f t="shared" si="93"/>
        <v>0.92342639875500132</v>
      </c>
      <c r="F725" s="18">
        <f t="shared" si="107"/>
        <v>1.1059746195402919E-4</v>
      </c>
      <c r="G725" s="3">
        <f t="shared" si="104"/>
        <v>0.20458098718103593</v>
      </c>
      <c r="H725" s="3">
        <f t="shared" si="105"/>
        <v>0.12315690814486788</v>
      </c>
      <c r="I725" s="9">
        <f t="shared" si="96"/>
        <v>0.66114098074295558</v>
      </c>
      <c r="J725" s="18">
        <f t="shared" si="106"/>
        <v>1.1039227249098982E-4</v>
      </c>
    </row>
    <row r="726" spans="1:12" x14ac:dyDescent="0.15">
      <c r="A726" s="99" t="s">
        <v>219</v>
      </c>
      <c r="B726" s="41" t="s">
        <v>145</v>
      </c>
      <c r="C726" s="11">
        <v>89.457978109999999</v>
      </c>
      <c r="D726" s="11">
        <v>36.631912619999994</v>
      </c>
      <c r="E726" s="9">
        <f t="shared" si="93"/>
        <v>1.4420777325494725</v>
      </c>
      <c r="F726" s="18">
        <f t="shared" si="107"/>
        <v>2.1982459826866306E-3</v>
      </c>
      <c r="G726" s="3">
        <f t="shared" si="104"/>
        <v>4.0662717322727273</v>
      </c>
      <c r="H726" s="3">
        <f t="shared" si="105"/>
        <v>1.9279954010526312</v>
      </c>
      <c r="I726" s="9">
        <f t="shared" si="96"/>
        <v>1.1090671326563628</v>
      </c>
      <c r="J726" s="18">
        <f t="shared" si="106"/>
        <v>2.1941676168286206E-3</v>
      </c>
    </row>
    <row r="727" spans="1:12" x14ac:dyDescent="0.15">
      <c r="A727" s="99" t="s">
        <v>223</v>
      </c>
      <c r="B727" s="41" t="s">
        <v>767</v>
      </c>
      <c r="C727" s="11">
        <v>15.952292089764301</v>
      </c>
      <c r="D727" s="11">
        <v>12.815316063531</v>
      </c>
      <c r="E727" s="9">
        <f t="shared" si="93"/>
        <v>0.2447833522545968</v>
      </c>
      <c r="F727" s="18">
        <f t="shared" si="107"/>
        <v>3.9199479735444793E-4</v>
      </c>
      <c r="G727" s="3">
        <f t="shared" si="104"/>
        <v>0.72510418589837733</v>
      </c>
      <c r="H727" s="3">
        <f t="shared" si="105"/>
        <v>0.67449031913321056</v>
      </c>
      <c r="I727" s="9">
        <f t="shared" si="96"/>
        <v>7.5040167856242679E-2</v>
      </c>
      <c r="J727" s="18">
        <f t="shared" si="106"/>
        <v>3.9126753652438649E-4</v>
      </c>
    </row>
    <row r="728" spans="1:12" x14ac:dyDescent="0.15">
      <c r="A728" s="99" t="s">
        <v>224</v>
      </c>
      <c r="B728" s="41" t="s">
        <v>768</v>
      </c>
      <c r="C728" s="11">
        <v>1.70555184109215</v>
      </c>
      <c r="D728" s="11">
        <v>4.9786088203367598</v>
      </c>
      <c r="E728" s="9">
        <f t="shared" si="93"/>
        <v>-0.65742401087523406</v>
      </c>
      <c r="F728" s="18">
        <f t="shared" si="107"/>
        <v>4.1910431715038965E-5</v>
      </c>
      <c r="G728" s="3">
        <f t="shared" si="104"/>
        <v>7.7525083686006815E-2</v>
      </c>
      <c r="H728" s="3">
        <f t="shared" si="105"/>
        <v>0.26203204317561896</v>
      </c>
      <c r="I728" s="9">
        <f t="shared" si="96"/>
        <v>-0.70413891848315657</v>
      </c>
      <c r="J728" s="18">
        <f t="shared" si="106"/>
        <v>4.183267605204797E-5</v>
      </c>
    </row>
    <row r="729" spans="1:12" x14ac:dyDescent="0.15">
      <c r="A729" s="41" t="s">
        <v>511</v>
      </c>
      <c r="B729" s="107" t="s">
        <v>755</v>
      </c>
      <c r="C729" s="11">
        <v>53.450501955392802</v>
      </c>
      <c r="D729" s="11">
        <v>24.467325620136297</v>
      </c>
      <c r="E729" s="9">
        <f t="shared" si="93"/>
        <v>1.1845665842368862</v>
      </c>
      <c r="F729" s="18">
        <f t="shared" si="107"/>
        <v>1.3134362488223033E-3</v>
      </c>
      <c r="G729" s="3">
        <f t="shared" si="104"/>
        <v>2.4295682706996726</v>
      </c>
      <c r="H729" s="3">
        <f t="shared" si="105"/>
        <v>1.2877539800071736</v>
      </c>
      <c r="I729" s="9">
        <f t="shared" si="96"/>
        <v>0.88667114093185595</v>
      </c>
      <c r="J729" s="18">
        <f t="shared" si="106"/>
        <v>1.3109994543979945E-3</v>
      </c>
    </row>
    <row r="730" spans="1:12" x14ac:dyDescent="0.15">
      <c r="A730" s="99" t="s">
        <v>220</v>
      </c>
      <c r="B730" s="41" t="s">
        <v>769</v>
      </c>
      <c r="C730" s="11">
        <v>839.98849195121102</v>
      </c>
      <c r="D730" s="11">
        <v>285.17093555835697</v>
      </c>
      <c r="E730" s="9">
        <f t="shared" si="93"/>
        <v>1.9455613711353026</v>
      </c>
      <c r="F730" s="18">
        <f t="shared" si="107"/>
        <v>2.0640991076997534E-2</v>
      </c>
      <c r="G730" s="3">
        <f t="shared" si="104"/>
        <v>38.181295088691407</v>
      </c>
      <c r="H730" s="3">
        <f t="shared" si="105"/>
        <v>15.008996608334577</v>
      </c>
      <c r="I730" s="9">
        <f t="shared" si="96"/>
        <v>1.5438939114350338</v>
      </c>
      <c r="J730" s="18">
        <f t="shared" si="106"/>
        <v>2.0602696221031943E-2</v>
      </c>
    </row>
    <row r="731" spans="1:12" x14ac:dyDescent="0.15">
      <c r="A731" s="99" t="s">
        <v>221</v>
      </c>
      <c r="B731" s="41" t="s">
        <v>770</v>
      </c>
      <c r="C731" s="11">
        <v>72.552107456421396</v>
      </c>
      <c r="D731" s="11">
        <v>33.4615894712339</v>
      </c>
      <c r="E731" s="9">
        <f t="shared" si="93"/>
        <v>1.1682205957010097</v>
      </c>
      <c r="F731" s="18">
        <f t="shared" si="107"/>
        <v>1.7828189516581403E-3</v>
      </c>
      <c r="G731" s="3">
        <f t="shared" si="104"/>
        <v>3.2978230662009724</v>
      </c>
      <c r="H731" s="3">
        <f t="shared" si="105"/>
        <v>1.761136287959679</v>
      </c>
      <c r="I731" s="9">
        <f t="shared" si="96"/>
        <v>0.87255415083268995</v>
      </c>
      <c r="J731" s="18">
        <f t="shared" si="106"/>
        <v>1.7795113200278667E-3</v>
      </c>
      <c r="L731" s="3"/>
    </row>
    <row r="732" spans="1:12" x14ac:dyDescent="0.15">
      <c r="A732" s="99" t="s">
        <v>263</v>
      </c>
      <c r="B732" s="41" t="s">
        <v>771</v>
      </c>
      <c r="C732" s="11">
        <v>100.531821814529</v>
      </c>
      <c r="D732" s="11">
        <v>39.816377051155108</v>
      </c>
      <c r="E732" s="9">
        <f t="shared" si="93"/>
        <v>1.524886221701391</v>
      </c>
      <c r="F732" s="18">
        <f t="shared" si="107"/>
        <v>2.4703629358157034E-3</v>
      </c>
      <c r="G732" s="3">
        <f t="shared" si="104"/>
        <v>4.5696282642967727</v>
      </c>
      <c r="H732" s="3">
        <f t="shared" si="105"/>
        <v>2.0955987921660584</v>
      </c>
      <c r="I732" s="9">
        <f t="shared" si="96"/>
        <v>1.1805835551057466</v>
      </c>
      <c r="J732" s="18">
        <f t="shared" si="106"/>
        <v>2.465779716315395E-3</v>
      </c>
    </row>
    <row r="733" spans="1:12" x14ac:dyDescent="0.15">
      <c r="A733" s="99" t="s">
        <v>441</v>
      </c>
      <c r="B733" s="41" t="s">
        <v>772</v>
      </c>
      <c r="C733" s="11">
        <v>10.929272400055799</v>
      </c>
      <c r="D733" s="11">
        <v>1.59052845666826</v>
      </c>
      <c r="E733" s="9">
        <f>C733/D733-1</f>
        <v>5.8714724054354601</v>
      </c>
      <c r="F733" s="18">
        <f t="shared" si="107"/>
        <v>2.6856441040472035E-4</v>
      </c>
      <c r="G733" s="3">
        <f t="shared" si="104"/>
        <v>0.49678510909344542</v>
      </c>
      <c r="H733" s="3">
        <f t="shared" si="105"/>
        <v>8.3712024035171584E-2</v>
      </c>
      <c r="I733" s="9">
        <f>G733/H733-1</f>
        <v>4.9344534410578973</v>
      </c>
      <c r="J733" s="18">
        <f t="shared" si="106"/>
        <v>2.6806614773043467E-4</v>
      </c>
    </row>
    <row r="734" spans="1:12" x14ac:dyDescent="0.15">
      <c r="A734" s="99" t="s">
        <v>442</v>
      </c>
      <c r="B734" s="41" t="s">
        <v>773</v>
      </c>
      <c r="C734" s="11">
        <v>7.8834716106328599</v>
      </c>
      <c r="D734" s="11">
        <v>1.19554302129585</v>
      </c>
      <c r="E734" s="9">
        <f>C734/D734-1</f>
        <v>5.594050962790079</v>
      </c>
      <c r="F734" s="18">
        <f t="shared" si="107"/>
        <v>1.9372011489448792E-4</v>
      </c>
      <c r="G734" s="3">
        <f t="shared" si="104"/>
        <v>0.35833961866512998</v>
      </c>
      <c r="H734" s="3">
        <f t="shared" si="105"/>
        <v>6.2923316910307892E-2</v>
      </c>
      <c r="I734" s="9">
        <f>G734/H734-1</f>
        <v>4.6948621951368867</v>
      </c>
      <c r="J734" s="18">
        <f t="shared" si="106"/>
        <v>1.9336070948271052E-4</v>
      </c>
    </row>
    <row r="735" spans="1:12" x14ac:dyDescent="0.15">
      <c r="A735" s="99" t="s">
        <v>443</v>
      </c>
      <c r="B735" s="41" t="s">
        <v>774</v>
      </c>
      <c r="C735" s="11">
        <v>32.804153458718602</v>
      </c>
      <c r="D735" s="11">
        <v>15.787704195879899</v>
      </c>
      <c r="E735" s="9">
        <f t="shared" si="93"/>
        <v>1.0778292430434231</v>
      </c>
      <c r="F735" s="18">
        <f t="shared" si="107"/>
        <v>8.0609466119828345E-4</v>
      </c>
      <c r="G735" s="3">
        <f>C735/22</f>
        <v>1.4910978844872091</v>
      </c>
      <c r="H735" s="3">
        <f t="shared" si="105"/>
        <v>0.83093179978315257</v>
      </c>
      <c r="I735" s="9">
        <f t="shared" si="96"/>
        <v>0.7944888917193198</v>
      </c>
      <c r="J735" s="18">
        <f t="shared" si="106"/>
        <v>8.0459912840966552E-4</v>
      </c>
      <c r="L735" s="3"/>
    </row>
    <row r="736" spans="1:12" x14ac:dyDescent="0.15">
      <c r="A736" s="34"/>
      <c r="B736" s="91"/>
      <c r="C736" s="36">
        <f>SUM(C611:C735)</f>
        <v>1865.1796470054016</v>
      </c>
      <c r="D736" s="36">
        <f>SUM(D611:D735)</f>
        <v>910.15178472192429</v>
      </c>
      <c r="E736" s="27">
        <f t="shared" si="93"/>
        <v>1.0493061468590801</v>
      </c>
      <c r="F736" s="28">
        <f>C736/$C$1043</f>
        <v>4.5832957022311265E-2</v>
      </c>
      <c r="G736" s="36">
        <f>SUM(G611:G735)</f>
        <v>84.780893045700054</v>
      </c>
      <c r="H736" s="36">
        <f>SUM(H611:H735)</f>
        <v>48.190548320389105</v>
      </c>
      <c r="I736" s="27">
        <f t="shared" si="96"/>
        <v>0.75928467304510439</v>
      </c>
      <c r="J736" s="28">
        <f t="shared" si="106"/>
        <v>4.5747923969339181E-2</v>
      </c>
    </row>
    <row r="737" spans="1:10" x14ac:dyDescent="0.15">
      <c r="A737" s="8"/>
      <c r="B737" s="8"/>
      <c r="C737" s="4"/>
      <c r="D737" s="4"/>
      <c r="E737" s="5"/>
      <c r="F737" s="5"/>
      <c r="G737" s="4"/>
      <c r="H737" s="4"/>
      <c r="I737" s="5"/>
      <c r="J737" s="5"/>
    </row>
    <row r="738" spans="1:10" ht="13" x14ac:dyDescent="0.15">
      <c r="A738" s="38" t="s">
        <v>65</v>
      </c>
      <c r="B738" s="38" t="s">
        <v>90</v>
      </c>
      <c r="C738" s="118" t="s">
        <v>62</v>
      </c>
      <c r="D738" s="119"/>
      <c r="E738" s="119"/>
      <c r="F738" s="120"/>
      <c r="G738" s="121" t="s">
        <v>59</v>
      </c>
      <c r="H738" s="119"/>
      <c r="I738" s="119"/>
      <c r="J738" s="120"/>
    </row>
    <row r="739" spans="1:10" ht="24" x14ac:dyDescent="0.15">
      <c r="A739" s="20"/>
      <c r="B739" s="97"/>
      <c r="C739" s="14" t="s">
        <v>1037</v>
      </c>
      <c r="D739" s="12" t="s">
        <v>1006</v>
      </c>
      <c r="E739" s="12" t="s">
        <v>61</v>
      </c>
      <c r="F739" s="17" t="s">
        <v>60</v>
      </c>
      <c r="G739" s="14" t="s">
        <v>1037</v>
      </c>
      <c r="H739" s="12" t="s">
        <v>1006</v>
      </c>
      <c r="I739" s="12" t="s">
        <v>61</v>
      </c>
      <c r="J739" s="17" t="s">
        <v>60</v>
      </c>
    </row>
    <row r="740" spans="1:10" x14ac:dyDescent="0.15">
      <c r="A740" s="100" t="s">
        <v>208</v>
      </c>
      <c r="B740" s="43" t="s">
        <v>136</v>
      </c>
      <c r="C740" s="39">
        <v>51.593448389999999</v>
      </c>
      <c r="D740" s="39">
        <v>28.333874649999998</v>
      </c>
      <c r="E740" s="9">
        <f t="shared" ref="E740:E758" si="108">C740/D740-1</f>
        <v>0.82091044826444182</v>
      </c>
      <c r="F740" s="18">
        <f t="shared" ref="F740:F759" si="109">C740/$C$1043</f>
        <v>1.2678029735571396E-3</v>
      </c>
      <c r="G740" s="11">
        <f>C740/22</f>
        <v>2.3451567450000002</v>
      </c>
      <c r="H740" s="3">
        <f>D740/19</f>
        <v>1.4912565605263157</v>
      </c>
      <c r="I740" s="9">
        <f t="shared" ref="I740:I758" si="110">G740/H740-1</f>
        <v>0.57260447804656334</v>
      </c>
      <c r="J740" s="18">
        <f t="shared" ref="J740:J759" si="111">G740/$G$1043</f>
        <v>1.2654508417198646E-3</v>
      </c>
    </row>
    <row r="741" spans="1:10" x14ac:dyDescent="0.15">
      <c r="A741" s="99" t="s">
        <v>209</v>
      </c>
      <c r="B741" s="41" t="s">
        <v>692</v>
      </c>
      <c r="C741" s="11">
        <v>1.80580852</v>
      </c>
      <c r="D741" s="11">
        <v>0.22569671999999999</v>
      </c>
      <c r="E741" s="9">
        <f t="shared" si="108"/>
        <v>7.0010401568972735</v>
      </c>
      <c r="F741" s="18">
        <f t="shared" si="109"/>
        <v>4.4374033579320855E-5</v>
      </c>
      <c r="G741" s="11">
        <f t="shared" ref="G741:G758" si="112">C741/22</f>
        <v>8.2082205454545462E-2</v>
      </c>
      <c r="H741" s="3">
        <f t="shared" ref="H741:H758" si="113">D741/19</f>
        <v>1.1878774736842105E-2</v>
      </c>
      <c r="I741" s="9">
        <f t="shared" si="110"/>
        <v>5.909989226411283</v>
      </c>
      <c r="J741" s="18">
        <f t="shared" si="111"/>
        <v>4.4291707240522812E-5</v>
      </c>
    </row>
    <row r="742" spans="1:10" x14ac:dyDescent="0.15">
      <c r="A742" s="99" t="s">
        <v>210</v>
      </c>
      <c r="B742" s="41" t="s">
        <v>694</v>
      </c>
      <c r="C742" s="11">
        <v>0.65931238999999997</v>
      </c>
      <c r="D742" s="11">
        <v>0.48524976000000003</v>
      </c>
      <c r="E742" s="9">
        <f t="shared" si="108"/>
        <v>0.35870729745440766</v>
      </c>
      <c r="F742" s="18">
        <f t="shared" si="109"/>
        <v>1.6201247147245872E-5</v>
      </c>
      <c r="G742" s="11">
        <f t="shared" si="112"/>
        <v>2.9968744999999998E-2</v>
      </c>
      <c r="H742" s="3">
        <f t="shared" si="113"/>
        <v>2.5539461052631579E-2</v>
      </c>
      <c r="I742" s="9">
        <f t="shared" si="110"/>
        <v>0.17342902961971585</v>
      </c>
      <c r="J742" s="18">
        <f t="shared" si="111"/>
        <v>1.6171189267580485E-5</v>
      </c>
    </row>
    <row r="743" spans="1:10" x14ac:dyDescent="0.15">
      <c r="A743" s="99" t="s">
        <v>151</v>
      </c>
      <c r="B743" s="41" t="s">
        <v>137</v>
      </c>
      <c r="C743" s="6">
        <v>5.3273260100000002</v>
      </c>
      <c r="D743" s="6">
        <v>0.85963833999999995</v>
      </c>
      <c r="E743" s="9">
        <f t="shared" si="108"/>
        <v>5.1971712545999296</v>
      </c>
      <c r="F743" s="18">
        <f t="shared" si="109"/>
        <v>1.3090808944446082E-4</v>
      </c>
      <c r="G743" s="11">
        <f t="shared" si="112"/>
        <v>0.24215118227272728</v>
      </c>
      <c r="H743" s="3">
        <f t="shared" si="113"/>
        <v>4.5244123157894736E-2</v>
      </c>
      <c r="I743" s="9">
        <f t="shared" si="110"/>
        <v>4.3521024471544836</v>
      </c>
      <c r="J743" s="18">
        <f t="shared" si="111"/>
        <v>1.3066521804301959E-4</v>
      </c>
    </row>
    <row r="744" spans="1:10" x14ac:dyDescent="0.15">
      <c r="A744" s="99" t="s">
        <v>31</v>
      </c>
      <c r="B744" s="41" t="s">
        <v>696</v>
      </c>
      <c r="C744" s="6">
        <v>2.0135842199999998</v>
      </c>
      <c r="D744" s="6">
        <v>2.6123316299999999</v>
      </c>
      <c r="E744" s="9">
        <f t="shared" si="108"/>
        <v>-0.22920038295444145</v>
      </c>
      <c r="F744" s="18">
        <f t="shared" si="109"/>
        <v>4.9479694443500898E-5</v>
      </c>
      <c r="G744" s="11">
        <f t="shared" si="112"/>
        <v>9.1526555454545452E-2</v>
      </c>
      <c r="H744" s="3">
        <f t="shared" si="113"/>
        <v>0.13749113842105262</v>
      </c>
      <c r="I744" s="9">
        <f t="shared" si="110"/>
        <v>-0.33430942164247202</v>
      </c>
      <c r="J744" s="18">
        <f t="shared" si="111"/>
        <v>4.9387895664805303E-5</v>
      </c>
    </row>
    <row r="745" spans="1:10" x14ac:dyDescent="0.15">
      <c r="A745" s="99" t="s">
        <v>82</v>
      </c>
      <c r="B745" s="41" t="s">
        <v>702</v>
      </c>
      <c r="C745" s="6">
        <v>4.6015865840657399</v>
      </c>
      <c r="D745" s="6">
        <v>3.2335587483651298</v>
      </c>
      <c r="E745" s="9">
        <f t="shared" si="108"/>
        <v>0.42307189760887365</v>
      </c>
      <c r="F745" s="18">
        <f t="shared" si="109"/>
        <v>1.1307453439165604E-4</v>
      </c>
      <c r="G745" s="11">
        <f t="shared" si="112"/>
        <v>0.20916302654844274</v>
      </c>
      <c r="H745" s="3">
        <f t="shared" si="113"/>
        <v>0.17018730254553316</v>
      </c>
      <c r="I745" s="9">
        <f t="shared" si="110"/>
        <v>0.22901663884402734</v>
      </c>
      <c r="J745" s="18">
        <f t="shared" si="111"/>
        <v>1.1286474926109949E-4</v>
      </c>
    </row>
    <row r="746" spans="1:10" x14ac:dyDescent="0.15">
      <c r="A746" s="99" t="s">
        <v>80</v>
      </c>
      <c r="B746" s="41" t="s">
        <v>703</v>
      </c>
      <c r="C746" s="6">
        <v>2.2727799999999999E-2</v>
      </c>
      <c r="D746" s="6">
        <v>0.56332992000000004</v>
      </c>
      <c r="E746" s="9">
        <f t="shared" si="108"/>
        <v>-0.95965454843939413</v>
      </c>
      <c r="F746" s="18">
        <f t="shared" si="109"/>
        <v>5.5848898109312744E-7</v>
      </c>
      <c r="G746" s="11">
        <f t="shared" si="112"/>
        <v>1.0330818181818182E-3</v>
      </c>
      <c r="H746" s="3">
        <f t="shared" si="113"/>
        <v>2.9648943157894739E-2</v>
      </c>
      <c r="I746" s="9">
        <f t="shared" si="110"/>
        <v>-0.96515620092493126</v>
      </c>
      <c r="J746" s="18">
        <f t="shared" si="111"/>
        <v>5.5745282662701935E-7</v>
      </c>
    </row>
    <row r="747" spans="1:10" x14ac:dyDescent="0.15">
      <c r="A747" s="99" t="s">
        <v>79</v>
      </c>
      <c r="B747" s="41" t="s">
        <v>704</v>
      </c>
      <c r="C747" s="6">
        <v>0.60060000000000002</v>
      </c>
      <c r="D747" s="6">
        <v>2.9645000000000001E-2</v>
      </c>
      <c r="E747" s="9">
        <f t="shared" si="108"/>
        <v>19.259740259740258</v>
      </c>
      <c r="F747" s="18">
        <f t="shared" si="109"/>
        <v>1.4758510812508576E-5</v>
      </c>
      <c r="G747" s="11">
        <f t="shared" si="112"/>
        <v>2.7300000000000001E-2</v>
      </c>
      <c r="H747" s="3">
        <f t="shared" si="113"/>
        <v>1.5602631578947369E-3</v>
      </c>
      <c r="I747" s="9">
        <f t="shared" si="110"/>
        <v>16.497048406139317</v>
      </c>
      <c r="J747" s="18">
        <f t="shared" si="111"/>
        <v>1.4731129615369187E-5</v>
      </c>
    </row>
    <row r="748" spans="1:10" x14ac:dyDescent="0.15">
      <c r="A748" s="99" t="s">
        <v>81</v>
      </c>
      <c r="B748" s="41" t="s">
        <v>710</v>
      </c>
      <c r="C748" s="11">
        <v>6.0017127945512092</v>
      </c>
      <c r="D748" s="11">
        <v>2.9924372068737499</v>
      </c>
      <c r="E748" s="9">
        <f t="shared" si="108"/>
        <v>1.0056269788268342</v>
      </c>
      <c r="F748" s="18">
        <f t="shared" si="109"/>
        <v>1.4747975886106405E-4</v>
      </c>
      <c r="G748" s="11">
        <f t="shared" si="112"/>
        <v>0.27280512702505494</v>
      </c>
      <c r="H748" s="3">
        <f t="shared" si="113"/>
        <v>0.15749669509861841</v>
      </c>
      <c r="I748" s="9">
        <f t="shared" si="110"/>
        <v>0.73213239080499304</v>
      </c>
      <c r="J748" s="18">
        <f t="shared" si="111"/>
        <v>1.4720614234224686E-4</v>
      </c>
    </row>
    <row r="749" spans="1:10" x14ac:dyDescent="0.15">
      <c r="A749" s="99" t="s">
        <v>54</v>
      </c>
      <c r="B749" s="41" t="s">
        <v>716</v>
      </c>
      <c r="C749" s="6">
        <v>26.767167880044099</v>
      </c>
      <c r="D749" s="6">
        <v>42.250804455272103</v>
      </c>
      <c r="E749" s="9">
        <f t="shared" si="108"/>
        <v>-0.3664696276166628</v>
      </c>
      <c r="F749" s="18">
        <f t="shared" si="109"/>
        <v>6.5774814615028815E-4</v>
      </c>
      <c r="G749" s="11">
        <f t="shared" si="112"/>
        <v>1.2166894490929137</v>
      </c>
      <c r="H749" s="3">
        <f t="shared" si="113"/>
        <v>2.2237265502774792</v>
      </c>
      <c r="I749" s="9">
        <f t="shared" si="110"/>
        <v>-0.45286013294166327</v>
      </c>
      <c r="J749" s="18">
        <f t="shared" si="111"/>
        <v>6.5652783795750336E-4</v>
      </c>
    </row>
    <row r="750" spans="1:10" x14ac:dyDescent="0.15">
      <c r="A750" s="108" t="s">
        <v>154</v>
      </c>
      <c r="B750" s="41" t="s">
        <v>157</v>
      </c>
      <c r="C750" s="6">
        <v>17.873364825193399</v>
      </c>
      <c r="D750" s="6">
        <v>10.248192010663301</v>
      </c>
      <c r="E750" s="9">
        <f t="shared" si="108"/>
        <v>0.74405054146097793</v>
      </c>
      <c r="F750" s="18">
        <f t="shared" si="109"/>
        <v>4.3920121216870997E-4</v>
      </c>
      <c r="G750" s="11">
        <f t="shared" si="112"/>
        <v>0.81242567387242726</v>
      </c>
      <c r="H750" s="3">
        <f t="shared" si="113"/>
        <v>0.53937852687701582</v>
      </c>
      <c r="I750" s="9">
        <f t="shared" si="110"/>
        <v>0.50622546762539011</v>
      </c>
      <c r="J750" s="18">
        <f t="shared" si="111"/>
        <v>4.3838637013437294E-4</v>
      </c>
    </row>
    <row r="751" spans="1:10" x14ac:dyDescent="0.15">
      <c r="A751" s="99" t="s">
        <v>58</v>
      </c>
      <c r="B751" s="41" t="s">
        <v>730</v>
      </c>
      <c r="C751" s="6">
        <v>0.17585000000000001</v>
      </c>
      <c r="D751" s="6">
        <v>2.0410000000000001E-2</v>
      </c>
      <c r="E751" s="9">
        <f t="shared" si="108"/>
        <v>7.6158745712885842</v>
      </c>
      <c r="F751" s="18">
        <f t="shared" si="109"/>
        <v>4.3211523915744806E-6</v>
      </c>
      <c r="G751" s="11">
        <f t="shared" si="112"/>
        <v>7.9931818181818177E-3</v>
      </c>
      <c r="H751" s="3">
        <f t="shared" si="113"/>
        <v>1.0742105263157895E-3</v>
      </c>
      <c r="I751" s="9">
        <f t="shared" si="110"/>
        <v>6.4409825842946855</v>
      </c>
      <c r="J751" s="18">
        <f t="shared" si="111"/>
        <v>4.3131354360017835E-6</v>
      </c>
    </row>
    <row r="752" spans="1:10" x14ac:dyDescent="0.15">
      <c r="A752" s="99" t="s">
        <v>43</v>
      </c>
      <c r="B752" s="41" t="s">
        <v>731</v>
      </c>
      <c r="C752" s="6">
        <v>3.6725500000000001E-2</v>
      </c>
      <c r="D752" s="6">
        <v>0.47870750000000001</v>
      </c>
      <c r="E752" s="9">
        <f t="shared" si="108"/>
        <v>-0.92328196236741644</v>
      </c>
      <c r="F752" s="18">
        <f t="shared" si="109"/>
        <v>9.0245369438025923E-7</v>
      </c>
      <c r="G752" s="11">
        <f t="shared" si="112"/>
        <v>1.6693409090909092E-3</v>
      </c>
      <c r="H752" s="3">
        <f t="shared" si="113"/>
        <v>2.5195131578947368E-2</v>
      </c>
      <c r="I752" s="9">
        <f t="shared" si="110"/>
        <v>-0.93374351295367786</v>
      </c>
      <c r="J752" s="18">
        <f t="shared" si="111"/>
        <v>9.007793884269748E-7</v>
      </c>
    </row>
    <row r="753" spans="1:10" x14ac:dyDescent="0.15">
      <c r="A753" s="99" t="s">
        <v>367</v>
      </c>
      <c r="B753" s="41" t="s">
        <v>126</v>
      </c>
      <c r="C753" s="6">
        <v>8.4014196919126487</v>
      </c>
      <c r="D753" s="6">
        <v>4.0496145994497104</v>
      </c>
      <c r="E753" s="9">
        <f t="shared" si="108"/>
        <v>1.0746220376265661</v>
      </c>
      <c r="F753" s="18">
        <f t="shared" si="109"/>
        <v>2.064476246478776E-4</v>
      </c>
      <c r="G753" s="11">
        <f t="shared" si="112"/>
        <v>0.38188271326875678</v>
      </c>
      <c r="H753" s="3">
        <f t="shared" si="113"/>
        <v>0.21313761049735316</v>
      </c>
      <c r="I753" s="9">
        <f t="shared" si="110"/>
        <v>0.79171903249567088</v>
      </c>
      <c r="J753" s="18">
        <f t="shared" si="111"/>
        <v>2.0606460611834881E-4</v>
      </c>
    </row>
    <row r="754" spans="1:10" x14ac:dyDescent="0.15">
      <c r="A754" s="99" t="s">
        <v>87</v>
      </c>
      <c r="B754" s="41" t="s">
        <v>129</v>
      </c>
      <c r="C754" s="6">
        <v>11.112156984082899</v>
      </c>
      <c r="D754" s="6">
        <v>11.9318781715857</v>
      </c>
      <c r="E754" s="9">
        <f t="shared" si="108"/>
        <v>-6.8700096976758052E-2</v>
      </c>
      <c r="F754" s="18">
        <f t="shared" si="109"/>
        <v>2.7305842324322369E-4</v>
      </c>
      <c r="G754" s="11">
        <f t="shared" si="112"/>
        <v>0.50509804473104092</v>
      </c>
      <c r="H754" s="3">
        <f t="shared" si="113"/>
        <v>0.62799358797819471</v>
      </c>
      <c r="I754" s="9">
        <f t="shared" si="110"/>
        <v>-0.19569553829810915</v>
      </c>
      <c r="J754" s="18">
        <f t="shared" si="111"/>
        <v>2.7255182290851672E-4</v>
      </c>
    </row>
    <row r="755" spans="1:10" x14ac:dyDescent="0.15">
      <c r="A755" s="99" t="s">
        <v>85</v>
      </c>
      <c r="B755" s="41" t="s">
        <v>130</v>
      </c>
      <c r="C755" s="6">
        <v>14.879341947634501</v>
      </c>
      <c r="D755" s="6">
        <v>9.4261316646804598</v>
      </c>
      <c r="E755" s="9">
        <f t="shared" si="108"/>
        <v>0.57852048718851634</v>
      </c>
      <c r="F755" s="18">
        <f t="shared" si="109"/>
        <v>3.6562925244285077E-4</v>
      </c>
      <c r="G755" s="11">
        <f t="shared" si="112"/>
        <v>0.67633372489247734</v>
      </c>
      <c r="H755" s="3">
        <f t="shared" si="113"/>
        <v>0.49611219287791891</v>
      </c>
      <c r="I755" s="9">
        <f t="shared" si="110"/>
        <v>0.36326769348099153</v>
      </c>
      <c r="J755" s="18">
        <f t="shared" si="111"/>
        <v>3.649509071295432E-4</v>
      </c>
    </row>
    <row r="756" spans="1:10" x14ac:dyDescent="0.15">
      <c r="A756" s="99" t="s">
        <v>83</v>
      </c>
      <c r="B756" s="41" t="s">
        <v>132</v>
      </c>
      <c r="C756" s="6">
        <v>2.5034206114039201</v>
      </c>
      <c r="D756" s="6">
        <v>2.5170035944153097</v>
      </c>
      <c r="E756" s="9">
        <f t="shared" si="108"/>
        <v>-5.3964893183018336E-3</v>
      </c>
      <c r="F756" s="18">
        <f t="shared" si="109"/>
        <v>6.1516417185583725E-5</v>
      </c>
      <c r="G756" s="11">
        <f t="shared" si="112"/>
        <v>0.11379184597290547</v>
      </c>
      <c r="H756" s="3">
        <f t="shared" si="113"/>
        <v>0.13247387339027947</v>
      </c>
      <c r="I756" s="9">
        <f t="shared" si="110"/>
        <v>-0.14102424077489706</v>
      </c>
      <c r="J756" s="18">
        <f t="shared" si="111"/>
        <v>6.1402286893736137E-5</v>
      </c>
    </row>
    <row r="757" spans="1:10" x14ac:dyDescent="0.15">
      <c r="A757" s="99" t="s">
        <v>84</v>
      </c>
      <c r="B757" s="41" t="s">
        <v>133</v>
      </c>
      <c r="C757" s="6">
        <v>2.5940971408454998</v>
      </c>
      <c r="D757" s="6">
        <v>1.1639684690509899</v>
      </c>
      <c r="E757" s="9">
        <f t="shared" si="108"/>
        <v>1.2286661622032824</v>
      </c>
      <c r="F757" s="18">
        <f t="shared" si="109"/>
        <v>6.3744606563213263E-5</v>
      </c>
      <c r="G757" s="11">
        <f t="shared" si="112"/>
        <v>0.11791350640206817</v>
      </c>
      <c r="H757" s="3">
        <f t="shared" si="113"/>
        <v>6.1261498371104735E-2</v>
      </c>
      <c r="I757" s="9">
        <f t="shared" si="110"/>
        <v>0.92475714008465282</v>
      </c>
      <c r="J757" s="18">
        <f t="shared" si="111"/>
        <v>6.3626342352070714E-5</v>
      </c>
    </row>
    <row r="758" spans="1:10" x14ac:dyDescent="0.15">
      <c r="A758" s="99" t="s">
        <v>247</v>
      </c>
      <c r="B758" s="42" t="s">
        <v>131</v>
      </c>
      <c r="C758" s="6">
        <v>9.9970071929480593</v>
      </c>
      <c r="D758" s="6">
        <v>7.6049780878845796</v>
      </c>
      <c r="E758" s="9">
        <f t="shared" si="108"/>
        <v>0.31453464788730945</v>
      </c>
      <c r="F758" s="18">
        <f t="shared" si="109"/>
        <v>2.4565590867440878E-4</v>
      </c>
      <c r="G758" s="11">
        <f t="shared" si="112"/>
        <v>0.45440941786127542</v>
      </c>
      <c r="H758" s="3">
        <f t="shared" si="113"/>
        <v>0.40026200462550421</v>
      </c>
      <c r="I758" s="9">
        <f t="shared" si="110"/>
        <v>0.1352799231754036</v>
      </c>
      <c r="J758" s="18">
        <f t="shared" si="111"/>
        <v>2.4520014772743244E-4</v>
      </c>
    </row>
    <row r="759" spans="1:10" x14ac:dyDescent="0.15">
      <c r="A759" s="34"/>
      <c r="B759" s="109"/>
      <c r="C759" s="35">
        <f>SUM(C740:C758)</f>
        <v>166.96665848268196</v>
      </c>
      <c r="D759" s="36">
        <f>SUM(D740:D758)</f>
        <v>129.02745052824102</v>
      </c>
      <c r="E759" s="27">
        <f>C759/D759-1</f>
        <v>0.2940398171018419</v>
      </c>
      <c r="F759" s="28">
        <f t="shared" si="109"/>
        <v>4.1028625283801006E-3</v>
      </c>
      <c r="G759" s="36">
        <f>SUM(G740:G758)</f>
        <v>7.5893935673946356</v>
      </c>
      <c r="H759" s="36">
        <f>SUM(H740:H758)</f>
        <v>6.7909184488547902</v>
      </c>
      <c r="I759" s="27">
        <f>G759/H759-1</f>
        <v>0.11757984204250005</v>
      </c>
      <c r="J759" s="28">
        <f t="shared" si="111"/>
        <v>4.0952505620270889E-3</v>
      </c>
    </row>
    <row r="760" spans="1:10" x14ac:dyDescent="0.15">
      <c r="A760" s="8"/>
      <c r="B760" s="8"/>
      <c r="C760" s="4"/>
      <c r="D760" s="4"/>
      <c r="E760" s="5"/>
      <c r="F760" s="5"/>
      <c r="G760" s="4"/>
      <c r="H760" s="4"/>
      <c r="I760" s="5"/>
      <c r="J760" s="5"/>
    </row>
    <row r="761" spans="1:10" ht="13" x14ac:dyDescent="0.15">
      <c r="A761" s="38" t="s">
        <v>69</v>
      </c>
      <c r="B761" s="38" t="s">
        <v>90</v>
      </c>
      <c r="C761" s="118" t="s">
        <v>62</v>
      </c>
      <c r="D761" s="119"/>
      <c r="E761" s="119"/>
      <c r="F761" s="120"/>
      <c r="G761" s="121" t="s">
        <v>59</v>
      </c>
      <c r="H761" s="119"/>
      <c r="I761" s="119"/>
      <c r="J761" s="120"/>
    </row>
    <row r="762" spans="1:10" ht="24" x14ac:dyDescent="0.15">
      <c r="A762" s="51"/>
      <c r="B762" s="20"/>
      <c r="C762" s="14" t="s">
        <v>1037</v>
      </c>
      <c r="D762" s="12" t="s">
        <v>1006</v>
      </c>
      <c r="E762" s="12" t="s">
        <v>61</v>
      </c>
      <c r="F762" s="17" t="s">
        <v>60</v>
      </c>
      <c r="G762" s="14" t="s">
        <v>1037</v>
      </c>
      <c r="H762" s="12" t="s">
        <v>1006</v>
      </c>
      <c r="I762" s="12" t="s">
        <v>61</v>
      </c>
      <c r="J762" s="17" t="s">
        <v>60</v>
      </c>
    </row>
    <row r="763" spans="1:10" x14ac:dyDescent="0.15">
      <c r="A763" s="41" t="s">
        <v>66</v>
      </c>
      <c r="B763" s="43" t="s">
        <v>775</v>
      </c>
      <c r="C763" s="6">
        <v>4.6870089999999998</v>
      </c>
      <c r="D763" s="6">
        <v>1.84</v>
      </c>
      <c r="E763" s="9">
        <f t="shared" ref="E763:E951" si="114">C763/D763-1</f>
        <v>1.5472874999999999</v>
      </c>
      <c r="F763" s="18">
        <f t="shared" ref="F763:F794" si="115">C763/$C$1043</f>
        <v>1.1517361472664835E-4</v>
      </c>
      <c r="G763" s="3">
        <f>C763/22</f>
        <v>0.21304586363636363</v>
      </c>
      <c r="H763" s="3">
        <f>D763/17</f>
        <v>0.10823529411764707</v>
      </c>
      <c r="I763" s="9">
        <f t="shared" ref="I763:I770" si="116">G763/H763-1</f>
        <v>0.96835852272727241</v>
      </c>
      <c r="J763" s="18">
        <f t="shared" ref="J763:J794" si="117">G763/$G$1043</f>
        <v>1.149599352104594E-4</v>
      </c>
    </row>
    <row r="764" spans="1:10" x14ac:dyDescent="0.15">
      <c r="A764" s="41" t="s">
        <v>67</v>
      </c>
      <c r="B764" s="41" t="s">
        <v>776</v>
      </c>
      <c r="C764" s="6">
        <v>2.128984</v>
      </c>
      <c r="D764" s="6">
        <v>2.48</v>
      </c>
      <c r="E764" s="9">
        <f t="shared" si="114"/>
        <v>-0.14153870967741933</v>
      </c>
      <c r="F764" s="18">
        <f t="shared" si="115"/>
        <v>5.2315406899197058E-5</v>
      </c>
      <c r="G764" s="3">
        <f t="shared" ref="G764:G827" si="118">C764/22</f>
        <v>9.6771999999999997E-2</v>
      </c>
      <c r="H764" s="3">
        <f t="shared" ref="H764:H781" si="119">D764/17</f>
        <v>0.14588235294117646</v>
      </c>
      <c r="I764" s="9">
        <f t="shared" si="116"/>
        <v>-0.33664354838709676</v>
      </c>
      <c r="J764" s="18">
        <f t="shared" si="117"/>
        <v>5.2218347074670579E-5</v>
      </c>
    </row>
    <row r="765" spans="1:10" x14ac:dyDescent="0.15">
      <c r="A765" s="41" t="s">
        <v>78</v>
      </c>
      <c r="B765" s="41" t="s">
        <v>777</v>
      </c>
      <c r="C765" s="6">
        <v>1.303615</v>
      </c>
      <c r="D765" s="6">
        <v>0.38</v>
      </c>
      <c r="E765" s="9">
        <f t="shared" si="114"/>
        <v>2.4305657894736843</v>
      </c>
      <c r="F765" s="18">
        <f t="shared" si="115"/>
        <v>3.2033659794952319E-5</v>
      </c>
      <c r="G765" s="3">
        <f t="shared" si="118"/>
        <v>5.9255227272727272E-2</v>
      </c>
      <c r="H765" s="3">
        <f t="shared" si="119"/>
        <v>2.2352941176470589E-2</v>
      </c>
      <c r="I765" s="9">
        <f t="shared" si="116"/>
        <v>1.650891746411483</v>
      </c>
      <c r="J765" s="18">
        <f t="shared" si="117"/>
        <v>3.1974228327571601E-5</v>
      </c>
    </row>
    <row r="766" spans="1:10" x14ac:dyDescent="0.15">
      <c r="A766" s="41" t="s">
        <v>934</v>
      </c>
      <c r="B766" s="41" t="s">
        <v>523</v>
      </c>
      <c r="C766" s="6">
        <v>65.933179999999993</v>
      </c>
      <c r="D766" s="6">
        <v>24.87</v>
      </c>
      <c r="E766" s="9">
        <f t="shared" si="114"/>
        <v>1.6511129875351824</v>
      </c>
      <c r="F766" s="18">
        <f t="shared" si="115"/>
        <v>1.620172410810979E-3</v>
      </c>
      <c r="G766" s="3">
        <f t="shared" si="118"/>
        <v>2.9969627272727268</v>
      </c>
      <c r="H766" s="3">
        <f t="shared" si="119"/>
        <v>1.4629411764705882</v>
      </c>
      <c r="I766" s="9">
        <f t="shared" si="116"/>
        <v>1.048587308549914</v>
      </c>
      <c r="J766" s="18">
        <f t="shared" si="117"/>
        <v>1.6171665343547572E-3</v>
      </c>
    </row>
    <row r="767" spans="1:10" x14ac:dyDescent="0.15">
      <c r="A767" s="41" t="s">
        <v>458</v>
      </c>
      <c r="B767" s="41" t="s">
        <v>530</v>
      </c>
      <c r="C767" s="6">
        <v>96.573030000000003</v>
      </c>
      <c r="D767" s="6">
        <v>40.880000000000003</v>
      </c>
      <c r="E767" s="9">
        <f t="shared" si="114"/>
        <v>1.3623539628180037</v>
      </c>
      <c r="F767" s="18">
        <f t="shared" si="115"/>
        <v>2.3730837619908673E-3</v>
      </c>
      <c r="G767" s="3">
        <f t="shared" si="118"/>
        <v>4.3896831818181816</v>
      </c>
      <c r="H767" s="3">
        <f t="shared" si="119"/>
        <v>2.4047058823529412</v>
      </c>
      <c r="I767" s="9">
        <f t="shared" si="116"/>
        <v>0.82545533490482104</v>
      </c>
      <c r="J767" s="18">
        <f t="shared" si="117"/>
        <v>2.3686810227754526E-3</v>
      </c>
    </row>
    <row r="768" spans="1:10" x14ac:dyDescent="0.15">
      <c r="A768" s="41" t="s">
        <v>459</v>
      </c>
      <c r="B768" s="41" t="s">
        <v>531</v>
      </c>
      <c r="C768" s="6">
        <v>3.137826</v>
      </c>
      <c r="D768" s="6">
        <v>0.06</v>
      </c>
      <c r="E768" s="9">
        <f t="shared" si="114"/>
        <v>51.2971</v>
      </c>
      <c r="F768" s="18">
        <f t="shared" si="115"/>
        <v>7.7105625955328885E-5</v>
      </c>
      <c r="G768" s="3">
        <f t="shared" si="118"/>
        <v>0.14262845454545456</v>
      </c>
      <c r="H768" s="3">
        <f t="shared" si="119"/>
        <v>3.529411764705882E-3</v>
      </c>
      <c r="I768" s="9">
        <f t="shared" si="116"/>
        <v>39.411395454545463</v>
      </c>
      <c r="J768" s="18">
        <f t="shared" si="117"/>
        <v>7.6962573287504897E-5</v>
      </c>
    </row>
    <row r="769" spans="1:10" x14ac:dyDescent="0.15">
      <c r="A769" s="41" t="s">
        <v>495</v>
      </c>
      <c r="B769" s="41" t="s">
        <v>622</v>
      </c>
      <c r="C769" s="6">
        <v>1.0831580000000001</v>
      </c>
      <c r="D769" s="6">
        <v>0.84</v>
      </c>
      <c r="E769" s="9">
        <f t="shared" si="114"/>
        <v>0.28947380952380963</v>
      </c>
      <c r="F769" s="18">
        <f t="shared" si="115"/>
        <v>2.6616382042382888E-5</v>
      </c>
      <c r="G769" s="3">
        <f t="shared" si="118"/>
        <v>4.9234454545454547E-2</v>
      </c>
      <c r="H769" s="3">
        <f t="shared" si="119"/>
        <v>4.9411764705882349E-2</v>
      </c>
      <c r="I769" s="9">
        <f t="shared" si="116"/>
        <v>-3.5884199134198491E-3</v>
      </c>
      <c r="J769" s="18">
        <f t="shared" si="117"/>
        <v>2.6567001152054707E-5</v>
      </c>
    </row>
    <row r="770" spans="1:10" x14ac:dyDescent="0.15">
      <c r="A770" s="41" t="s">
        <v>492</v>
      </c>
      <c r="B770" s="41" t="s">
        <v>623</v>
      </c>
      <c r="C770" s="6">
        <v>3.160733</v>
      </c>
      <c r="D770" s="6">
        <v>1.28</v>
      </c>
      <c r="E770" s="9">
        <f t="shared" si="114"/>
        <v>1.4693226562500001</v>
      </c>
      <c r="F770" s="18">
        <f t="shared" si="115"/>
        <v>7.76685184081796E-5</v>
      </c>
      <c r="G770" s="3">
        <f t="shared" si="118"/>
        <v>0.14366968181818182</v>
      </c>
      <c r="H770" s="3">
        <f t="shared" si="119"/>
        <v>7.5294117647058831E-2</v>
      </c>
      <c r="I770" s="9">
        <f t="shared" si="116"/>
        <v>0.90811296164772703</v>
      </c>
      <c r="J770" s="18">
        <f t="shared" si="117"/>
        <v>7.7524421416208284E-5</v>
      </c>
    </row>
    <row r="771" spans="1:10" x14ac:dyDescent="0.15">
      <c r="A771" s="41" t="s">
        <v>500</v>
      </c>
      <c r="B771" s="41" t="s">
        <v>624</v>
      </c>
      <c r="C771" s="6">
        <v>0.35855920000000002</v>
      </c>
      <c r="D771" s="6">
        <v>0</v>
      </c>
      <c r="F771" s="18">
        <f t="shared" si="115"/>
        <v>8.8108555280126947E-6</v>
      </c>
      <c r="G771" s="3">
        <f t="shared" si="118"/>
        <v>1.6298145454545457E-2</v>
      </c>
      <c r="H771" s="3">
        <f t="shared" si="119"/>
        <v>0</v>
      </c>
      <c r="J771" s="18">
        <f t="shared" si="117"/>
        <v>8.7945089077307426E-6</v>
      </c>
    </row>
    <row r="772" spans="1:10" x14ac:dyDescent="0.15">
      <c r="A772" s="41" t="s">
        <v>494</v>
      </c>
      <c r="B772" s="41" t="s">
        <v>625</v>
      </c>
      <c r="C772" s="6">
        <v>1.0783940000000001</v>
      </c>
      <c r="D772" s="6">
        <v>0</v>
      </c>
      <c r="F772" s="18">
        <f t="shared" si="115"/>
        <v>2.6499316532041912E-5</v>
      </c>
      <c r="G772" s="3">
        <f t="shared" si="118"/>
        <v>4.9017909090909091E-2</v>
      </c>
      <c r="H772" s="3">
        <f t="shared" si="119"/>
        <v>0</v>
      </c>
      <c r="J772" s="18">
        <f t="shared" si="117"/>
        <v>2.6450152831229503E-5</v>
      </c>
    </row>
    <row r="773" spans="1:10" x14ac:dyDescent="0.15">
      <c r="A773" s="41" t="s">
        <v>501</v>
      </c>
      <c r="B773" s="41" t="s">
        <v>626</v>
      </c>
      <c r="C773" s="6">
        <v>0.25195240000000002</v>
      </c>
      <c r="D773" s="6">
        <v>0.01</v>
      </c>
      <c r="E773" s="9">
        <f t="shared" si="114"/>
        <v>24.195240000000002</v>
      </c>
      <c r="F773" s="18">
        <f t="shared" si="115"/>
        <v>6.1912124869089001E-6</v>
      </c>
      <c r="G773" s="3">
        <f t="shared" si="118"/>
        <v>1.1452381818181818E-2</v>
      </c>
      <c r="H773" s="3">
        <f t="shared" si="119"/>
        <v>5.8823529411764712E-4</v>
      </c>
      <c r="I773" s="9">
        <f>G773/H773-1</f>
        <v>18.469049090909088</v>
      </c>
      <c r="J773" s="18">
        <f t="shared" si="117"/>
        <v>6.1797260427961099E-6</v>
      </c>
    </row>
    <row r="774" spans="1:10" x14ac:dyDescent="0.15">
      <c r="A774" s="41" t="s">
        <v>499</v>
      </c>
      <c r="B774" s="41" t="s">
        <v>627</v>
      </c>
      <c r="C774" s="6">
        <v>1.677244E-2</v>
      </c>
      <c r="D774" s="6">
        <v>7.0000000000000007E-2</v>
      </c>
      <c r="E774" s="9">
        <f t="shared" si="114"/>
        <v>-0.76039371428571434</v>
      </c>
      <c r="F774" s="18">
        <f t="shared" si="115"/>
        <v>4.1214824690667882E-7</v>
      </c>
      <c r="G774" s="3">
        <f t="shared" si="118"/>
        <v>7.6238363636363631E-4</v>
      </c>
      <c r="H774" s="3">
        <f t="shared" si="119"/>
        <v>4.1176470588235297E-3</v>
      </c>
      <c r="I774" s="9">
        <f>G774/H774-1</f>
        <v>-0.81484968831168836</v>
      </c>
      <c r="J774" s="18">
        <f t="shared" si="117"/>
        <v>4.1138359574759031E-7</v>
      </c>
    </row>
    <row r="775" spans="1:10" x14ac:dyDescent="0.15">
      <c r="A775" s="41" t="s">
        <v>493</v>
      </c>
      <c r="B775" s="41" t="s">
        <v>628</v>
      </c>
      <c r="C775" s="6">
        <v>1.84998</v>
      </c>
      <c r="D775" s="6">
        <v>0</v>
      </c>
      <c r="F775" s="18">
        <f t="shared" si="115"/>
        <v>4.5459456931276412E-5</v>
      </c>
      <c r="G775" s="3">
        <f t="shared" si="118"/>
        <v>8.4089999999999998E-2</v>
      </c>
      <c r="H775" s="3">
        <f t="shared" si="119"/>
        <v>0</v>
      </c>
      <c r="J775" s="18">
        <f t="shared" si="117"/>
        <v>4.5375116826241571E-5</v>
      </c>
    </row>
    <row r="776" spans="1:10" x14ac:dyDescent="0.15">
      <c r="A776" s="41" t="s">
        <v>497</v>
      </c>
      <c r="B776" s="41" t="s">
        <v>629</v>
      </c>
      <c r="C776" s="6">
        <v>0.16030060000000002</v>
      </c>
      <c r="D776" s="6">
        <v>0.01</v>
      </c>
      <c r="E776" s="9">
        <f t="shared" si="114"/>
        <v>15.030060000000002</v>
      </c>
      <c r="F776" s="18">
        <f t="shared" si="115"/>
        <v>3.9390578394132735E-6</v>
      </c>
      <c r="G776" s="3">
        <f t="shared" si="118"/>
        <v>7.2863909090909095E-3</v>
      </c>
      <c r="H776" s="3">
        <f t="shared" si="119"/>
        <v>5.8823529411764712E-4</v>
      </c>
      <c r="I776" s="9">
        <f t="shared" ref="I776:I781" si="120">G776/H776-1</f>
        <v>11.386864545454545</v>
      </c>
      <c r="J776" s="18">
        <f t="shared" si="117"/>
        <v>3.9317497769254912E-6</v>
      </c>
    </row>
    <row r="777" spans="1:10" x14ac:dyDescent="0.15">
      <c r="A777" s="41" t="s">
        <v>496</v>
      </c>
      <c r="B777" s="41" t="s">
        <v>630</v>
      </c>
      <c r="C777" s="6">
        <v>0.35654640000000004</v>
      </c>
      <c r="D777" s="6">
        <v>0.01</v>
      </c>
      <c r="E777" s="9">
        <f t="shared" si="114"/>
        <v>34.654640000000001</v>
      </c>
      <c r="F777" s="18">
        <f t="shared" si="115"/>
        <v>8.7613951041641818E-6</v>
      </c>
      <c r="G777" s="3">
        <f t="shared" si="118"/>
        <v>1.6206654545454547E-2</v>
      </c>
      <c r="H777" s="3">
        <f t="shared" si="119"/>
        <v>5.8823529411764712E-4</v>
      </c>
      <c r="I777" s="9">
        <f t="shared" si="120"/>
        <v>26.551312727272727</v>
      </c>
      <c r="J777" s="18">
        <f t="shared" si="117"/>
        <v>8.7451402469085386E-6</v>
      </c>
    </row>
    <row r="778" spans="1:10" x14ac:dyDescent="0.15">
      <c r="A778" s="41" t="s">
        <v>498</v>
      </c>
      <c r="B778" s="41" t="s">
        <v>631</v>
      </c>
      <c r="C778" s="6">
        <v>0.14865820000000002</v>
      </c>
      <c r="D778" s="6">
        <v>0.08</v>
      </c>
      <c r="E778" s="9">
        <f t="shared" si="114"/>
        <v>0.85822750000000014</v>
      </c>
      <c r="F778" s="18">
        <f t="shared" si="115"/>
        <v>3.6529697836631076E-6</v>
      </c>
      <c r="G778" s="3">
        <f t="shared" si="118"/>
        <v>6.7571909090909099E-3</v>
      </c>
      <c r="H778" s="3">
        <f t="shared" si="119"/>
        <v>4.7058823529411769E-3</v>
      </c>
      <c r="I778" s="9">
        <f t="shared" si="120"/>
        <v>0.43590306818181812</v>
      </c>
      <c r="J778" s="18">
        <f t="shared" si="117"/>
        <v>3.6461924951506426E-6</v>
      </c>
    </row>
    <row r="779" spans="1:10" x14ac:dyDescent="0.15">
      <c r="A779" s="41" t="s">
        <v>460</v>
      </c>
      <c r="B779" s="41" t="s">
        <v>532</v>
      </c>
      <c r="C779" s="6">
        <v>3.9088219999999998</v>
      </c>
      <c r="D779" s="6">
        <v>0.26</v>
      </c>
      <c r="E779" s="9">
        <f t="shared" si="114"/>
        <v>14.033930769230768</v>
      </c>
      <c r="F779" s="18">
        <f t="shared" si="115"/>
        <v>9.6051268316968679E-5</v>
      </c>
      <c r="G779" s="3">
        <f t="shared" si="118"/>
        <v>0.17767372727272726</v>
      </c>
      <c r="H779" s="3">
        <f t="shared" si="119"/>
        <v>1.5294117647058824E-2</v>
      </c>
      <c r="I779" s="9">
        <f t="shared" si="120"/>
        <v>10.617128321678321</v>
      </c>
      <c r="J779" s="18">
        <f t="shared" si="117"/>
        <v>9.5873066142868155E-5</v>
      </c>
    </row>
    <row r="780" spans="1:10" x14ac:dyDescent="0.15">
      <c r="A780" s="41" t="s">
        <v>510</v>
      </c>
      <c r="B780" s="41" t="s">
        <v>634</v>
      </c>
      <c r="C780" s="6">
        <v>61.640970000000003</v>
      </c>
      <c r="D780" s="1">
        <v>15.88</v>
      </c>
      <c r="E780" s="9">
        <f t="shared" si="114"/>
        <v>2.8816731738035264</v>
      </c>
      <c r="F780" s="18">
        <f t="shared" si="115"/>
        <v>1.5147001702273005E-3</v>
      </c>
      <c r="G780" s="3">
        <f t="shared" si="118"/>
        <v>2.8018622727272731</v>
      </c>
      <c r="H780" s="3">
        <f t="shared" si="119"/>
        <v>0.93411764705882361</v>
      </c>
      <c r="I780" s="9">
        <f t="shared" si="120"/>
        <v>1.9994747252118161</v>
      </c>
      <c r="J780" s="18">
        <f t="shared" si="117"/>
        <v>1.5118899745039688E-3</v>
      </c>
    </row>
    <row r="781" spans="1:10" x14ac:dyDescent="0.15">
      <c r="A781" s="41" t="s">
        <v>462</v>
      </c>
      <c r="B781" s="41" t="s">
        <v>534</v>
      </c>
      <c r="C781" s="6">
        <v>97.30368</v>
      </c>
      <c r="D781" s="6">
        <v>78.900000000000006</v>
      </c>
      <c r="E781" s="9">
        <f t="shared" si="114"/>
        <v>0.23325323193916336</v>
      </c>
      <c r="F781" s="18">
        <f t="shared" si="115"/>
        <v>2.3910379843104798E-3</v>
      </c>
      <c r="G781" s="3">
        <f t="shared" si="118"/>
        <v>4.4228945454545459</v>
      </c>
      <c r="H781" s="3">
        <f t="shared" si="119"/>
        <v>4.6411764705882357</v>
      </c>
      <c r="I781" s="9">
        <f t="shared" si="120"/>
        <v>-4.7031593501555502E-2</v>
      </c>
      <c r="J781" s="18">
        <f t="shared" si="117"/>
        <v>2.3866019349523919E-3</v>
      </c>
    </row>
    <row r="782" spans="1:10" x14ac:dyDescent="0.15">
      <c r="A782" s="41" t="s">
        <v>1050</v>
      </c>
      <c r="B782" s="41" t="s">
        <v>1044</v>
      </c>
      <c r="C782" s="6">
        <v>0.40288750000000001</v>
      </c>
      <c r="D782" s="6"/>
      <c r="F782" s="18">
        <f t="shared" si="115"/>
        <v>9.9001324092150316E-6</v>
      </c>
      <c r="G782" s="3">
        <f>C782/2</f>
        <v>0.20144375</v>
      </c>
      <c r="H782" s="3"/>
      <c r="J782" s="18">
        <f t="shared" si="117"/>
        <v>1.0869941360644786E-4</v>
      </c>
    </row>
    <row r="783" spans="1:10" x14ac:dyDescent="0.15">
      <c r="A783" s="41" t="s">
        <v>463</v>
      </c>
      <c r="B783" s="41" t="s">
        <v>535</v>
      </c>
      <c r="C783" s="6">
        <v>1.529495</v>
      </c>
      <c r="D783" s="6">
        <v>0.27</v>
      </c>
      <c r="E783" s="9">
        <f t="shared" si="114"/>
        <v>4.6647962962962959</v>
      </c>
      <c r="F783" s="18">
        <f t="shared" si="115"/>
        <v>3.7584196628667671E-5</v>
      </c>
      <c r="G783" s="3">
        <f t="shared" si="118"/>
        <v>6.9522500000000001E-2</v>
      </c>
      <c r="H783" s="3">
        <f>D783/17</f>
        <v>1.5882352941176472E-2</v>
      </c>
      <c r="I783" s="9">
        <f t="shared" ref="I783:I788" si="121">G783/H783-1</f>
        <v>3.3773425925925924</v>
      </c>
      <c r="J783" s="18">
        <f t="shared" si="117"/>
        <v>3.7514467351080741E-5</v>
      </c>
    </row>
    <row r="784" spans="1:10" x14ac:dyDescent="0.15">
      <c r="A784" s="41" t="s">
        <v>464</v>
      </c>
      <c r="B784" s="41" t="s">
        <v>536</v>
      </c>
      <c r="C784" s="6">
        <v>0.47115029999999997</v>
      </c>
      <c r="D784" s="6">
        <v>0.01</v>
      </c>
      <c r="E784" s="9">
        <f t="shared" si="114"/>
        <v>46.115029999999997</v>
      </c>
      <c r="F784" s="18">
        <f t="shared" si="115"/>
        <v>1.157755044433343E-5</v>
      </c>
      <c r="G784" s="3">
        <f t="shared" si="118"/>
        <v>2.1415922727272725E-2</v>
      </c>
      <c r="H784" s="3">
        <f t="shared" ref="H784:H792" si="122">D784/17</f>
        <v>5.8823529411764712E-4</v>
      </c>
      <c r="I784" s="9">
        <f t="shared" si="121"/>
        <v>35.407068636363633</v>
      </c>
      <c r="J784" s="18">
        <f t="shared" si="117"/>
        <v>1.1556070825208251E-5</v>
      </c>
    </row>
    <row r="785" spans="1:10" x14ac:dyDescent="0.15">
      <c r="A785" s="41" t="s">
        <v>465</v>
      </c>
      <c r="B785" s="41" t="s">
        <v>537</v>
      </c>
      <c r="C785" s="6">
        <v>0.66404530000000006</v>
      </c>
      <c r="D785" s="6">
        <v>0.08</v>
      </c>
      <c r="E785" s="9">
        <f t="shared" si="114"/>
        <v>7.300566250000001</v>
      </c>
      <c r="F785" s="18">
        <f t="shared" si="115"/>
        <v>1.6317548684724445E-5</v>
      </c>
      <c r="G785" s="3">
        <f t="shared" si="118"/>
        <v>3.0183877272727276E-2</v>
      </c>
      <c r="H785" s="3">
        <f t="shared" si="122"/>
        <v>4.7058823529411769E-3</v>
      </c>
      <c r="I785" s="9">
        <f t="shared" si="121"/>
        <v>5.4140739204545456</v>
      </c>
      <c r="J785" s="18">
        <f t="shared" si="117"/>
        <v>1.6287275032928268E-5</v>
      </c>
    </row>
    <row r="786" spans="1:10" x14ac:dyDescent="0.15">
      <c r="A786" s="41" t="s">
        <v>466</v>
      </c>
      <c r="B786" s="41" t="s">
        <v>538</v>
      </c>
      <c r="C786" s="6">
        <v>0</v>
      </c>
      <c r="D786" s="6">
        <v>0.01</v>
      </c>
      <c r="E786" s="9">
        <f t="shared" si="114"/>
        <v>-1</v>
      </c>
      <c r="F786" s="18">
        <f t="shared" si="115"/>
        <v>0</v>
      </c>
      <c r="G786" s="3">
        <f t="shared" si="118"/>
        <v>0</v>
      </c>
      <c r="H786" s="3">
        <f t="shared" si="122"/>
        <v>5.8823529411764712E-4</v>
      </c>
      <c r="I786" s="9">
        <f t="shared" si="121"/>
        <v>-1</v>
      </c>
      <c r="J786" s="18">
        <f t="shared" si="117"/>
        <v>0</v>
      </c>
    </row>
    <row r="787" spans="1:10" x14ac:dyDescent="0.15">
      <c r="A787" s="41" t="s">
        <v>467</v>
      </c>
      <c r="B787" s="41" t="s">
        <v>539</v>
      </c>
      <c r="C787" s="6">
        <v>0.10790569999999999</v>
      </c>
      <c r="D787" s="6">
        <v>0.01</v>
      </c>
      <c r="E787" s="9">
        <f t="shared" si="114"/>
        <v>9.7905699999999989</v>
      </c>
      <c r="F787" s="18">
        <f t="shared" si="115"/>
        <v>2.6515608394627147E-6</v>
      </c>
      <c r="G787" s="3">
        <f t="shared" si="118"/>
        <v>4.9048045454545448E-3</v>
      </c>
      <c r="H787" s="3">
        <f t="shared" si="122"/>
        <v>5.8823529411764712E-4</v>
      </c>
      <c r="I787" s="9">
        <f t="shared" si="121"/>
        <v>7.3381677272727259</v>
      </c>
      <c r="J787" s="18">
        <f t="shared" si="117"/>
        <v>2.6466414467817894E-6</v>
      </c>
    </row>
    <row r="788" spans="1:10" x14ac:dyDescent="0.15">
      <c r="A788" s="41" t="s">
        <v>468</v>
      </c>
      <c r="B788" s="41" t="s">
        <v>540</v>
      </c>
      <c r="C788" s="6">
        <v>5.0530169999999996</v>
      </c>
      <c r="D788" s="6">
        <v>0.03</v>
      </c>
      <c r="E788" s="9">
        <f t="shared" si="114"/>
        <v>167.43389999999999</v>
      </c>
      <c r="F788" s="18">
        <f t="shared" si="115"/>
        <v>1.2416750920794144E-4</v>
      </c>
      <c r="G788" s="3">
        <f t="shared" si="118"/>
        <v>0.22968259090909091</v>
      </c>
      <c r="H788" s="3">
        <f t="shared" si="122"/>
        <v>1.764705882352941E-3</v>
      </c>
      <c r="I788" s="9">
        <f t="shared" si="121"/>
        <v>129.1534681818182</v>
      </c>
      <c r="J788" s="18">
        <f t="shared" si="117"/>
        <v>1.2393714348262396E-4</v>
      </c>
    </row>
    <row r="789" spans="1:10" x14ac:dyDescent="0.15">
      <c r="A789" s="41" t="s">
        <v>469</v>
      </c>
      <c r="B789" s="41" t="s">
        <v>541</v>
      </c>
      <c r="C789" s="6">
        <v>1.2331159999999999E-2</v>
      </c>
      <c r="D789" s="6">
        <v>0</v>
      </c>
      <c r="F789" s="18">
        <f t="shared" si="115"/>
        <v>3.0301291740055479E-7</v>
      </c>
      <c r="G789" s="3">
        <f t="shared" si="118"/>
        <v>5.6050727272727264E-4</v>
      </c>
      <c r="H789" s="3">
        <f t="shared" si="122"/>
        <v>0</v>
      </c>
      <c r="J789" s="18">
        <f t="shared" si="117"/>
        <v>3.0245074303672307E-7</v>
      </c>
    </row>
    <row r="790" spans="1:10" x14ac:dyDescent="0.15">
      <c r="A790" s="41" t="s">
        <v>470</v>
      </c>
      <c r="B790" s="41" t="s">
        <v>542</v>
      </c>
      <c r="C790" s="6">
        <v>0.42551709999999998</v>
      </c>
      <c r="D790" s="6">
        <v>0.02</v>
      </c>
      <c r="E790" s="9">
        <f t="shared" si="114"/>
        <v>20.275855</v>
      </c>
      <c r="F790" s="18">
        <f t="shared" si="115"/>
        <v>1.0456208327101719E-5</v>
      </c>
      <c r="G790" s="3">
        <f t="shared" si="118"/>
        <v>1.9341686363636364E-2</v>
      </c>
      <c r="H790" s="3">
        <f t="shared" si="122"/>
        <v>1.1764705882352942E-3</v>
      </c>
      <c r="I790" s="9">
        <f>G790/H790-1</f>
        <v>15.440433409090907</v>
      </c>
      <c r="J790" s="18">
        <f t="shared" si="117"/>
        <v>1.0436809113646374E-5</v>
      </c>
    </row>
    <row r="791" spans="1:10" x14ac:dyDescent="0.15">
      <c r="A791" s="41" t="s">
        <v>471</v>
      </c>
      <c r="B791" s="41" t="s">
        <v>543</v>
      </c>
      <c r="C791" s="6">
        <v>0.2440455</v>
      </c>
      <c r="D791" s="6">
        <v>8.18</v>
      </c>
      <c r="E791" s="9">
        <f t="shared" si="114"/>
        <v>-0.97016558679706599</v>
      </c>
      <c r="F791" s="18">
        <f t="shared" si="115"/>
        <v>5.9969166674892798E-6</v>
      </c>
      <c r="G791" s="3">
        <f t="shared" si="118"/>
        <v>1.1092977272727273E-2</v>
      </c>
      <c r="H791" s="3">
        <f t="shared" si="122"/>
        <v>0.48117647058823526</v>
      </c>
      <c r="I791" s="9">
        <f>G791/H791-1</f>
        <v>-0.97694613525227825</v>
      </c>
      <c r="J791" s="18">
        <f t="shared" si="117"/>
        <v>5.9857906968824191E-6</v>
      </c>
    </row>
    <row r="792" spans="1:10" x14ac:dyDescent="0.15">
      <c r="A792" s="41" t="s">
        <v>472</v>
      </c>
      <c r="B792" s="41" t="s">
        <v>544</v>
      </c>
      <c r="C792" s="6">
        <v>0.76759940000000004</v>
      </c>
      <c r="D792" s="6">
        <v>0.14000000000000001</v>
      </c>
      <c r="E792" s="9">
        <f t="shared" si="114"/>
        <v>4.4828528571428565</v>
      </c>
      <c r="F792" s="18">
        <f t="shared" si="115"/>
        <v>1.886217789639543E-5</v>
      </c>
      <c r="G792" s="3">
        <f t="shared" si="118"/>
        <v>3.4890881818181819E-2</v>
      </c>
      <c r="H792" s="3">
        <f t="shared" si="122"/>
        <v>8.2352941176470594E-3</v>
      </c>
      <c r="I792" s="9">
        <f>G792/H792-1</f>
        <v>3.2367499350649354</v>
      </c>
      <c r="J792" s="18">
        <f t="shared" si="117"/>
        <v>1.8827183240225806E-5</v>
      </c>
    </row>
    <row r="793" spans="1:10" x14ac:dyDescent="0.15">
      <c r="A793" s="41" t="s">
        <v>1049</v>
      </c>
      <c r="B793" s="41" t="s">
        <v>1043</v>
      </c>
      <c r="C793" s="6">
        <v>5.008</v>
      </c>
      <c r="F793" s="18">
        <f t="shared" si="115"/>
        <v>1.2306130893946545E-4</v>
      </c>
      <c r="G793" s="3">
        <f>C793/2</f>
        <v>2.504</v>
      </c>
      <c r="H793" s="3"/>
      <c r="J793" s="18">
        <f t="shared" si="117"/>
        <v>1.3511629508016279E-3</v>
      </c>
    </row>
    <row r="794" spans="1:10" x14ac:dyDescent="0.15">
      <c r="A794" s="41" t="s">
        <v>508</v>
      </c>
      <c r="B794" s="41" t="s">
        <v>642</v>
      </c>
      <c r="C794" s="6">
        <v>46.45823</v>
      </c>
      <c r="D794" s="6">
        <v>17.37</v>
      </c>
      <c r="E794" s="9">
        <f t="shared" si="114"/>
        <v>1.6746246401842257</v>
      </c>
      <c r="F794" s="18">
        <f t="shared" si="115"/>
        <v>1.1416155341075762E-3</v>
      </c>
      <c r="G794" s="3">
        <f t="shared" si="118"/>
        <v>2.1117377272727271</v>
      </c>
      <c r="H794" s="3">
        <f>D794/17</f>
        <v>1.0217647058823529</v>
      </c>
      <c r="I794" s="9">
        <f t="shared" ref="I794:I811" si="123">G794/H794-1</f>
        <v>1.0667554037787199</v>
      </c>
      <c r="J794" s="18">
        <f t="shared" si="117"/>
        <v>1.1394975155355198E-3</v>
      </c>
    </row>
    <row r="795" spans="1:10" x14ac:dyDescent="0.15">
      <c r="A795" s="41" t="s">
        <v>504</v>
      </c>
      <c r="B795" s="41" t="s">
        <v>641</v>
      </c>
      <c r="C795" s="6">
        <v>2.6309110000000002</v>
      </c>
      <c r="D795" s="6">
        <v>0.37</v>
      </c>
      <c r="E795" s="9">
        <f t="shared" si="114"/>
        <v>6.1105702702702711</v>
      </c>
      <c r="F795" s="18">
        <f t="shared" ref="F795:F825" si="124">C795/$C$1043</f>
        <v>6.4649231502244008E-5</v>
      </c>
      <c r="G795" s="3">
        <f t="shared" si="118"/>
        <v>0.11958686363636364</v>
      </c>
      <c r="H795" s="3">
        <f t="shared" ref="H795:H858" si="125">D795/17</f>
        <v>2.1764705882352939E-2</v>
      </c>
      <c r="I795" s="9">
        <f t="shared" si="123"/>
        <v>4.4945315724815735</v>
      </c>
      <c r="J795" s="18">
        <f t="shared" ref="J795:J825" si="126">G795/$G$1043</f>
        <v>6.4529288956877392E-5</v>
      </c>
    </row>
    <row r="796" spans="1:10" x14ac:dyDescent="0.15">
      <c r="A796" s="41" t="s">
        <v>506</v>
      </c>
      <c r="B796" s="41" t="s">
        <v>640</v>
      </c>
      <c r="C796" s="6">
        <v>0.54310690000000006</v>
      </c>
      <c r="D796" s="6">
        <v>0.43</v>
      </c>
      <c r="E796" s="9">
        <f t="shared" si="114"/>
        <v>0.26303930232558148</v>
      </c>
      <c r="F796" s="18">
        <f t="shared" si="124"/>
        <v>1.3345736023972716E-5</v>
      </c>
      <c r="G796" s="3">
        <f t="shared" si="118"/>
        <v>2.4686677272727275E-2</v>
      </c>
      <c r="H796" s="3">
        <f t="shared" si="125"/>
        <v>2.5294117647058825E-2</v>
      </c>
      <c r="I796" s="9">
        <f t="shared" si="123"/>
        <v>-2.4015084566596179E-2</v>
      </c>
      <c r="J796" s="18">
        <f t="shared" si="126"/>
        <v>1.3320975922246674E-5</v>
      </c>
    </row>
    <row r="797" spans="1:10" x14ac:dyDescent="0.15">
      <c r="A797" s="41" t="s">
        <v>505</v>
      </c>
      <c r="B797" s="41" t="s">
        <v>639</v>
      </c>
      <c r="C797" s="6">
        <v>8.8099729999999994</v>
      </c>
      <c r="D797" s="6">
        <v>4.18</v>
      </c>
      <c r="E797" s="9">
        <f t="shared" si="114"/>
        <v>1.1076490430622008</v>
      </c>
      <c r="F797" s="18">
        <f t="shared" si="124"/>
        <v>2.1648698264803296E-4</v>
      </c>
      <c r="G797" s="3">
        <f t="shared" si="118"/>
        <v>0.40045331818181817</v>
      </c>
      <c r="H797" s="3">
        <f t="shared" si="125"/>
        <v>0.24588235294117644</v>
      </c>
      <c r="I797" s="9">
        <f t="shared" si="123"/>
        <v>0.6286378969117008</v>
      </c>
      <c r="J797" s="18">
        <f t="shared" si="126"/>
        <v>2.1608533827989165E-4</v>
      </c>
    </row>
    <row r="798" spans="1:10" x14ac:dyDescent="0.15">
      <c r="A798" s="41" t="s">
        <v>503</v>
      </c>
      <c r="B798" s="41" t="s">
        <v>638</v>
      </c>
      <c r="C798" s="6">
        <v>13.31626</v>
      </c>
      <c r="D798" s="6">
        <v>1.67</v>
      </c>
      <c r="E798" s="9">
        <f t="shared" si="114"/>
        <v>6.9738083832335329</v>
      </c>
      <c r="F798" s="18">
        <f t="shared" si="124"/>
        <v>3.2721972559469767E-4</v>
      </c>
      <c r="G798" s="3">
        <f t="shared" si="118"/>
        <v>0.60528454545454546</v>
      </c>
      <c r="H798" s="3">
        <f t="shared" si="125"/>
        <v>9.823529411764706E-2</v>
      </c>
      <c r="I798" s="9">
        <f t="shared" si="123"/>
        <v>5.1615792052259115</v>
      </c>
      <c r="J798" s="18">
        <f t="shared" si="126"/>
        <v>3.2661264077914767E-4</v>
      </c>
    </row>
    <row r="799" spans="1:10" x14ac:dyDescent="0.15">
      <c r="A799" s="41" t="s">
        <v>931</v>
      </c>
      <c r="B799" s="41" t="s">
        <v>524</v>
      </c>
      <c r="C799" s="6">
        <v>14.940849999999999</v>
      </c>
      <c r="D799" s="6">
        <v>0.01</v>
      </c>
      <c r="E799" s="9">
        <f t="shared" si="114"/>
        <v>1493.0849999999998</v>
      </c>
      <c r="F799" s="18">
        <f t="shared" si="124"/>
        <v>3.6714068643534586E-4</v>
      </c>
      <c r="G799" s="3">
        <f t="shared" si="118"/>
        <v>0.6791295454545454</v>
      </c>
      <c r="H799" s="3">
        <f t="shared" si="125"/>
        <v>5.8823529411764712E-4</v>
      </c>
      <c r="I799" s="9">
        <f t="shared" si="123"/>
        <v>1153.520227272727</v>
      </c>
      <c r="J799" s="18">
        <f t="shared" si="126"/>
        <v>3.6645953698599519E-4</v>
      </c>
    </row>
    <row r="800" spans="1:10" x14ac:dyDescent="0.15">
      <c r="A800" s="41" t="s">
        <v>932</v>
      </c>
      <c r="B800" s="41" t="s">
        <v>525</v>
      </c>
      <c r="C800" s="6">
        <v>20.006419999999999</v>
      </c>
      <c r="D800" s="6">
        <v>4.47</v>
      </c>
      <c r="E800" s="9">
        <f t="shared" si="114"/>
        <v>3.4757091722595082</v>
      </c>
      <c r="F800" s="18">
        <f t="shared" si="124"/>
        <v>4.916166598228235E-4</v>
      </c>
      <c r="G800" s="3">
        <f t="shared" si="118"/>
        <v>0.90938272727272718</v>
      </c>
      <c r="H800" s="3">
        <f t="shared" si="125"/>
        <v>0.26294117647058823</v>
      </c>
      <c r="I800" s="9">
        <f t="shared" si="123"/>
        <v>2.4585025422005282</v>
      </c>
      <c r="J800" s="18">
        <f t="shared" si="126"/>
        <v>4.9070457236016383E-4</v>
      </c>
    </row>
    <row r="801" spans="1:10" x14ac:dyDescent="0.15">
      <c r="A801" s="41" t="s">
        <v>993</v>
      </c>
      <c r="B801" s="41" t="s">
        <v>637</v>
      </c>
      <c r="C801" s="6">
        <v>32.557989999999997</v>
      </c>
      <c r="D801" s="6">
        <v>9.49</v>
      </c>
      <c r="E801" s="9">
        <f t="shared" si="114"/>
        <v>2.4307681770284506</v>
      </c>
      <c r="F801" s="18">
        <f t="shared" si="124"/>
        <v>8.0004570004752916E-4</v>
      </c>
      <c r="G801" s="3">
        <f t="shared" si="118"/>
        <v>1.4799086363636362</v>
      </c>
      <c r="H801" s="3">
        <f t="shared" si="125"/>
        <v>0.55823529411764705</v>
      </c>
      <c r="I801" s="9">
        <f t="shared" si="123"/>
        <v>1.6510481367947119</v>
      </c>
      <c r="J801" s="18">
        <f t="shared" si="126"/>
        <v>7.9856138978670296E-4</v>
      </c>
    </row>
    <row r="802" spans="1:10" x14ac:dyDescent="0.15">
      <c r="A802" s="41" t="s">
        <v>507</v>
      </c>
      <c r="B802" s="41" t="s">
        <v>636</v>
      </c>
      <c r="C802" s="6">
        <v>3.0898829999999999</v>
      </c>
      <c r="D802" s="6">
        <v>1.58</v>
      </c>
      <c r="E802" s="9">
        <f t="shared" si="114"/>
        <v>0.95562215189873401</v>
      </c>
      <c r="F802" s="18">
        <f t="shared" si="124"/>
        <v>7.5927525249561151E-5</v>
      </c>
      <c r="G802" s="3">
        <f t="shared" si="118"/>
        <v>0.14044922727272727</v>
      </c>
      <c r="H802" s="3">
        <f t="shared" si="125"/>
        <v>9.2941176470588235E-2</v>
      </c>
      <c r="I802" s="9">
        <f t="shared" si="123"/>
        <v>0.51116257192174919</v>
      </c>
      <c r="J802" s="18">
        <f t="shared" si="126"/>
        <v>7.5786658290585721E-5</v>
      </c>
    </row>
    <row r="803" spans="1:10" x14ac:dyDescent="0.15">
      <c r="A803" s="41" t="s">
        <v>933</v>
      </c>
      <c r="B803" s="41" t="s">
        <v>526</v>
      </c>
      <c r="C803" s="6">
        <v>9.2453280000000007</v>
      </c>
      <c r="D803" s="6">
        <v>2.11</v>
      </c>
      <c r="E803" s="9">
        <f t="shared" si="114"/>
        <v>3.3816720379146927</v>
      </c>
      <c r="F803" s="18">
        <f t="shared" si="124"/>
        <v>2.2718493715149563E-4</v>
      </c>
      <c r="G803" s="3">
        <f t="shared" si="118"/>
        <v>0.42024218181818185</v>
      </c>
      <c r="H803" s="3">
        <f t="shared" si="125"/>
        <v>0.12411764705882353</v>
      </c>
      <c r="I803" s="9">
        <f t="shared" si="123"/>
        <v>2.3858374838431713</v>
      </c>
      <c r="J803" s="18">
        <f t="shared" si="126"/>
        <v>2.2676344506260737E-4</v>
      </c>
    </row>
    <row r="804" spans="1:10" x14ac:dyDescent="0.15">
      <c r="A804" s="41" t="s">
        <v>930</v>
      </c>
      <c r="B804" s="41" t="s">
        <v>527</v>
      </c>
      <c r="C804" s="6">
        <v>0.32729770000000002</v>
      </c>
      <c r="D804" s="6">
        <v>0.57999999999999996</v>
      </c>
      <c r="E804" s="9">
        <f t="shared" si="114"/>
        <v>-0.43569362068965511</v>
      </c>
      <c r="F804" s="18">
        <f t="shared" si="124"/>
        <v>8.0426684055264536E-6</v>
      </c>
      <c r="G804" s="3">
        <f t="shared" si="118"/>
        <v>1.4877168181818183E-2</v>
      </c>
      <c r="H804" s="3">
        <f t="shared" si="125"/>
        <v>3.411764705882353E-2</v>
      </c>
      <c r="I804" s="9">
        <f t="shared" si="123"/>
        <v>-0.56394507053291532</v>
      </c>
      <c r="J804" s="18">
        <f t="shared" si="126"/>
        <v>8.027746988864835E-6</v>
      </c>
    </row>
    <row r="805" spans="1:10" x14ac:dyDescent="0.15">
      <c r="A805" s="41" t="s">
        <v>509</v>
      </c>
      <c r="B805" s="41" t="s">
        <v>635</v>
      </c>
      <c r="C805" s="6">
        <v>18.223890000000001</v>
      </c>
      <c r="D805" s="6">
        <v>2.02</v>
      </c>
      <c r="E805" s="9">
        <f t="shared" si="114"/>
        <v>8.0217277227722779</v>
      </c>
      <c r="F805" s="18">
        <f t="shared" si="124"/>
        <v>4.4781464803690793E-4</v>
      </c>
      <c r="G805" s="3">
        <f t="shared" si="118"/>
        <v>0.82835863636363638</v>
      </c>
      <c r="H805" s="3">
        <f t="shared" si="125"/>
        <v>0.1188235294117647</v>
      </c>
      <c r="I805" s="9">
        <f t="shared" si="123"/>
        <v>5.9713350585058507</v>
      </c>
      <c r="J805" s="18">
        <f t="shared" si="126"/>
        <v>4.4698382565139922E-4</v>
      </c>
    </row>
    <row r="806" spans="1:10" x14ac:dyDescent="0.15">
      <c r="A806" s="41" t="s">
        <v>936</v>
      </c>
      <c r="B806" s="41" t="s">
        <v>528</v>
      </c>
      <c r="C806" s="6">
        <v>6.9670420000000002</v>
      </c>
      <c r="D806" s="6">
        <v>2.5299999999999998</v>
      </c>
      <c r="E806" s="9">
        <f t="shared" si="114"/>
        <v>1.7537715415019766</v>
      </c>
      <c r="F806" s="18">
        <f t="shared" si="124"/>
        <v>1.7120074040659567E-4</v>
      </c>
      <c r="G806" s="3">
        <f t="shared" si="118"/>
        <v>0.31668372727272726</v>
      </c>
      <c r="H806" s="3">
        <f t="shared" si="125"/>
        <v>0.14882352941176469</v>
      </c>
      <c r="I806" s="9">
        <f t="shared" si="123"/>
        <v>1.1279143729787999</v>
      </c>
      <c r="J806" s="18">
        <f t="shared" si="126"/>
        <v>1.7088311478142019E-4</v>
      </c>
    </row>
    <row r="807" spans="1:10" x14ac:dyDescent="0.15">
      <c r="A807" s="41" t="s">
        <v>992</v>
      </c>
      <c r="B807" s="41" t="s">
        <v>545</v>
      </c>
      <c r="C807" s="6">
        <v>62.362209999999997</v>
      </c>
      <c r="D807" s="6">
        <v>12.43</v>
      </c>
      <c r="E807" s="9">
        <f t="shared" si="114"/>
        <v>4.0170724054706355</v>
      </c>
      <c r="F807" s="18">
        <f t="shared" si="124"/>
        <v>1.53242316113375E-3</v>
      </c>
      <c r="G807" s="3">
        <f t="shared" si="118"/>
        <v>2.8346459090909089</v>
      </c>
      <c r="H807" s="3">
        <f t="shared" si="125"/>
        <v>0.73117647058823532</v>
      </c>
      <c r="I807" s="9">
        <f t="shared" si="123"/>
        <v>2.8768286769545814</v>
      </c>
      <c r="J807" s="18">
        <f t="shared" si="126"/>
        <v>1.5295800842671868E-3</v>
      </c>
    </row>
    <row r="808" spans="1:10" x14ac:dyDescent="0.15">
      <c r="A808" s="41" t="s">
        <v>444</v>
      </c>
      <c r="B808" s="41" t="s">
        <v>529</v>
      </c>
      <c r="C808" s="6">
        <v>19.89077</v>
      </c>
      <c r="D808" s="6">
        <v>2.14</v>
      </c>
      <c r="E808" s="9">
        <f t="shared" si="114"/>
        <v>8.2947523364485978</v>
      </c>
      <c r="F808" s="18">
        <f t="shared" si="124"/>
        <v>4.8877479872481045E-4</v>
      </c>
      <c r="G808" s="3">
        <f t="shared" si="118"/>
        <v>0.90412590909090906</v>
      </c>
      <c r="H808" s="3">
        <f t="shared" si="125"/>
        <v>0.12588235294117647</v>
      </c>
      <c r="I808" s="9">
        <f t="shared" si="123"/>
        <v>6.1823086236193712</v>
      </c>
      <c r="J808" s="18">
        <f t="shared" si="126"/>
        <v>4.8786798371544613E-4</v>
      </c>
    </row>
    <row r="809" spans="1:10" x14ac:dyDescent="0.15">
      <c r="A809" s="41" t="s">
        <v>353</v>
      </c>
      <c r="B809" s="41" t="s">
        <v>667</v>
      </c>
      <c r="C809" s="6">
        <v>0.37948680000000001</v>
      </c>
      <c r="D809" s="6">
        <v>0.08</v>
      </c>
      <c r="E809" s="9">
        <f t="shared" si="114"/>
        <v>3.7435850000000004</v>
      </c>
      <c r="F809" s="18">
        <f t="shared" si="124"/>
        <v>9.3251082933804188E-6</v>
      </c>
      <c r="G809" s="3">
        <f t="shared" si="118"/>
        <v>1.7249400000000002E-2</v>
      </c>
      <c r="H809" s="3">
        <f t="shared" si="125"/>
        <v>4.7058823529411769E-3</v>
      </c>
      <c r="I809" s="9">
        <f t="shared" si="123"/>
        <v>2.6654974999999999</v>
      </c>
      <c r="J809" s="18">
        <f t="shared" si="126"/>
        <v>9.3078075892801929E-6</v>
      </c>
    </row>
    <row r="810" spans="1:10" x14ac:dyDescent="0.15">
      <c r="A810" s="52" t="s">
        <v>351</v>
      </c>
      <c r="B810" s="41" t="s">
        <v>674</v>
      </c>
      <c r="C810" s="6">
        <v>4.8760620000000005E-2</v>
      </c>
      <c r="D810" s="6">
        <v>1.06</v>
      </c>
      <c r="E810" s="9">
        <f>C810/D810-1</f>
        <v>-0.95399941509433961</v>
      </c>
      <c r="F810" s="18">
        <f t="shared" si="124"/>
        <v>1.1981920371205826E-6</v>
      </c>
      <c r="G810" s="3">
        <f t="shared" si="118"/>
        <v>2.2163918181818186E-3</v>
      </c>
      <c r="H810" s="3">
        <f t="shared" si="125"/>
        <v>6.235294117647059E-2</v>
      </c>
      <c r="I810" s="9">
        <f t="shared" si="123"/>
        <v>-0.96445409348198974</v>
      </c>
      <c r="J810" s="18">
        <f t="shared" si="126"/>
        <v>1.1959690531897489E-6</v>
      </c>
    </row>
    <row r="811" spans="1:10" x14ac:dyDescent="0.15">
      <c r="A811" s="52" t="s">
        <v>350</v>
      </c>
      <c r="B811" s="41" t="s">
        <v>675</v>
      </c>
      <c r="C811" s="6">
        <v>0</v>
      </c>
      <c r="D811" s="6">
        <v>7.0000000000000007E-2</v>
      </c>
      <c r="E811" s="9">
        <f t="shared" si="114"/>
        <v>-1</v>
      </c>
      <c r="F811" s="18">
        <f t="shared" si="124"/>
        <v>0</v>
      </c>
      <c r="G811" s="3">
        <f t="shared" si="118"/>
        <v>0</v>
      </c>
      <c r="H811" s="3">
        <f t="shared" si="125"/>
        <v>4.1176470588235297E-3</v>
      </c>
      <c r="I811" s="9">
        <f t="shared" si="123"/>
        <v>-1</v>
      </c>
      <c r="J811" s="18">
        <f t="shared" si="126"/>
        <v>0</v>
      </c>
    </row>
    <row r="812" spans="1:10" x14ac:dyDescent="0.15">
      <c r="A812" s="52" t="s">
        <v>352</v>
      </c>
      <c r="B812" s="41" t="s">
        <v>676</v>
      </c>
      <c r="C812" s="6">
        <v>1.1632479999999999E-2</v>
      </c>
      <c r="D812" s="6">
        <v>0</v>
      </c>
      <c r="F812" s="18">
        <f t="shared" si="124"/>
        <v>2.8584429213501454E-7</v>
      </c>
      <c r="G812" s="3">
        <f t="shared" si="118"/>
        <v>5.2874909090909082E-4</v>
      </c>
      <c r="H812" s="3">
        <f t="shared" si="125"/>
        <v>0</v>
      </c>
      <c r="J812" s="18">
        <f t="shared" si="126"/>
        <v>2.853139704099063E-7</v>
      </c>
    </row>
    <row r="813" spans="1:10" x14ac:dyDescent="0.15">
      <c r="A813" s="41" t="s">
        <v>147</v>
      </c>
      <c r="B813" s="41" t="s">
        <v>294</v>
      </c>
      <c r="C813" s="6">
        <v>1.184485</v>
      </c>
      <c r="D813" s="6">
        <v>7.0000000000000007E-2</v>
      </c>
      <c r="E813" s="9">
        <f t="shared" si="114"/>
        <v>15.921214285714285</v>
      </c>
      <c r="F813" s="18">
        <f t="shared" si="124"/>
        <v>2.9106284848075624E-5</v>
      </c>
      <c r="G813" s="3">
        <f t="shared" si="118"/>
        <v>5.3840227272727276E-2</v>
      </c>
      <c r="H813" s="3">
        <f t="shared" si="125"/>
        <v>4.1176470588235297E-3</v>
      </c>
      <c r="I813" s="9">
        <f t="shared" ref="I813:I857" si="127">G813/H813-1</f>
        <v>12.075483766233766</v>
      </c>
      <c r="J813" s="18">
        <f t="shared" si="126"/>
        <v>2.905228448628134E-5</v>
      </c>
    </row>
    <row r="814" spans="1:10" x14ac:dyDescent="0.15">
      <c r="A814" s="41" t="s">
        <v>333</v>
      </c>
      <c r="B814" s="41" t="s">
        <v>550</v>
      </c>
      <c r="C814" s="6">
        <v>3.4589780000000001</v>
      </c>
      <c r="D814" s="6">
        <v>0.78</v>
      </c>
      <c r="E814" s="9">
        <f t="shared" si="114"/>
        <v>3.4345871794871794</v>
      </c>
      <c r="F814" s="18">
        <f t="shared" si="124"/>
        <v>8.4997276412303175E-5</v>
      </c>
      <c r="G814" s="3">
        <f t="shared" si="118"/>
        <v>0.15722627272727274</v>
      </c>
      <c r="H814" s="3">
        <f t="shared" si="125"/>
        <v>4.5882352941176471E-2</v>
      </c>
      <c r="I814" s="9">
        <f t="shared" si="127"/>
        <v>2.426726456876457</v>
      </c>
      <c r="J814" s="18">
        <f t="shared" si="126"/>
        <v>8.4839582508675469E-5</v>
      </c>
    </row>
    <row r="815" spans="1:10" x14ac:dyDescent="0.15">
      <c r="A815" s="41" t="s">
        <v>253</v>
      </c>
      <c r="B815" s="41" t="s">
        <v>295</v>
      </c>
      <c r="C815" s="6">
        <v>2.7242169999999999</v>
      </c>
      <c r="D815" s="6">
        <v>4.0999999999999996</v>
      </c>
      <c r="E815" s="9">
        <f t="shared" si="114"/>
        <v>-0.33555682926829267</v>
      </c>
      <c r="F815" s="18">
        <f t="shared" si="124"/>
        <v>6.694203471548397E-5</v>
      </c>
      <c r="G815" s="3">
        <f t="shared" si="118"/>
        <v>0.12382804545454545</v>
      </c>
      <c r="H815" s="3">
        <f t="shared" si="125"/>
        <v>0.24117647058823527</v>
      </c>
      <c r="I815" s="9">
        <f t="shared" si="127"/>
        <v>-0.48656664079822609</v>
      </c>
      <c r="J815" s="18">
        <f t="shared" si="126"/>
        <v>6.6817838373946391E-5</v>
      </c>
    </row>
    <row r="816" spans="1:10" x14ac:dyDescent="0.15">
      <c r="A816" s="41" t="s">
        <v>216</v>
      </c>
      <c r="B816" s="41" t="s">
        <v>679</v>
      </c>
      <c r="C816" s="6">
        <v>1.1987380000000001</v>
      </c>
      <c r="D816" s="6">
        <v>1.89</v>
      </c>
      <c r="E816" s="9">
        <f t="shared" si="114"/>
        <v>-0.36574708994708982</v>
      </c>
      <c r="F816" s="18">
        <f t="shared" si="124"/>
        <v>2.94565230342406E-5</v>
      </c>
      <c r="G816" s="3">
        <f t="shared" si="118"/>
        <v>5.448809090909091E-2</v>
      </c>
      <c r="H816" s="3">
        <f t="shared" si="125"/>
        <v>0.11117647058823529</v>
      </c>
      <c r="I816" s="9">
        <f t="shared" si="127"/>
        <v>-0.50989547859547857</v>
      </c>
      <c r="J816" s="18">
        <f t="shared" si="126"/>
        <v>2.9401872881898816E-5</v>
      </c>
    </row>
    <row r="817" spans="1:10" x14ac:dyDescent="0.15">
      <c r="A817" s="41" t="s">
        <v>389</v>
      </c>
      <c r="B817" s="41" t="s">
        <v>680</v>
      </c>
      <c r="C817" s="6">
        <v>3.79358</v>
      </c>
      <c r="D817" s="6">
        <v>2.77</v>
      </c>
      <c r="E817" s="9">
        <f t="shared" si="114"/>
        <v>0.36952346570397099</v>
      </c>
      <c r="F817" s="18">
        <f t="shared" si="124"/>
        <v>9.3219432980546588E-5</v>
      </c>
      <c r="G817" s="3">
        <f t="shared" si="118"/>
        <v>0.17243545454545453</v>
      </c>
      <c r="H817" s="3">
        <f t="shared" si="125"/>
        <v>0.16294117647058823</v>
      </c>
      <c r="I817" s="9">
        <f t="shared" si="127"/>
        <v>5.8268132589432087E-2</v>
      </c>
      <c r="J817" s="18">
        <f t="shared" si="126"/>
        <v>9.3046484659127924E-5</v>
      </c>
    </row>
    <row r="818" spans="1:10" x14ac:dyDescent="0.15">
      <c r="A818" s="41" t="s">
        <v>327</v>
      </c>
      <c r="B818" s="41" t="s">
        <v>681</v>
      </c>
      <c r="C818" s="6">
        <v>7.5002120000000003</v>
      </c>
      <c r="D818" s="6">
        <v>7.21</v>
      </c>
      <c r="E818" s="9">
        <f t="shared" si="114"/>
        <v>4.0251317614424353E-2</v>
      </c>
      <c r="F818" s="18">
        <f t="shared" si="124"/>
        <v>1.8430229753264496E-4</v>
      </c>
      <c r="G818" s="3">
        <f t="shared" si="118"/>
        <v>0.34091872727272726</v>
      </c>
      <c r="H818" s="3">
        <f t="shared" si="125"/>
        <v>0.42411764705882354</v>
      </c>
      <c r="I818" s="9">
        <f t="shared" si="127"/>
        <v>-0.19616943638885387</v>
      </c>
      <c r="J818" s="18">
        <f t="shared" si="126"/>
        <v>1.8396036482641918E-4</v>
      </c>
    </row>
    <row r="819" spans="1:10" x14ac:dyDescent="0.15">
      <c r="A819" s="41" t="s">
        <v>390</v>
      </c>
      <c r="B819" s="41" t="s">
        <v>682</v>
      </c>
      <c r="C819" s="6">
        <v>4.6819759999999997</v>
      </c>
      <c r="D819" s="6">
        <v>6.61</v>
      </c>
      <c r="E819" s="9">
        <f t="shared" si="114"/>
        <v>-0.29168290468986391</v>
      </c>
      <c r="F819" s="18">
        <f t="shared" si="124"/>
        <v>1.1504993909408199E-4</v>
      </c>
      <c r="G819" s="3">
        <f t="shared" si="118"/>
        <v>0.2128170909090909</v>
      </c>
      <c r="H819" s="3">
        <f t="shared" si="125"/>
        <v>0.38882352941176473</v>
      </c>
      <c r="I819" s="9">
        <f t="shared" si="127"/>
        <v>-0.4526640627148949</v>
      </c>
      <c r="J819" s="18">
        <f t="shared" si="126"/>
        <v>1.1483648903104855E-4</v>
      </c>
    </row>
    <row r="820" spans="1:10" x14ac:dyDescent="0.15">
      <c r="A820" s="41" t="s">
        <v>218</v>
      </c>
      <c r="B820" s="41" t="s">
        <v>683</v>
      </c>
      <c r="C820" s="6">
        <v>28.716100000000001</v>
      </c>
      <c r="D820" s="6">
        <v>20.94</v>
      </c>
      <c r="E820" s="9">
        <f t="shared" si="114"/>
        <v>0.37135148042024824</v>
      </c>
      <c r="F820" s="18">
        <f t="shared" si="124"/>
        <v>7.0563914809037209E-4</v>
      </c>
      <c r="G820" s="3">
        <f t="shared" si="118"/>
        <v>1.3052772727272728</v>
      </c>
      <c r="H820" s="3">
        <f t="shared" si="125"/>
        <v>1.2317647058823531</v>
      </c>
      <c r="I820" s="9">
        <f t="shared" si="127"/>
        <v>5.9680689415646304E-2</v>
      </c>
      <c r="J820" s="18">
        <f t="shared" si="126"/>
        <v>7.0432998859124723E-4</v>
      </c>
    </row>
    <row r="821" spans="1:10" x14ac:dyDescent="0.15">
      <c r="A821" s="41" t="s">
        <v>417</v>
      </c>
      <c r="B821" s="41" t="s">
        <v>684</v>
      </c>
      <c r="C821" s="6">
        <v>3.44638</v>
      </c>
      <c r="D821" s="6">
        <v>14.37</v>
      </c>
      <c r="E821" s="9">
        <f t="shared" si="114"/>
        <v>-0.76016840640222683</v>
      </c>
      <c r="F821" s="18">
        <f t="shared" si="124"/>
        <v>8.4687706450238597E-5</v>
      </c>
      <c r="G821" s="3">
        <f t="shared" si="118"/>
        <v>0.15665363636363636</v>
      </c>
      <c r="H821" s="3">
        <f t="shared" si="125"/>
        <v>0.84529411764705875</v>
      </c>
      <c r="I821" s="9">
        <f t="shared" si="127"/>
        <v>-0.81467558676535712</v>
      </c>
      <c r="J821" s="18">
        <f t="shared" si="126"/>
        <v>8.4530586886140616E-5</v>
      </c>
    </row>
    <row r="822" spans="1:10" x14ac:dyDescent="0.15">
      <c r="A822" s="41" t="s">
        <v>392</v>
      </c>
      <c r="B822" s="41" t="s">
        <v>685</v>
      </c>
      <c r="C822" s="6">
        <v>2.6363910000000002</v>
      </c>
      <c r="D822" s="6">
        <v>2.67</v>
      </c>
      <c r="E822" s="9">
        <f t="shared" si="114"/>
        <v>-1.2587640449438164E-2</v>
      </c>
      <c r="F822" s="18">
        <f t="shared" si="124"/>
        <v>6.4783891241259239E-5</v>
      </c>
      <c r="G822" s="3">
        <f t="shared" si="118"/>
        <v>0.11983595454545455</v>
      </c>
      <c r="H822" s="3">
        <f t="shared" si="125"/>
        <v>0.15705882352941175</v>
      </c>
      <c r="I822" s="9">
        <f t="shared" si="127"/>
        <v>-0.23699954034729309</v>
      </c>
      <c r="J822" s="18">
        <f t="shared" si="126"/>
        <v>6.4663698864123853E-5</v>
      </c>
    </row>
    <row r="823" spans="1:10" x14ac:dyDescent="0.15">
      <c r="A823" s="41" t="s">
        <v>415</v>
      </c>
      <c r="B823" s="41" t="s">
        <v>686</v>
      </c>
      <c r="C823" s="11">
        <v>3.722445</v>
      </c>
      <c r="D823" s="11">
        <v>9.24</v>
      </c>
      <c r="E823" s="9">
        <f t="shared" si="114"/>
        <v>-0.59713798701298704</v>
      </c>
      <c r="F823" s="18">
        <f t="shared" si="124"/>
        <v>9.1471436532581545E-5</v>
      </c>
      <c r="G823" s="3">
        <f t="shared" si="118"/>
        <v>0.16920204545454545</v>
      </c>
      <c r="H823" s="3">
        <f t="shared" si="125"/>
        <v>0.54352941176470593</v>
      </c>
      <c r="I823" s="9">
        <f t="shared" si="127"/>
        <v>-0.68869753541912637</v>
      </c>
      <c r="J823" s="18">
        <f t="shared" si="126"/>
        <v>9.130173123723435E-5</v>
      </c>
    </row>
    <row r="824" spans="1:10" x14ac:dyDescent="0.15">
      <c r="A824" s="41" t="s">
        <v>393</v>
      </c>
      <c r="B824" s="41" t="s">
        <v>687</v>
      </c>
      <c r="C824" s="6">
        <v>0.50600840000000002</v>
      </c>
      <c r="D824" s="6">
        <v>0.65</v>
      </c>
      <c r="E824" s="9">
        <f t="shared" si="114"/>
        <v>-0.22152553846153844</v>
      </c>
      <c r="F824" s="18">
        <f t="shared" si="124"/>
        <v>1.2434116621079194E-5</v>
      </c>
      <c r="G824" s="3">
        <f t="shared" si="118"/>
        <v>2.3000381818181818E-2</v>
      </c>
      <c r="H824" s="3">
        <f t="shared" si="125"/>
        <v>3.8235294117647062E-2</v>
      </c>
      <c r="I824" s="9">
        <f t="shared" si="127"/>
        <v>-0.39845155244755248</v>
      </c>
      <c r="J824" s="18">
        <f t="shared" si="126"/>
        <v>1.2411047830279017E-5</v>
      </c>
    </row>
    <row r="825" spans="1:10" x14ac:dyDescent="0.15">
      <c r="A825" s="41" t="s">
        <v>240</v>
      </c>
      <c r="B825" s="41" t="s">
        <v>688</v>
      </c>
      <c r="C825" s="6">
        <v>18.948409999999999</v>
      </c>
      <c r="D825" s="6">
        <v>1.73</v>
      </c>
      <c r="E825" s="9">
        <f t="shared" si="114"/>
        <v>9.9528381502890166</v>
      </c>
      <c r="F825" s="18">
        <f t="shared" si="124"/>
        <v>4.6561823820320607E-4</v>
      </c>
      <c r="G825" s="3">
        <f t="shared" si="118"/>
        <v>0.8612913636363636</v>
      </c>
      <c r="H825" s="3">
        <f t="shared" si="125"/>
        <v>0.10176470588235294</v>
      </c>
      <c r="I825" s="9">
        <f t="shared" si="127"/>
        <v>7.4635567524960589</v>
      </c>
      <c r="J825" s="18">
        <f t="shared" si="126"/>
        <v>4.647543851401226E-4</v>
      </c>
    </row>
    <row r="826" spans="1:10" x14ac:dyDescent="0.15">
      <c r="A826" s="41" t="s">
        <v>330</v>
      </c>
      <c r="B826" s="41" t="s">
        <v>690</v>
      </c>
      <c r="C826" s="6">
        <v>15.026160000000001</v>
      </c>
      <c r="D826" s="6">
        <v>7.82</v>
      </c>
      <c r="E826" s="9">
        <f t="shared" si="114"/>
        <v>0.92150383631713551</v>
      </c>
      <c r="F826" s="18">
        <f t="shared" ref="F826:F847" si="128">C826/$C$1043</f>
        <v>3.6923700437975997E-4</v>
      </c>
      <c r="G826" s="3">
        <f t="shared" si="118"/>
        <v>0.6830072727272728</v>
      </c>
      <c r="H826" s="3">
        <f t="shared" si="125"/>
        <v>0.46</v>
      </c>
      <c r="I826" s="9">
        <f t="shared" si="127"/>
        <v>0.484798418972332</v>
      </c>
      <c r="J826" s="18">
        <f t="shared" ref="J826:J849" si="129">G826/$G$1043</f>
        <v>3.6855196566979001E-4</v>
      </c>
    </row>
    <row r="827" spans="1:10" x14ac:dyDescent="0.15">
      <c r="A827" s="41" t="s">
        <v>264</v>
      </c>
      <c r="B827" s="41" t="s">
        <v>136</v>
      </c>
      <c r="C827" s="6">
        <v>343.06659999999999</v>
      </c>
      <c r="D827" s="6">
        <v>144.15</v>
      </c>
      <c r="E827" s="9">
        <f t="shared" si="114"/>
        <v>1.3799278529309746</v>
      </c>
      <c r="F827" s="18">
        <f t="shared" si="128"/>
        <v>8.4301567191317917E-3</v>
      </c>
      <c r="G827" s="3">
        <f t="shared" si="118"/>
        <v>15.593936363636363</v>
      </c>
      <c r="H827" s="3">
        <f t="shared" si="125"/>
        <v>8.4794117647058833</v>
      </c>
      <c r="I827" s="9">
        <f t="shared" si="127"/>
        <v>0.83903515908302562</v>
      </c>
      <c r="J827" s="18">
        <f t="shared" si="129"/>
        <v>8.4145164024375871E-3</v>
      </c>
    </row>
    <row r="828" spans="1:10" x14ac:dyDescent="0.15">
      <c r="A828" s="41" t="s">
        <v>237</v>
      </c>
      <c r="B828" s="41" t="s">
        <v>691</v>
      </c>
      <c r="C828" s="6">
        <v>7.304284</v>
      </c>
      <c r="D828" s="6">
        <v>11.91</v>
      </c>
      <c r="E828" s="9">
        <f t="shared" si="114"/>
        <v>-0.38670999160369435</v>
      </c>
      <c r="F828" s="18">
        <f t="shared" si="128"/>
        <v>1.7948776954983912E-4</v>
      </c>
      <c r="G828" s="3">
        <f t="shared" ref="G828:G891" si="130">C828/22</f>
        <v>0.33201290909090908</v>
      </c>
      <c r="H828" s="3">
        <f t="shared" si="125"/>
        <v>0.70058823529411762</v>
      </c>
      <c r="I828" s="9">
        <f t="shared" si="127"/>
        <v>-0.52609408442103656</v>
      </c>
      <c r="J828" s="18">
        <f t="shared" si="129"/>
        <v>1.791547691499622E-4</v>
      </c>
    </row>
    <row r="829" spans="1:10" x14ac:dyDescent="0.15">
      <c r="A829" s="41" t="s">
        <v>258</v>
      </c>
      <c r="B829" s="41" t="s">
        <v>692</v>
      </c>
      <c r="C829" s="6">
        <v>6.0876150000000004</v>
      </c>
      <c r="D829" s="6">
        <v>4.2300000000000004</v>
      </c>
      <c r="E829" s="9">
        <f t="shared" si="114"/>
        <v>0.43915248226950343</v>
      </c>
      <c r="F829" s="18">
        <f t="shared" si="128"/>
        <v>1.4959062903744486E-4</v>
      </c>
      <c r="G829" s="3">
        <f t="shared" si="130"/>
        <v>0.27670977272727276</v>
      </c>
      <c r="H829" s="3">
        <f t="shared" si="125"/>
        <v>0.24882352941176472</v>
      </c>
      <c r="I829" s="9">
        <f t="shared" si="127"/>
        <v>0.11207237266279835</v>
      </c>
      <c r="J829" s="18">
        <f t="shared" si="129"/>
        <v>1.4931309625951665E-4</v>
      </c>
    </row>
    <row r="830" spans="1:10" x14ac:dyDescent="0.15">
      <c r="A830" s="41" t="s">
        <v>255</v>
      </c>
      <c r="B830" s="41" t="s">
        <v>693</v>
      </c>
      <c r="C830" s="6">
        <v>39.547199999999997</v>
      </c>
      <c r="D830" s="6">
        <v>27.42</v>
      </c>
      <c r="E830" s="9">
        <f t="shared" si="114"/>
        <v>0.44227571115973729</v>
      </c>
      <c r="F830" s="18">
        <f t="shared" si="128"/>
        <v>9.7179117350056445E-4</v>
      </c>
      <c r="G830" s="3">
        <f t="shared" si="130"/>
        <v>1.7975999999999999</v>
      </c>
      <c r="H830" s="3">
        <f t="shared" si="125"/>
        <v>1.6129411764705883</v>
      </c>
      <c r="I830" s="9">
        <f t="shared" si="127"/>
        <v>0.1144857768052514</v>
      </c>
      <c r="J830" s="18">
        <f t="shared" si="129"/>
        <v>9.699882269812325E-4</v>
      </c>
    </row>
    <row r="831" spans="1:10" x14ac:dyDescent="0.15">
      <c r="A831" s="41" t="s">
        <v>256</v>
      </c>
      <c r="B831" s="41" t="s">
        <v>694</v>
      </c>
      <c r="C831" s="11">
        <v>14.22921</v>
      </c>
      <c r="D831" s="11">
        <v>3.2</v>
      </c>
      <c r="E831" s="9">
        <f t="shared" si="114"/>
        <v>3.4466281250000002</v>
      </c>
      <c r="F831" s="18">
        <f t="shared" si="128"/>
        <v>3.4965359580162359E-4</v>
      </c>
      <c r="G831" s="3">
        <f t="shared" si="130"/>
        <v>0.64678227272727273</v>
      </c>
      <c r="H831" s="3">
        <f t="shared" si="125"/>
        <v>0.18823529411764706</v>
      </c>
      <c r="I831" s="9">
        <f t="shared" si="127"/>
        <v>2.4360308238636366</v>
      </c>
      <c r="J831" s="18">
        <f t="shared" si="129"/>
        <v>3.4900488983401163E-4</v>
      </c>
    </row>
    <row r="832" spans="1:10" x14ac:dyDescent="0.15">
      <c r="A832" s="41" t="s">
        <v>238</v>
      </c>
      <c r="B832" s="41" t="s">
        <v>695</v>
      </c>
      <c r="C832" s="6">
        <v>3.4887009999999998</v>
      </c>
      <c r="D832" s="6">
        <v>1.59</v>
      </c>
      <c r="E832" s="9">
        <f t="shared" si="114"/>
        <v>1.1941515723270437</v>
      </c>
      <c r="F832" s="18">
        <f t="shared" si="128"/>
        <v>8.5727658058790335E-5</v>
      </c>
      <c r="G832" s="3">
        <f t="shared" si="130"/>
        <v>0.15857731818181817</v>
      </c>
      <c r="H832" s="3">
        <f t="shared" si="125"/>
        <v>9.3529411764705889E-2</v>
      </c>
      <c r="I832" s="9">
        <f t="shared" si="127"/>
        <v>0.69548076043453366</v>
      </c>
      <c r="J832" s="18">
        <f t="shared" si="129"/>
        <v>8.5568609091355469E-5</v>
      </c>
    </row>
    <row r="833" spans="1:10" x14ac:dyDescent="0.15">
      <c r="A833" s="41" t="s">
        <v>151</v>
      </c>
      <c r="B833" s="41" t="s">
        <v>137</v>
      </c>
      <c r="C833" s="6">
        <v>29.197089999999999</v>
      </c>
      <c r="D833" s="6">
        <v>14.58</v>
      </c>
      <c r="E833" s="9">
        <f t="shared" si="114"/>
        <v>1.0025438957475994</v>
      </c>
      <c r="F833" s="18">
        <f t="shared" si="128"/>
        <v>7.1745848894236752E-4</v>
      </c>
      <c r="G833" s="3">
        <f t="shared" si="130"/>
        <v>1.3271404545454546</v>
      </c>
      <c r="H833" s="3">
        <f t="shared" si="125"/>
        <v>0.85764705882352943</v>
      </c>
      <c r="I833" s="9">
        <f t="shared" si="127"/>
        <v>0.54742028307769042</v>
      </c>
      <c r="J833" s="18">
        <f t="shared" si="129"/>
        <v>7.1612740123476448E-4</v>
      </c>
    </row>
    <row r="834" spans="1:10" x14ac:dyDescent="0.15">
      <c r="A834" s="41" t="s">
        <v>31</v>
      </c>
      <c r="B834" s="41" t="s">
        <v>696</v>
      </c>
      <c r="C834" s="6">
        <v>13.77486</v>
      </c>
      <c r="D834" s="6">
        <v>3.66</v>
      </c>
      <c r="E834" s="9">
        <f t="shared" si="114"/>
        <v>2.7636229508196721</v>
      </c>
      <c r="F834" s="18">
        <f t="shared" si="128"/>
        <v>3.3848887820644665E-4</v>
      </c>
      <c r="G834" s="3">
        <f t="shared" si="130"/>
        <v>0.62612999999999996</v>
      </c>
      <c r="H834" s="3">
        <f t="shared" si="125"/>
        <v>0.21529411764705883</v>
      </c>
      <c r="I834" s="9">
        <f t="shared" si="127"/>
        <v>1.9082540983606555</v>
      </c>
      <c r="J834" s="18">
        <f t="shared" si="129"/>
        <v>3.3786088593667064E-4</v>
      </c>
    </row>
    <row r="835" spans="1:10" x14ac:dyDescent="0.15">
      <c r="A835" s="41" t="s">
        <v>439</v>
      </c>
      <c r="B835" s="41" t="s">
        <v>748</v>
      </c>
      <c r="C835" s="6">
        <v>7.9962439999999999</v>
      </c>
      <c r="D835" s="6">
        <v>9.85</v>
      </c>
      <c r="E835" s="9">
        <f t="shared" si="114"/>
        <v>-0.18819857868020307</v>
      </c>
      <c r="F835" s="18">
        <f t="shared" si="128"/>
        <v>1.964912646244702E-4</v>
      </c>
      <c r="G835" s="3">
        <f t="shared" si="130"/>
        <v>0.36346563636363638</v>
      </c>
      <c r="H835" s="3">
        <f t="shared" si="125"/>
        <v>0.57941176470588229</v>
      </c>
      <c r="I835" s="9">
        <f t="shared" si="127"/>
        <v>-0.37269890170742959</v>
      </c>
      <c r="J835" s="18">
        <f t="shared" si="129"/>
        <v>1.961267179489147E-4</v>
      </c>
    </row>
    <row r="836" spans="1:10" x14ac:dyDescent="0.15">
      <c r="A836" s="41" t="s">
        <v>355</v>
      </c>
      <c r="B836" s="41" t="s">
        <v>697</v>
      </c>
      <c r="C836" s="6">
        <v>4.0033390000000004</v>
      </c>
      <c r="D836" s="6">
        <v>1.57</v>
      </c>
      <c r="E836" s="9">
        <f t="shared" si="114"/>
        <v>1.5498974522292994</v>
      </c>
      <c r="F836" s="18">
        <f t="shared" si="128"/>
        <v>9.8373829366695426E-5</v>
      </c>
      <c r="G836" s="3">
        <f t="shared" si="130"/>
        <v>0.18196995454545456</v>
      </c>
      <c r="H836" s="3">
        <f t="shared" si="125"/>
        <v>9.2352941176470596E-2</v>
      </c>
      <c r="I836" s="9">
        <f t="shared" si="127"/>
        <v>0.97037530399536776</v>
      </c>
      <c r="J836" s="18">
        <f t="shared" si="129"/>
        <v>9.8191318187250198E-5</v>
      </c>
    </row>
    <row r="837" spans="1:10" x14ac:dyDescent="0.15">
      <c r="A837" s="41" t="s">
        <v>356</v>
      </c>
      <c r="B837" s="41" t="s">
        <v>698</v>
      </c>
      <c r="C837" s="6">
        <v>0.93049609999999994</v>
      </c>
      <c r="D837" s="6">
        <v>0.04</v>
      </c>
      <c r="E837" s="9">
        <f t="shared" si="114"/>
        <v>22.262402499999997</v>
      </c>
      <c r="F837" s="18">
        <f t="shared" si="128"/>
        <v>2.286502955851991E-5</v>
      </c>
      <c r="G837" s="3">
        <f t="shared" si="130"/>
        <v>4.2295277272727271E-2</v>
      </c>
      <c r="H837" s="3">
        <f t="shared" si="125"/>
        <v>2.3529411764705885E-3</v>
      </c>
      <c r="I837" s="9">
        <f t="shared" si="127"/>
        <v>16.975492840909087</v>
      </c>
      <c r="J837" s="18">
        <f t="shared" si="129"/>
        <v>2.2822608484341536E-5</v>
      </c>
    </row>
    <row r="838" spans="1:10" x14ac:dyDescent="0.15">
      <c r="A838" s="41" t="s">
        <v>431</v>
      </c>
      <c r="B838" s="41" t="s">
        <v>749</v>
      </c>
      <c r="C838" s="6">
        <v>0.54968159999999999</v>
      </c>
      <c r="D838" s="6">
        <v>0.08</v>
      </c>
      <c r="E838" s="9">
        <f t="shared" si="114"/>
        <v>5.8710199999999997</v>
      </c>
      <c r="F838" s="18">
        <f t="shared" si="128"/>
        <v>1.3507295765962392E-5</v>
      </c>
      <c r="G838" s="3">
        <f t="shared" si="130"/>
        <v>2.4985527272727272E-2</v>
      </c>
      <c r="H838" s="3">
        <f t="shared" si="125"/>
        <v>4.7058823529411769E-3</v>
      </c>
      <c r="I838" s="9">
        <f t="shared" si="127"/>
        <v>4.3094245454545446</v>
      </c>
      <c r="J838" s="18">
        <f t="shared" si="129"/>
        <v>1.3482235925380485E-5</v>
      </c>
    </row>
    <row r="839" spans="1:10" x14ac:dyDescent="0.15">
      <c r="A839" s="41" t="s">
        <v>354</v>
      </c>
      <c r="B839" s="41" t="s">
        <v>699</v>
      </c>
      <c r="C839" s="6">
        <v>0.90397530000000004</v>
      </c>
      <c r="D839" s="6">
        <v>0.47</v>
      </c>
      <c r="E839" s="9">
        <f t="shared" si="114"/>
        <v>0.92335170212765982</v>
      </c>
      <c r="F839" s="18">
        <f t="shared" si="128"/>
        <v>2.2213335396754385E-5</v>
      </c>
      <c r="G839" s="3">
        <f t="shared" si="130"/>
        <v>4.1089786363636367E-2</v>
      </c>
      <c r="H839" s="3">
        <f t="shared" si="125"/>
        <v>2.764705882352941E-2</v>
      </c>
      <c r="I839" s="9">
        <f t="shared" si="127"/>
        <v>0.48622631528046445</v>
      </c>
      <c r="J839" s="18">
        <f t="shared" si="129"/>
        <v>2.217212339892149E-5</v>
      </c>
    </row>
    <row r="840" spans="1:10" x14ac:dyDescent="0.15">
      <c r="A840" s="41" t="s">
        <v>394</v>
      </c>
      <c r="B840" s="41" t="s">
        <v>750</v>
      </c>
      <c r="C840" s="6">
        <v>0.88625209999999999</v>
      </c>
      <c r="D840" s="6">
        <v>2.93</v>
      </c>
      <c r="E840" s="9">
        <f t="shared" si="114"/>
        <v>-0.69752488054607509</v>
      </c>
      <c r="F840" s="18">
        <f t="shared" si="128"/>
        <v>2.1777824176587463E-5</v>
      </c>
      <c r="G840" s="3">
        <f t="shared" si="130"/>
        <v>4.0284186363636364E-2</v>
      </c>
      <c r="H840" s="3">
        <f t="shared" si="125"/>
        <v>0.1723529411764706</v>
      </c>
      <c r="I840" s="9">
        <f t="shared" si="127"/>
        <v>-0.76626922587651258</v>
      </c>
      <c r="J840" s="18">
        <f t="shared" si="129"/>
        <v>2.1737420174813744E-5</v>
      </c>
    </row>
    <row r="841" spans="1:10" x14ac:dyDescent="0.15">
      <c r="A841" s="41" t="s">
        <v>242</v>
      </c>
      <c r="B841" s="41" t="s">
        <v>751</v>
      </c>
      <c r="C841" s="6">
        <v>2.319223</v>
      </c>
      <c r="D841" s="6">
        <v>1.42</v>
      </c>
      <c r="E841" s="9">
        <f t="shared" si="114"/>
        <v>0.63325563380281702</v>
      </c>
      <c r="F841" s="18">
        <f t="shared" si="128"/>
        <v>5.6990139397466824E-5</v>
      </c>
      <c r="G841" s="3">
        <f t="shared" si="130"/>
        <v>0.10541922727272728</v>
      </c>
      <c r="H841" s="3">
        <f t="shared" si="125"/>
        <v>8.352941176470588E-2</v>
      </c>
      <c r="I841" s="9">
        <f t="shared" si="127"/>
        <v>0.26206117157490394</v>
      </c>
      <c r="J841" s="18">
        <f t="shared" si="129"/>
        <v>5.6884406626615672E-5</v>
      </c>
    </row>
    <row r="842" spans="1:10" x14ac:dyDescent="0.15">
      <c r="A842" s="41" t="s">
        <v>239</v>
      </c>
      <c r="B842" s="41" t="s">
        <v>700</v>
      </c>
      <c r="C842" s="6">
        <v>3.9136060000000001</v>
      </c>
      <c r="D842" s="6">
        <v>1.1399999999999999</v>
      </c>
      <c r="E842" s="9">
        <f t="shared" si="114"/>
        <v>2.4329877192982461</v>
      </c>
      <c r="F842" s="18">
        <f t="shared" si="128"/>
        <v>9.6168825286211174E-5</v>
      </c>
      <c r="G842" s="3">
        <f t="shared" si="130"/>
        <v>0.17789118181818184</v>
      </c>
      <c r="H842" s="3">
        <f t="shared" si="125"/>
        <v>6.7058823529411754E-2</v>
      </c>
      <c r="I842" s="9">
        <f t="shared" si="127"/>
        <v>1.652763237639554</v>
      </c>
      <c r="J842" s="18">
        <f t="shared" si="129"/>
        <v>9.5990405010800106E-5</v>
      </c>
    </row>
    <row r="843" spans="1:10" x14ac:dyDescent="0.15">
      <c r="A843" s="41" t="s">
        <v>358</v>
      </c>
      <c r="B843" s="41" t="s">
        <v>701</v>
      </c>
      <c r="C843" s="6">
        <v>2.30064</v>
      </c>
      <c r="D843" s="6">
        <v>5.08</v>
      </c>
      <c r="E843" s="9">
        <f t="shared" si="114"/>
        <v>-0.54711811023622048</v>
      </c>
      <c r="F843" s="18">
        <f t="shared" si="128"/>
        <v>5.6533500359123752E-5</v>
      </c>
      <c r="G843" s="3">
        <f t="shared" si="130"/>
        <v>0.10457454545454546</v>
      </c>
      <c r="H843" s="3">
        <f t="shared" si="125"/>
        <v>0.29882352941176471</v>
      </c>
      <c r="I843" s="9">
        <f t="shared" si="127"/>
        <v>-0.65004581245526127</v>
      </c>
      <c r="J843" s="18">
        <f t="shared" si="129"/>
        <v>5.6428614782389224E-5</v>
      </c>
    </row>
    <row r="844" spans="1:10" x14ac:dyDescent="0.15">
      <c r="A844" s="41" t="s">
        <v>82</v>
      </c>
      <c r="B844" s="41" t="s">
        <v>702</v>
      </c>
      <c r="C844" s="11">
        <v>142.46870000000001</v>
      </c>
      <c r="D844" s="11">
        <v>90.17</v>
      </c>
      <c r="E844" s="9">
        <f t="shared" si="114"/>
        <v>0.58000110901630264</v>
      </c>
      <c r="F844" s="18">
        <f t="shared" si="128"/>
        <v>3.5008755401166177E-3</v>
      </c>
      <c r="G844" s="3">
        <f t="shared" si="130"/>
        <v>6.4758500000000003</v>
      </c>
      <c r="H844" s="3">
        <f t="shared" si="125"/>
        <v>5.304117647058824</v>
      </c>
      <c r="I844" s="9">
        <f t="shared" si="127"/>
        <v>0.22090994787623375</v>
      </c>
      <c r="J844" s="18">
        <f t="shared" si="129"/>
        <v>3.494380429292621E-3</v>
      </c>
    </row>
    <row r="845" spans="1:10" x14ac:dyDescent="0.15">
      <c r="A845" s="41" t="s">
        <v>80</v>
      </c>
      <c r="B845" s="41" t="s">
        <v>703</v>
      </c>
      <c r="C845" s="6">
        <v>1.953265</v>
      </c>
      <c r="D845" s="6">
        <v>1.88</v>
      </c>
      <c r="E845" s="9">
        <f t="shared" si="114"/>
        <v>3.8970744680851155E-2</v>
      </c>
      <c r="F845" s="18">
        <f t="shared" si="128"/>
        <v>4.7997473563427508E-5</v>
      </c>
      <c r="G845" s="3">
        <f t="shared" si="130"/>
        <v>8.8784772727272726E-2</v>
      </c>
      <c r="H845" s="3">
        <f t="shared" si="125"/>
        <v>0.11058823529411764</v>
      </c>
      <c r="I845" s="9">
        <f t="shared" si="127"/>
        <v>-0.19715897001934235</v>
      </c>
      <c r="J845" s="18">
        <f t="shared" si="129"/>
        <v>4.7908424722217936E-5</v>
      </c>
    </row>
    <row r="846" spans="1:10" x14ac:dyDescent="0.15">
      <c r="A846" s="41" t="s">
        <v>79</v>
      </c>
      <c r="B846" s="41" t="s">
        <v>704</v>
      </c>
      <c r="C846" s="6">
        <v>1.892617</v>
      </c>
      <c r="D846" s="6">
        <v>0.19</v>
      </c>
      <c r="E846" s="9">
        <f t="shared" si="114"/>
        <v>8.961142105263157</v>
      </c>
      <c r="F846" s="18">
        <f t="shared" si="128"/>
        <v>4.6507173590472096E-5</v>
      </c>
      <c r="G846" s="3">
        <f t="shared" si="130"/>
        <v>8.6028045454545454E-2</v>
      </c>
      <c r="H846" s="3">
        <f t="shared" si="125"/>
        <v>1.1176470588235295E-2</v>
      </c>
      <c r="I846" s="9">
        <f t="shared" si="127"/>
        <v>6.6972461722488035</v>
      </c>
      <c r="J846" s="18">
        <f t="shared" si="129"/>
        <v>4.64208896757429E-5</v>
      </c>
    </row>
    <row r="847" spans="1:10" x14ac:dyDescent="0.15">
      <c r="A847" s="41" t="s">
        <v>231</v>
      </c>
      <c r="B847" s="41" t="s">
        <v>705</v>
      </c>
      <c r="C847" s="6">
        <v>8.4800389999999997</v>
      </c>
      <c r="D847" s="6">
        <v>5.3</v>
      </c>
      <c r="E847" s="9">
        <f t="shared" si="114"/>
        <v>0.60000735849056608</v>
      </c>
      <c r="F847" s="18">
        <f t="shared" si="128"/>
        <v>2.0837953258740326E-4</v>
      </c>
      <c r="G847" s="3">
        <f t="shared" si="130"/>
        <v>0.38545631818181819</v>
      </c>
      <c r="H847" s="3">
        <f t="shared" si="125"/>
        <v>0.31176470588235294</v>
      </c>
      <c r="I847" s="9">
        <f t="shared" si="127"/>
        <v>0.23636932246998277</v>
      </c>
      <c r="J847" s="18">
        <f t="shared" si="129"/>
        <v>2.0799292982415202E-4</v>
      </c>
    </row>
    <row r="848" spans="1:10" x14ac:dyDescent="0.15">
      <c r="A848" s="41" t="s">
        <v>233</v>
      </c>
      <c r="B848" s="41" t="s">
        <v>706</v>
      </c>
      <c r="C848" s="6">
        <v>86.106129999999993</v>
      </c>
      <c r="D848" s="6">
        <v>69.099999999999994</v>
      </c>
      <c r="E848" s="9">
        <f t="shared" si="114"/>
        <v>0.24610897250361785</v>
      </c>
      <c r="F848" s="18">
        <f t="shared" ref="F848:F931" si="131">C848/$C$1043</f>
        <v>2.1158812031772706E-3</v>
      </c>
      <c r="G848" s="3">
        <f t="shared" si="130"/>
        <v>3.9139149999999998</v>
      </c>
      <c r="H848" s="3">
        <f t="shared" si="125"/>
        <v>4.0647058823529409</v>
      </c>
      <c r="I848" s="9">
        <f t="shared" si="127"/>
        <v>-3.7097612156295257E-2</v>
      </c>
      <c r="J848" s="18">
        <f t="shared" si="129"/>
        <v>2.1119556471991827E-3</v>
      </c>
    </row>
    <row r="849" spans="1:10" x14ac:dyDescent="0.15">
      <c r="A849" s="41" t="s">
        <v>236</v>
      </c>
      <c r="B849" s="41" t="s">
        <v>707</v>
      </c>
      <c r="C849" s="6">
        <v>9.9165729999999996</v>
      </c>
      <c r="D849" s="6">
        <v>11.14</v>
      </c>
      <c r="E849" s="9">
        <f t="shared" si="114"/>
        <v>-0.10982289048473981</v>
      </c>
      <c r="F849" s="18">
        <f t="shared" si="131"/>
        <v>2.436794036688821E-4</v>
      </c>
      <c r="G849" s="3">
        <f t="shared" si="130"/>
        <v>0.45075331818181819</v>
      </c>
      <c r="H849" s="3">
        <f t="shared" si="125"/>
        <v>0.6552941176470588</v>
      </c>
      <c r="I849" s="9">
        <f t="shared" si="127"/>
        <v>-0.31213586992002607</v>
      </c>
      <c r="J849" s="18">
        <f t="shared" si="129"/>
        <v>2.4322730969575501E-4</v>
      </c>
    </row>
    <row r="850" spans="1:10" x14ac:dyDescent="0.15">
      <c r="A850" s="41" t="s">
        <v>235</v>
      </c>
      <c r="B850" s="41" t="s">
        <v>708</v>
      </c>
      <c r="C850" s="6">
        <v>49.393300000000004</v>
      </c>
      <c r="D850" s="6">
        <v>26.68</v>
      </c>
      <c r="E850" s="9">
        <f t="shared" si="114"/>
        <v>0.85132308845577231</v>
      </c>
      <c r="F850" s="18">
        <f t="shared" si="131"/>
        <v>1.2137388480111218E-3</v>
      </c>
      <c r="G850" s="3">
        <f t="shared" si="130"/>
        <v>2.2451500000000002</v>
      </c>
      <c r="H850" s="3">
        <f t="shared" si="125"/>
        <v>1.5694117647058823</v>
      </c>
      <c r="I850" s="9">
        <f t="shared" si="127"/>
        <v>0.43056784107946044</v>
      </c>
      <c r="J850" s="18">
        <f t="shared" ref="J850:J862" si="132">G850/$G$1043</f>
        <v>1.2114870203643272E-3</v>
      </c>
    </row>
    <row r="851" spans="1:10" x14ac:dyDescent="0.15">
      <c r="A851" s="52" t="s">
        <v>422</v>
      </c>
      <c r="B851" s="41" t="s">
        <v>709</v>
      </c>
      <c r="C851" s="6">
        <v>3.8470819999999999</v>
      </c>
      <c r="D851" s="6">
        <v>1.46</v>
      </c>
      <c r="E851" s="9">
        <f t="shared" si="114"/>
        <v>1.6349876712328766</v>
      </c>
      <c r="F851" s="18">
        <f t="shared" si="131"/>
        <v>9.4534134687990524E-5</v>
      </c>
      <c r="G851" s="3">
        <f t="shared" si="130"/>
        <v>0.17486736363636363</v>
      </c>
      <c r="H851" s="3">
        <f t="shared" si="125"/>
        <v>8.5882352941176465E-2</v>
      </c>
      <c r="I851" s="9">
        <f t="shared" si="127"/>
        <v>1.0361268368617682</v>
      </c>
      <c r="J851" s="18">
        <f t="shared" si="132"/>
        <v>9.4358747224365167E-5</v>
      </c>
    </row>
    <row r="852" spans="1:10" x14ac:dyDescent="0.15">
      <c r="A852" s="41" t="s">
        <v>81</v>
      </c>
      <c r="B852" s="41" t="s">
        <v>710</v>
      </c>
      <c r="C852" s="11">
        <v>88.172229999999999</v>
      </c>
      <c r="D852" s="11">
        <v>38.51</v>
      </c>
      <c r="E852" s="9">
        <f t="shared" si="114"/>
        <v>1.289593092703194</v>
      </c>
      <c r="F852" s="18">
        <f t="shared" si="131"/>
        <v>2.1666513649983231E-3</v>
      </c>
      <c r="G852" s="3">
        <f t="shared" si="130"/>
        <v>4.0078286363636364</v>
      </c>
      <c r="H852" s="3">
        <f t="shared" si="125"/>
        <v>2.2652941176470587</v>
      </c>
      <c r="I852" s="9">
        <f t="shared" si="127"/>
        <v>0.76923102617974082</v>
      </c>
      <c r="J852" s="18">
        <f t="shared" si="132"/>
        <v>2.1626316160608451E-3</v>
      </c>
    </row>
    <row r="853" spans="1:10" x14ac:dyDescent="0.15">
      <c r="A853" s="41" t="s">
        <v>234</v>
      </c>
      <c r="B853" s="41" t="s">
        <v>711</v>
      </c>
      <c r="C853" s="6">
        <v>15.552530000000001</v>
      </c>
      <c r="D853" s="6">
        <v>7.53</v>
      </c>
      <c r="E853" s="9">
        <f t="shared" si="114"/>
        <v>1.0654090305444885</v>
      </c>
      <c r="F853" s="18">
        <f t="shared" si="131"/>
        <v>3.8217146547929405E-4</v>
      </c>
      <c r="G853" s="3">
        <f t="shared" si="130"/>
        <v>0.70693318181818188</v>
      </c>
      <c r="H853" s="3">
        <f t="shared" si="125"/>
        <v>0.44294117647058823</v>
      </c>
      <c r="I853" s="9">
        <f t="shared" si="127"/>
        <v>0.59599788723892333</v>
      </c>
      <c r="J853" s="18">
        <f t="shared" si="132"/>
        <v>3.8146242969849776E-4</v>
      </c>
    </row>
    <row r="854" spans="1:10" x14ac:dyDescent="0.15">
      <c r="A854" s="41" t="s">
        <v>421</v>
      </c>
      <c r="B854" s="41" t="s">
        <v>712</v>
      </c>
      <c r="C854" s="6">
        <v>1.5725610000000001</v>
      </c>
      <c r="D854" s="6">
        <v>0.53</v>
      </c>
      <c r="E854" s="9">
        <f t="shared" si="114"/>
        <v>1.9670962264150944</v>
      </c>
      <c r="F854" s="18">
        <f t="shared" si="131"/>
        <v>3.8642455081300863E-5</v>
      </c>
      <c r="G854" s="3">
        <f t="shared" si="130"/>
        <v>7.1480045454545463E-2</v>
      </c>
      <c r="H854" s="3">
        <f t="shared" si="125"/>
        <v>3.1176470588235295E-2</v>
      </c>
      <c r="I854" s="9">
        <f t="shared" si="127"/>
        <v>1.2927561749571184</v>
      </c>
      <c r="J854" s="18">
        <f t="shared" si="132"/>
        <v>3.8570762436021624E-5</v>
      </c>
    </row>
    <row r="855" spans="1:10" x14ac:dyDescent="0.15">
      <c r="A855" s="41" t="s">
        <v>203</v>
      </c>
      <c r="B855" s="41" t="s">
        <v>713</v>
      </c>
      <c r="C855" s="6">
        <v>12.68141</v>
      </c>
      <c r="D855" s="6">
        <v>5.31</v>
      </c>
      <c r="E855" s="9">
        <f t="shared" si="114"/>
        <v>1.3882128060263654</v>
      </c>
      <c r="F855" s="18">
        <f t="shared" si="131"/>
        <v>3.1161959141334393E-4</v>
      </c>
      <c r="G855" s="3">
        <f t="shared" si="130"/>
        <v>0.57642772727272729</v>
      </c>
      <c r="H855" s="3">
        <f t="shared" si="125"/>
        <v>0.31235294117647056</v>
      </c>
      <c r="I855" s="9">
        <f t="shared" si="127"/>
        <v>0.84543716829310078</v>
      </c>
      <c r="J855" s="18">
        <f t="shared" si="132"/>
        <v>3.1104144924348813E-4</v>
      </c>
    </row>
    <row r="856" spans="1:10" x14ac:dyDescent="0.15">
      <c r="A856" s="41" t="s">
        <v>357</v>
      </c>
      <c r="B856" s="41" t="s">
        <v>714</v>
      </c>
      <c r="C856" s="6">
        <v>5.3490830000000003</v>
      </c>
      <c r="D856" s="6">
        <v>2.16</v>
      </c>
      <c r="E856" s="9">
        <f t="shared" si="114"/>
        <v>1.4764273148148148</v>
      </c>
      <c r="F856" s="18">
        <f t="shared" si="131"/>
        <v>1.3144272276474492E-4</v>
      </c>
      <c r="G856" s="3">
        <f t="shared" si="130"/>
        <v>0.24314013636363638</v>
      </c>
      <c r="H856" s="3">
        <f t="shared" si="125"/>
        <v>0.12705882352941178</v>
      </c>
      <c r="I856" s="9">
        <f t="shared" si="127"/>
        <v>0.91360292508417507</v>
      </c>
      <c r="J856" s="18">
        <f t="shared" si="132"/>
        <v>1.3119885946781196E-4</v>
      </c>
    </row>
    <row r="857" spans="1:10" x14ac:dyDescent="0.15">
      <c r="A857" s="41" t="s">
        <v>204</v>
      </c>
      <c r="B857" s="41" t="s">
        <v>715</v>
      </c>
      <c r="C857" s="6">
        <v>4.0353680000000001</v>
      </c>
      <c r="D857" s="6">
        <v>1.85</v>
      </c>
      <c r="E857" s="9">
        <f t="shared" si="114"/>
        <v>1.1812800000000001</v>
      </c>
      <c r="F857" s="18">
        <f t="shared" si="131"/>
        <v>9.9160876224527308E-5</v>
      </c>
      <c r="G857" s="3">
        <f t="shared" si="130"/>
        <v>0.18342581818181819</v>
      </c>
      <c r="H857" s="3">
        <f t="shared" si="125"/>
        <v>0.10882352941176471</v>
      </c>
      <c r="I857" s="9">
        <f t="shared" si="127"/>
        <v>0.6855345454545454</v>
      </c>
      <c r="J857" s="18">
        <f t="shared" si="132"/>
        <v>9.8976904851337205E-5</v>
      </c>
    </row>
    <row r="858" spans="1:10" x14ac:dyDescent="0.15">
      <c r="A858" s="52" t="s">
        <v>54</v>
      </c>
      <c r="B858" s="41" t="s">
        <v>716</v>
      </c>
      <c r="C858" s="6">
        <v>219.13310000000001</v>
      </c>
      <c r="D858" s="6">
        <v>69.37</v>
      </c>
      <c r="E858" s="9">
        <f t="shared" si="114"/>
        <v>2.1589029839988467</v>
      </c>
      <c r="F858" s="18">
        <f t="shared" si="131"/>
        <v>5.3847456305836216E-3</v>
      </c>
      <c r="G858" s="3">
        <f t="shared" si="130"/>
        <v>9.9605954545454551</v>
      </c>
      <c r="H858" s="3">
        <f t="shared" si="125"/>
        <v>4.0805882352941181</v>
      </c>
      <c r="I858" s="9">
        <f t="shared" ref="I858:I921" si="133">G858/H858-1</f>
        <v>1.4409704876354725</v>
      </c>
      <c r="J858" s="18">
        <f t="shared" si="132"/>
        <v>5.3747554097863101E-3</v>
      </c>
    </row>
    <row r="859" spans="1:10" x14ac:dyDescent="0.15">
      <c r="A859" s="41" t="s">
        <v>429</v>
      </c>
      <c r="B859" s="41" t="s">
        <v>717</v>
      </c>
      <c r="C859" s="6">
        <v>4.3839319999999997</v>
      </c>
      <c r="D859" s="6">
        <v>2.09</v>
      </c>
      <c r="E859" s="9">
        <f t="shared" si="114"/>
        <v>1.097575119617225</v>
      </c>
      <c r="F859" s="18">
        <f t="shared" si="131"/>
        <v>1.0772612025191864E-4</v>
      </c>
      <c r="G859" s="3">
        <f t="shared" si="130"/>
        <v>0.19926963636363634</v>
      </c>
      <c r="H859" s="3">
        <f t="shared" ref="H859:H922" si="134">D859/17</f>
        <v>0.12294117647058822</v>
      </c>
      <c r="I859" s="9">
        <f t="shared" si="133"/>
        <v>0.62085350152240104</v>
      </c>
      <c r="J859" s="18">
        <f t="shared" si="132"/>
        <v>1.075262579370041E-4</v>
      </c>
    </row>
    <row r="860" spans="1:10" x14ac:dyDescent="0.15">
      <c r="A860" s="41" t="s">
        <v>430</v>
      </c>
      <c r="B860" s="41" t="s">
        <v>718</v>
      </c>
      <c r="C860" s="6">
        <v>1.1378389999999999E-2</v>
      </c>
      <c r="D860" s="6">
        <v>7.0000000000000007E-2</v>
      </c>
      <c r="E860" s="9">
        <f>C860/D860-1</f>
        <v>-0.83745157142857152</v>
      </c>
      <c r="F860" s="18">
        <f t="shared" si="131"/>
        <v>2.7960055252071163E-7</v>
      </c>
      <c r="G860" s="3">
        <f t="shared" si="130"/>
        <v>5.1719954545454544E-4</v>
      </c>
      <c r="H860" s="3">
        <f t="shared" si="134"/>
        <v>4.1176470588235297E-3</v>
      </c>
      <c r="I860" s="9">
        <f t="shared" si="133"/>
        <v>-0.87439439610389613</v>
      </c>
      <c r="J860" s="18">
        <f t="shared" si="132"/>
        <v>2.7908181469234196E-7</v>
      </c>
    </row>
    <row r="861" spans="1:10" x14ac:dyDescent="0.15">
      <c r="A861" s="52" t="s">
        <v>994</v>
      </c>
      <c r="B861" s="41" t="s">
        <v>995</v>
      </c>
      <c r="C861" s="6">
        <v>9.5697109999999999</v>
      </c>
      <c r="D861" s="6">
        <v>15.16</v>
      </c>
      <c r="E861" s="9">
        <f t="shared" si="114"/>
        <v>-0.36875257255936678</v>
      </c>
      <c r="F861" s="18">
        <f t="shared" si="131"/>
        <v>2.3515598279400972E-4</v>
      </c>
      <c r="G861" s="3">
        <f t="shared" si="130"/>
        <v>0.43498686363636363</v>
      </c>
      <c r="H861" s="3">
        <f t="shared" si="134"/>
        <v>0.8917647058823529</v>
      </c>
      <c r="I861" s="9">
        <f t="shared" si="133"/>
        <v>-0.51221789697769249</v>
      </c>
      <c r="J861" s="18">
        <f t="shared" si="132"/>
        <v>2.3471970216887159E-4</v>
      </c>
    </row>
    <row r="862" spans="1:10" x14ac:dyDescent="0.15">
      <c r="A862" s="41" t="s">
        <v>428</v>
      </c>
      <c r="B862" s="41" t="s">
        <v>572</v>
      </c>
      <c r="C862" s="6">
        <v>22.865010000000002</v>
      </c>
      <c r="D862" s="6">
        <v>21.37</v>
      </c>
      <c r="E862" s="9">
        <f t="shared" si="114"/>
        <v>6.9958352831071657E-2</v>
      </c>
      <c r="F862" s="18">
        <f t="shared" si="131"/>
        <v>5.6186063488697423E-4</v>
      </c>
      <c r="G862" s="3">
        <f t="shared" si="130"/>
        <v>1.0393186363636364</v>
      </c>
      <c r="H862" s="3">
        <f t="shared" si="134"/>
        <v>1.2570588235294118</v>
      </c>
      <c r="I862" s="9">
        <f t="shared" si="133"/>
        <v>-0.17321400008508103</v>
      </c>
      <c r="J862" s="18">
        <f t="shared" si="132"/>
        <v>5.6081822505280152E-4</v>
      </c>
    </row>
    <row r="863" spans="1:10" x14ac:dyDescent="0.15">
      <c r="A863" s="52" t="s">
        <v>246</v>
      </c>
      <c r="B863" s="41" t="s">
        <v>310</v>
      </c>
      <c r="C863" s="6">
        <v>146.12960000000001</v>
      </c>
      <c r="D863" s="6">
        <v>102.16</v>
      </c>
      <c r="E863" s="9">
        <f t="shared" si="114"/>
        <v>0.43039937353171509</v>
      </c>
      <c r="F863" s="18">
        <f t="shared" si="131"/>
        <v>3.5908346347445106E-3</v>
      </c>
      <c r="G863" s="3">
        <f t="shared" si="130"/>
        <v>6.6422545454545459</v>
      </c>
      <c r="H863" s="3">
        <f t="shared" si="134"/>
        <v>6.0094117647058818</v>
      </c>
      <c r="I863" s="9">
        <f t="shared" si="133"/>
        <v>0.10530860681996179</v>
      </c>
      <c r="J863" s="18">
        <f t="shared" ref="J863:J922" si="135">G863/$G$1043</f>
        <v>3.5841726244456432E-3</v>
      </c>
    </row>
    <row r="864" spans="1:10" x14ac:dyDescent="0.15">
      <c r="A864" s="41" t="s">
        <v>338</v>
      </c>
      <c r="B864" s="41" t="s">
        <v>573</v>
      </c>
      <c r="C864" s="6">
        <v>22.361049999999999</v>
      </c>
      <c r="D864" s="6">
        <v>13.43</v>
      </c>
      <c r="E864" s="9">
        <f t="shared" si="114"/>
        <v>0.66500744601638129</v>
      </c>
      <c r="F864" s="18">
        <f t="shared" si="131"/>
        <v>5.4947685348658818E-4</v>
      </c>
      <c r="G864" s="3">
        <f t="shared" si="130"/>
        <v>1.0164113636363636</v>
      </c>
      <c r="H864" s="3">
        <f t="shared" si="134"/>
        <v>0.79</v>
      </c>
      <c r="I864" s="9">
        <f t="shared" si="133"/>
        <v>0.28659666283084007</v>
      </c>
      <c r="J864" s="18">
        <f t="shared" si="135"/>
        <v>5.4845741905719468E-4</v>
      </c>
    </row>
    <row r="865" spans="1:10" x14ac:dyDescent="0.15">
      <c r="A865" s="41" t="s">
        <v>337</v>
      </c>
      <c r="B865" s="41" t="s">
        <v>574</v>
      </c>
      <c r="C865" s="6">
        <v>14.284000000000001</v>
      </c>
      <c r="D865" s="6">
        <v>11.48</v>
      </c>
      <c r="E865" s="9">
        <f t="shared" si="114"/>
        <v>0.24425087108013943</v>
      </c>
      <c r="F865" s="18">
        <f t="shared" si="131"/>
        <v>3.5099994746232513E-4</v>
      </c>
      <c r="G865" s="3">
        <f t="shared" si="130"/>
        <v>0.64927272727272733</v>
      </c>
      <c r="H865" s="3">
        <f t="shared" si="134"/>
        <v>0.67529411764705882</v>
      </c>
      <c r="I865" s="9">
        <f t="shared" si="133"/>
        <v>-3.8533417801710379E-2</v>
      </c>
      <c r="J865" s="18">
        <f t="shared" si="135"/>
        <v>3.5034874363292287E-4</v>
      </c>
    </row>
    <row r="866" spans="1:10" x14ac:dyDescent="0.15">
      <c r="A866" s="41" t="s">
        <v>323</v>
      </c>
      <c r="B866" s="41" t="s">
        <v>575</v>
      </c>
      <c r="C866" s="6">
        <v>132.6866</v>
      </c>
      <c r="D866" s="6">
        <v>160.18</v>
      </c>
      <c r="E866" s="9">
        <f t="shared" si="114"/>
        <v>-0.17164065426395314</v>
      </c>
      <c r="F866" s="18">
        <f>C866/$C$1043</f>
        <v>3.2605005340909095E-3</v>
      </c>
      <c r="G866" s="3">
        <f t="shared" si="130"/>
        <v>6.0312090909090905</v>
      </c>
      <c r="H866" s="3">
        <f t="shared" si="134"/>
        <v>9.4223529411764702</v>
      </c>
      <c r="I866" s="9">
        <f t="shared" si="133"/>
        <v>-0.35990414193123643</v>
      </c>
      <c r="J866" s="18">
        <f t="shared" si="135"/>
        <v>3.2544513866510907E-3</v>
      </c>
    </row>
    <row r="867" spans="1:10" x14ac:dyDescent="0.15">
      <c r="A867" s="41" t="s">
        <v>324</v>
      </c>
      <c r="B867" s="41" t="s">
        <v>576</v>
      </c>
      <c r="C867" s="6">
        <v>0.1075352</v>
      </c>
      <c r="D867" s="6">
        <v>7.0000000000000007E-2</v>
      </c>
      <c r="E867" s="9">
        <f t="shared" si="114"/>
        <v>0.53621714285714273</v>
      </c>
      <c r="F867" s="18">
        <f>C867/$C$1043</f>
        <v>2.6424565633121412E-6</v>
      </c>
      <c r="G867" s="3">
        <f t="shared" si="130"/>
        <v>4.8879636363636366E-3</v>
      </c>
      <c r="H867" s="3">
        <f t="shared" si="134"/>
        <v>4.1176470588235297E-3</v>
      </c>
      <c r="I867" s="9">
        <f t="shared" si="133"/>
        <v>0.1870768831168832</v>
      </c>
      <c r="J867" s="18">
        <f t="shared" si="135"/>
        <v>2.6375540616294514E-6</v>
      </c>
    </row>
    <row r="868" spans="1:10" x14ac:dyDescent="0.15">
      <c r="A868" s="41" t="s">
        <v>937</v>
      </c>
      <c r="B868" s="41" t="s">
        <v>577</v>
      </c>
      <c r="C868" s="6">
        <v>0.10674739999999999</v>
      </c>
      <c r="D868" s="6">
        <v>0.05</v>
      </c>
      <c r="E868" s="9">
        <f t="shared" si="114"/>
        <v>1.1349479999999996</v>
      </c>
      <c r="F868" s="18">
        <f>C868/$C$1043</f>
        <v>2.6230979971814482E-6</v>
      </c>
      <c r="G868" s="3">
        <f t="shared" si="130"/>
        <v>4.8521545454545453E-3</v>
      </c>
      <c r="H868" s="3">
        <f t="shared" si="134"/>
        <v>2.9411764705882353E-3</v>
      </c>
      <c r="I868" s="9">
        <f t="shared" si="133"/>
        <v>0.64973254545454551</v>
      </c>
      <c r="J868" s="18">
        <f>G868/$G$1043</f>
        <v>2.6182314110950061E-6</v>
      </c>
    </row>
    <row r="869" spans="1:10" x14ac:dyDescent="0.15">
      <c r="A869" s="41" t="s">
        <v>248</v>
      </c>
      <c r="B869" s="41" t="s">
        <v>96</v>
      </c>
      <c r="C869" s="6">
        <v>306.7577</v>
      </c>
      <c r="D869" s="6">
        <v>149.81</v>
      </c>
      <c r="E869" s="9">
        <f t="shared" si="114"/>
        <v>1.0476450170215608</v>
      </c>
      <c r="F869" s="18">
        <f t="shared" si="131"/>
        <v>7.5379401136700993E-3</v>
      </c>
      <c r="G869" s="3">
        <f t="shared" si="130"/>
        <v>13.943531818181818</v>
      </c>
      <c r="H869" s="3">
        <f t="shared" si="134"/>
        <v>8.8123529411764707</v>
      </c>
      <c r="I869" s="9">
        <f t="shared" si="133"/>
        <v>0.58227114951666037</v>
      </c>
      <c r="J869" s="18">
        <f t="shared" si="135"/>
        <v>7.5239551102439829E-3</v>
      </c>
    </row>
    <row r="870" spans="1:10" x14ac:dyDescent="0.15">
      <c r="A870" s="41" t="s">
        <v>427</v>
      </c>
      <c r="B870" s="41" t="s">
        <v>578</v>
      </c>
      <c r="C870" s="6">
        <v>20.39442</v>
      </c>
      <c r="D870" s="6">
        <v>1.53</v>
      </c>
      <c r="E870" s="9">
        <f t="shared" si="114"/>
        <v>12.329686274509804</v>
      </c>
      <c r="F870" s="18">
        <f t="shared" si="131"/>
        <v>5.0115096251222293E-4</v>
      </c>
      <c r="G870" s="3">
        <f t="shared" si="130"/>
        <v>0.92701909090909096</v>
      </c>
      <c r="H870" s="3">
        <f t="shared" si="134"/>
        <v>0.09</v>
      </c>
      <c r="I870" s="9">
        <f t="shared" si="133"/>
        <v>9.3002121212121214</v>
      </c>
      <c r="J870" s="18">
        <f t="shared" si="135"/>
        <v>5.0022118623089856E-4</v>
      </c>
    </row>
    <row r="871" spans="1:10" x14ac:dyDescent="0.15">
      <c r="A871" s="41" t="s">
        <v>171</v>
      </c>
      <c r="B871" s="41" t="s">
        <v>721</v>
      </c>
      <c r="C871" s="6">
        <v>2.0218590000000001</v>
      </c>
      <c r="D871" s="6">
        <v>0.9</v>
      </c>
      <c r="E871" s="9">
        <f t="shared" si="114"/>
        <v>1.2465100000000002</v>
      </c>
      <c r="F871" s="18">
        <f t="shared" si="131"/>
        <v>4.9683030157955003E-5</v>
      </c>
      <c r="G871" s="3">
        <f t="shared" si="130"/>
        <v>9.1902681818181828E-2</v>
      </c>
      <c r="H871" s="3">
        <f t="shared" si="134"/>
        <v>5.2941176470588235E-2</v>
      </c>
      <c r="I871" s="9">
        <f t="shared" si="133"/>
        <v>0.73593954545454565</v>
      </c>
      <c r="J871" s="18">
        <f t="shared" si="135"/>
        <v>4.959085413420035E-5</v>
      </c>
    </row>
    <row r="872" spans="1:10" x14ac:dyDescent="0.15">
      <c r="A872" s="41" t="s">
        <v>172</v>
      </c>
      <c r="B872" s="41" t="s">
        <v>598</v>
      </c>
      <c r="C872" s="6">
        <v>3.9074010000000001</v>
      </c>
      <c r="D872" s="6">
        <v>1.85</v>
      </c>
      <c r="E872" s="9">
        <f t="shared" si="114"/>
        <v>1.1121086486486487</v>
      </c>
      <c r="F872" s="18">
        <f t="shared" si="131"/>
        <v>9.6016350162016011E-5</v>
      </c>
      <c r="G872" s="3">
        <f t="shared" si="130"/>
        <v>0.17760913636363637</v>
      </c>
      <c r="H872" s="3">
        <f t="shared" si="134"/>
        <v>0.10882352941176471</v>
      </c>
      <c r="I872" s="9">
        <f t="shared" si="133"/>
        <v>0.63208395577395593</v>
      </c>
      <c r="J872" s="18">
        <f t="shared" si="135"/>
        <v>9.5838212770934362E-5</v>
      </c>
    </row>
    <row r="873" spans="1:10" x14ac:dyDescent="0.15">
      <c r="A873" s="41" t="s">
        <v>370</v>
      </c>
      <c r="B873" s="41" t="s">
        <v>579</v>
      </c>
      <c r="C873" s="6">
        <v>1.310076</v>
      </c>
      <c r="D873" s="6">
        <v>1.31</v>
      </c>
      <c r="E873" s="9">
        <f t="shared" si="114"/>
        <v>5.8015267175637319E-5</v>
      </c>
      <c r="F873" s="18">
        <f t="shared" si="131"/>
        <v>3.2192425593086888E-5</v>
      </c>
      <c r="G873" s="3">
        <f t="shared" si="130"/>
        <v>5.954890909090909E-2</v>
      </c>
      <c r="H873" s="3">
        <f t="shared" si="134"/>
        <v>7.7058823529411763E-2</v>
      </c>
      <c r="I873" s="9">
        <f t="shared" si="133"/>
        <v>-0.2272278972935462</v>
      </c>
      <c r="J873" s="18">
        <f t="shared" si="135"/>
        <v>3.2132699570403603E-5</v>
      </c>
    </row>
    <row r="874" spans="1:10" x14ac:dyDescent="0.15">
      <c r="A874" s="41" t="s">
        <v>384</v>
      </c>
      <c r="B874" s="41" t="s">
        <v>580</v>
      </c>
      <c r="C874" s="6">
        <v>18.966899999999999</v>
      </c>
      <c r="D874" s="6">
        <v>24.55</v>
      </c>
      <c r="E874" s="9">
        <f t="shared" si="114"/>
        <v>-0.22741751527494913</v>
      </c>
      <c r="F874" s="18">
        <f t="shared" si="131"/>
        <v>4.6607259195765709E-4</v>
      </c>
      <c r="G874" s="3">
        <f t="shared" si="130"/>
        <v>0.86213181818181817</v>
      </c>
      <c r="H874" s="3">
        <f t="shared" si="134"/>
        <v>1.4441176470588235</v>
      </c>
      <c r="I874" s="9">
        <f t="shared" si="133"/>
        <v>-0.40300444362155152</v>
      </c>
      <c r="J874" s="18">
        <f t="shared" si="135"/>
        <v>4.6520789594030272E-4</v>
      </c>
    </row>
    <row r="875" spans="1:10" x14ac:dyDescent="0.15">
      <c r="A875" s="41" t="s">
        <v>385</v>
      </c>
      <c r="B875" s="41" t="s">
        <v>581</v>
      </c>
      <c r="C875" s="6">
        <v>6.6531260000000003</v>
      </c>
      <c r="D875" s="6">
        <v>5.12</v>
      </c>
      <c r="E875" s="9">
        <f t="shared" si="114"/>
        <v>0.29943867187499995</v>
      </c>
      <c r="F875" s="18">
        <f t="shared" si="131"/>
        <v>1.6348689978018969E-4</v>
      </c>
      <c r="G875" s="3">
        <f t="shared" si="130"/>
        <v>0.3024148181818182</v>
      </c>
      <c r="H875" s="3">
        <f t="shared" si="134"/>
        <v>0.30117647058823532</v>
      </c>
      <c r="I875" s="9">
        <f t="shared" si="133"/>
        <v>4.1117009943181237E-3</v>
      </c>
      <c r="J875" s="18">
        <f t="shared" si="135"/>
        <v>1.6318358550346777E-4</v>
      </c>
    </row>
    <row r="876" spans="1:10" x14ac:dyDescent="0.15">
      <c r="A876" s="16" t="s">
        <v>386</v>
      </c>
      <c r="B876" s="41" t="s">
        <v>582</v>
      </c>
      <c r="C876" s="6">
        <v>1.939182</v>
      </c>
      <c r="D876" s="6">
        <v>0.45</v>
      </c>
      <c r="E876" s="9">
        <f t="shared" si="114"/>
        <v>3.3092933333333328</v>
      </c>
      <c r="F876" s="18">
        <f t="shared" si="131"/>
        <v>4.7651412777925408E-5</v>
      </c>
      <c r="G876" s="3">
        <f t="shared" si="130"/>
        <v>8.8144636363636356E-2</v>
      </c>
      <c r="H876" s="3">
        <f t="shared" si="134"/>
        <v>2.6470588235294117E-2</v>
      </c>
      <c r="I876" s="9">
        <f t="shared" si="133"/>
        <v>2.3299084848484846</v>
      </c>
      <c r="J876" s="18">
        <f t="shared" si="135"/>
        <v>4.7563005977007739E-5</v>
      </c>
    </row>
    <row r="877" spans="1:10" x14ac:dyDescent="0.15">
      <c r="A877" s="41" t="s">
        <v>387</v>
      </c>
      <c r="B877" s="41" t="s">
        <v>583</v>
      </c>
      <c r="C877" s="6">
        <v>9.4848950000000001E-2</v>
      </c>
      <c r="D877" s="6">
        <v>0.03</v>
      </c>
      <c r="E877" s="9">
        <f t="shared" si="114"/>
        <v>2.1616316666666666</v>
      </c>
      <c r="F877" s="18">
        <f t="shared" si="131"/>
        <v>2.3307180388446307E-6</v>
      </c>
      <c r="G877" s="3">
        <f t="shared" si="130"/>
        <v>4.3113159090909089E-3</v>
      </c>
      <c r="H877" s="3">
        <f t="shared" si="134"/>
        <v>1.764705882352941E-3</v>
      </c>
      <c r="I877" s="9">
        <f t="shared" si="133"/>
        <v>1.4430790151515152</v>
      </c>
      <c r="J877" s="18">
        <f t="shared" si="135"/>
        <v>2.3263938999861326E-6</v>
      </c>
    </row>
    <row r="878" spans="1:10" x14ac:dyDescent="0.15">
      <c r="A878" s="41" t="s">
        <v>383</v>
      </c>
      <c r="B878" s="41" t="s">
        <v>584</v>
      </c>
      <c r="C878" s="6">
        <v>0.9906988000000001</v>
      </c>
      <c r="D878" s="6">
        <v>1.04</v>
      </c>
      <c r="E878" s="9">
        <f t="shared" si="114"/>
        <v>-4.7404999999999919E-2</v>
      </c>
      <c r="F878" s="18">
        <f t="shared" si="131"/>
        <v>2.4344387199033086E-5</v>
      </c>
      <c r="G878" s="3">
        <f t="shared" si="130"/>
        <v>4.5031763636363638E-2</v>
      </c>
      <c r="H878" s="3">
        <f t="shared" si="134"/>
        <v>6.1176470588235297E-2</v>
      </c>
      <c r="I878" s="9">
        <f t="shared" si="133"/>
        <v>-0.26390386363636364</v>
      </c>
      <c r="J878" s="18">
        <f t="shared" si="135"/>
        <v>2.4299221499485039E-5</v>
      </c>
    </row>
    <row r="879" spans="1:10" x14ac:dyDescent="0.15">
      <c r="A879" s="41" t="s">
        <v>375</v>
      </c>
      <c r="B879" s="41" t="s">
        <v>585</v>
      </c>
      <c r="C879" s="6">
        <v>2.1935479999999998</v>
      </c>
      <c r="D879" s="6">
        <v>13.97</v>
      </c>
      <c r="E879" s="9">
        <f t="shared" si="114"/>
        <v>-0.84298153185397284</v>
      </c>
      <c r="F879" s="18">
        <f t="shared" si="131"/>
        <v>5.3901934525069191E-5</v>
      </c>
      <c r="G879" s="3">
        <f t="shared" si="130"/>
        <v>9.9706727272727266E-2</v>
      </c>
      <c r="H879" s="3">
        <f t="shared" si="134"/>
        <v>0.82176470588235295</v>
      </c>
      <c r="I879" s="9">
        <f t="shared" si="133"/>
        <v>-0.87866754734170627</v>
      </c>
      <c r="J879" s="18">
        <f t="shared" si="135"/>
        <v>5.38019312446451E-5</v>
      </c>
    </row>
    <row r="880" spans="1:10" x14ac:dyDescent="0.15">
      <c r="A880" s="41" t="s">
        <v>376</v>
      </c>
      <c r="B880" s="41" t="s">
        <v>586</v>
      </c>
      <c r="C880" s="6">
        <v>5.4673369999999997</v>
      </c>
      <c r="D880" s="6">
        <v>2.82</v>
      </c>
      <c r="E880" s="9">
        <f t="shared" si="114"/>
        <v>0.93877198581560273</v>
      </c>
      <c r="F880" s="18">
        <f t="shared" si="131"/>
        <v>1.3434857181173523E-4</v>
      </c>
      <c r="G880" s="3">
        <f t="shared" si="130"/>
        <v>0.24851531818181816</v>
      </c>
      <c r="H880" s="3">
        <f t="shared" si="134"/>
        <v>0.16588235294117645</v>
      </c>
      <c r="I880" s="9">
        <f t="shared" si="133"/>
        <v>0.49814198903932949</v>
      </c>
      <c r="J880" s="18">
        <f t="shared" si="135"/>
        <v>1.3409931734582704E-4</v>
      </c>
    </row>
    <row r="881" spans="1:10" x14ac:dyDescent="0.15">
      <c r="A881" s="41" t="s">
        <v>377</v>
      </c>
      <c r="B881" s="41" t="s">
        <v>587</v>
      </c>
      <c r="C881" s="6">
        <v>3.1371509999999998</v>
      </c>
      <c r="D881" s="6">
        <v>1.57</v>
      </c>
      <c r="E881" s="9">
        <f t="shared" si="114"/>
        <v>0.99818535031847122</v>
      </c>
      <c r="F881" s="18">
        <f t="shared" si="131"/>
        <v>7.7089039217402742E-5</v>
      </c>
      <c r="G881" s="3">
        <f t="shared" si="130"/>
        <v>0.14259777272727273</v>
      </c>
      <c r="H881" s="3">
        <f t="shared" si="134"/>
        <v>9.2352941176470596E-2</v>
      </c>
      <c r="I881" s="9">
        <f t="shared" si="133"/>
        <v>0.54405231615518224</v>
      </c>
      <c r="J881" s="18">
        <f t="shared" si="135"/>
        <v>7.6946017322652446E-5</v>
      </c>
    </row>
    <row r="882" spans="1:10" x14ac:dyDescent="0.15">
      <c r="A882" s="41" t="s">
        <v>378</v>
      </c>
      <c r="B882" s="41" t="s">
        <v>588</v>
      </c>
      <c r="C882" s="6">
        <v>0.3331771</v>
      </c>
      <c r="D882" s="6">
        <v>0.44</v>
      </c>
      <c r="E882" s="9">
        <f t="shared" si="114"/>
        <v>-0.24277931818181819</v>
      </c>
      <c r="F882" s="18">
        <f t="shared" si="131"/>
        <v>8.1871425788049464E-6</v>
      </c>
      <c r="G882" s="3">
        <f t="shared" si="130"/>
        <v>1.5144413636363636E-2</v>
      </c>
      <c r="H882" s="3">
        <f t="shared" si="134"/>
        <v>2.5882352941176471E-2</v>
      </c>
      <c r="I882" s="9">
        <f t="shared" si="133"/>
        <v>-0.41487492768595047</v>
      </c>
      <c r="J882" s="18">
        <f t="shared" si="135"/>
        <v>8.1719531218328692E-6</v>
      </c>
    </row>
    <row r="883" spans="1:10" x14ac:dyDescent="0.15">
      <c r="A883" s="41" t="s">
        <v>379</v>
      </c>
      <c r="B883" s="41" t="s">
        <v>589</v>
      </c>
      <c r="C883" s="6">
        <v>1.454553</v>
      </c>
      <c r="D883" s="6">
        <v>0.05</v>
      </c>
      <c r="E883" s="9">
        <f t="shared" si="114"/>
        <v>28.091059999999999</v>
      </c>
      <c r="F883" s="18">
        <f t="shared" si="131"/>
        <v>3.5742650978799177E-5</v>
      </c>
      <c r="G883" s="3">
        <f t="shared" si="130"/>
        <v>6.6116045454545455E-2</v>
      </c>
      <c r="H883" s="3">
        <f t="shared" si="134"/>
        <v>2.9411764705882353E-3</v>
      </c>
      <c r="I883" s="9">
        <f t="shared" ref="I883:I888" si="136">G883/H883-1</f>
        <v>21.479455454545455</v>
      </c>
      <c r="J883" s="18">
        <f t="shared" si="135"/>
        <v>3.5676338287419407E-5</v>
      </c>
    </row>
    <row r="884" spans="1:10" x14ac:dyDescent="0.15">
      <c r="A884" s="41" t="s">
        <v>416</v>
      </c>
      <c r="B884" s="41" t="s">
        <v>590</v>
      </c>
      <c r="C884" s="6">
        <v>6.9406509999999999</v>
      </c>
      <c r="D884" s="6">
        <v>6.61</v>
      </c>
      <c r="E884" s="9">
        <f t="shared" si="114"/>
        <v>5.0022844175491521E-2</v>
      </c>
      <c r="F884" s="18">
        <f t="shared" si="131"/>
        <v>1.7055223581310098E-4</v>
      </c>
      <c r="G884" s="3">
        <f t="shared" si="130"/>
        <v>0.31548413636363637</v>
      </c>
      <c r="H884" s="3">
        <f t="shared" si="134"/>
        <v>0.38882352941176473</v>
      </c>
      <c r="I884" s="9">
        <f t="shared" si="136"/>
        <v>-0.18861871131893826</v>
      </c>
      <c r="J884" s="18">
        <f t="shared" si="135"/>
        <v>1.7023581334672287E-4</v>
      </c>
    </row>
    <row r="885" spans="1:10" x14ac:dyDescent="0.15">
      <c r="A885" s="41" t="s">
        <v>381</v>
      </c>
      <c r="B885" s="41" t="s">
        <v>591</v>
      </c>
      <c r="C885" s="6">
        <v>8.4928460000000011E-2</v>
      </c>
      <c r="D885" s="6">
        <v>0.04</v>
      </c>
      <c r="E885" s="9">
        <f t="shared" si="114"/>
        <v>1.1232115</v>
      </c>
      <c r="F885" s="18">
        <f t="shared" si="131"/>
        <v>2.086942382949887E-6</v>
      </c>
      <c r="G885" s="3">
        <f t="shared" si="130"/>
        <v>3.8603845454545458E-3</v>
      </c>
      <c r="H885" s="3">
        <f t="shared" si="134"/>
        <v>2.3529411764705885E-3</v>
      </c>
      <c r="I885" s="9">
        <f t="shared" si="136"/>
        <v>0.64066343181818186</v>
      </c>
      <c r="J885" s="18">
        <f t="shared" si="135"/>
        <v>2.0830705166395228E-6</v>
      </c>
    </row>
    <row r="886" spans="1:10" x14ac:dyDescent="0.15">
      <c r="A886" s="41" t="s">
        <v>382</v>
      </c>
      <c r="B886" s="41" t="s">
        <v>592</v>
      </c>
      <c r="C886" s="6">
        <v>0.27964919999999999</v>
      </c>
      <c r="D886" s="6">
        <v>0.38</v>
      </c>
      <c r="E886" s="9">
        <f t="shared" si="114"/>
        <v>-0.26408105263157899</v>
      </c>
      <c r="F886" s="18">
        <f t="shared" si="131"/>
        <v>6.8718044320835378E-6</v>
      </c>
      <c r="G886" s="3">
        <f t="shared" si="130"/>
        <v>1.2711327272727273E-2</v>
      </c>
      <c r="H886" s="3">
        <f t="shared" si="134"/>
        <v>2.2352941176470589E-2</v>
      </c>
      <c r="I886" s="9">
        <f t="shared" si="136"/>
        <v>-0.43133535885167462</v>
      </c>
      <c r="J886" s="18">
        <f t="shared" si="135"/>
        <v>6.8590552980924091E-6</v>
      </c>
    </row>
    <row r="887" spans="1:10" x14ac:dyDescent="0.15">
      <c r="A887" s="41" t="s">
        <v>371</v>
      </c>
      <c r="B887" s="41" t="s">
        <v>593</v>
      </c>
      <c r="C887" s="6">
        <v>3.2261150000000001</v>
      </c>
      <c r="D887" s="6">
        <v>2.74</v>
      </c>
      <c r="E887" s="9">
        <f t="shared" si="114"/>
        <v>0.17741423357664221</v>
      </c>
      <c r="F887" s="18">
        <f t="shared" si="131"/>
        <v>7.9275146703123705E-5</v>
      </c>
      <c r="G887" s="3">
        <f t="shared" si="130"/>
        <v>0.1466415909090909</v>
      </c>
      <c r="H887" s="3">
        <f t="shared" si="134"/>
        <v>0.16117647058823531</v>
      </c>
      <c r="I887" s="9">
        <f t="shared" si="136"/>
        <v>-9.0179910418049292E-2</v>
      </c>
      <c r="J887" s="18">
        <f t="shared" si="135"/>
        <v>7.9128068962848417E-5</v>
      </c>
    </row>
    <row r="888" spans="1:10" x14ac:dyDescent="0.15">
      <c r="A888" s="41" t="s">
        <v>372</v>
      </c>
      <c r="B888" s="41" t="s">
        <v>594</v>
      </c>
      <c r="C888" s="6">
        <v>9.8504529999999999</v>
      </c>
      <c r="D888" s="6">
        <v>16.420000000000002</v>
      </c>
      <c r="E888" s="9">
        <f>C888/D888-1</f>
        <v>-0.40009421437271631</v>
      </c>
      <c r="F888" s="18">
        <f t="shared" si="131"/>
        <v>2.4205464054047207E-4</v>
      </c>
      <c r="G888" s="3">
        <f t="shared" si="130"/>
        <v>0.44774786363636365</v>
      </c>
      <c r="H888" s="3">
        <f t="shared" si="134"/>
        <v>0.96588235294117653</v>
      </c>
      <c r="I888" s="9">
        <f t="shared" si="136"/>
        <v>-0.53643643837891708</v>
      </c>
      <c r="J888" s="18">
        <f t="shared" si="135"/>
        <v>2.4160556096087621E-4</v>
      </c>
    </row>
    <row r="889" spans="1:10" x14ac:dyDescent="0.15">
      <c r="A889" s="41" t="s">
        <v>373</v>
      </c>
      <c r="B889" s="41" t="s">
        <v>595</v>
      </c>
      <c r="C889" s="6">
        <v>0.5515137</v>
      </c>
      <c r="D889" s="6">
        <v>0.1</v>
      </c>
      <c r="E889" s="9">
        <f t="shared" si="114"/>
        <v>4.5151369999999993</v>
      </c>
      <c r="F889" s="18">
        <f t="shared" si="131"/>
        <v>1.3552315858635715E-5</v>
      </c>
      <c r="G889" s="3">
        <f t="shared" si="130"/>
        <v>2.5068804545454546E-2</v>
      </c>
      <c r="H889" s="3">
        <f t="shared" si="134"/>
        <v>5.8823529411764705E-3</v>
      </c>
      <c r="I889" s="9">
        <f t="shared" si="133"/>
        <v>3.261696772727273</v>
      </c>
      <c r="J889" s="18">
        <f t="shared" si="135"/>
        <v>1.3527172493093301E-5</v>
      </c>
    </row>
    <row r="890" spans="1:10" x14ac:dyDescent="0.15">
      <c r="A890" s="41" t="s">
        <v>374</v>
      </c>
      <c r="B890" s="41" t="s">
        <v>596</v>
      </c>
      <c r="C890" s="6">
        <v>7.5362210000000003</v>
      </c>
      <c r="D890" s="6">
        <v>2.84</v>
      </c>
      <c r="E890" s="9">
        <f t="shared" si="114"/>
        <v>1.6535989436619722</v>
      </c>
      <c r="F890" s="18">
        <f t="shared" si="131"/>
        <v>1.8518714471187843E-4</v>
      </c>
      <c r="G890" s="3">
        <f t="shared" si="130"/>
        <v>0.34255550000000001</v>
      </c>
      <c r="H890" s="3">
        <f t="shared" si="134"/>
        <v>0.16705882352941176</v>
      </c>
      <c r="I890" s="9">
        <f t="shared" si="133"/>
        <v>1.0505082746478873</v>
      </c>
      <c r="J890" s="18">
        <f t="shared" si="135"/>
        <v>1.8484357036474723E-4</v>
      </c>
    </row>
    <row r="891" spans="1:10" x14ac:dyDescent="0.15">
      <c r="A891" s="41" t="s">
        <v>418</v>
      </c>
      <c r="B891" s="41" t="s">
        <v>597</v>
      </c>
      <c r="C891" s="6">
        <v>1.56951</v>
      </c>
      <c r="D891" s="6">
        <v>0.51</v>
      </c>
      <c r="E891" s="9">
        <f t="shared" si="114"/>
        <v>2.0774705882352942</v>
      </c>
      <c r="F891" s="18">
        <f t="shared" si="131"/>
        <v>3.8567483025874681E-5</v>
      </c>
      <c r="G891" s="3">
        <f t="shared" si="130"/>
        <v>7.1341363636363633E-2</v>
      </c>
      <c r="H891" s="3">
        <f t="shared" si="134"/>
        <v>0.03</v>
      </c>
      <c r="I891" s="9">
        <f t="shared" si="133"/>
        <v>1.3780454545454544</v>
      </c>
      <c r="J891" s="18">
        <f t="shared" si="135"/>
        <v>3.84959294748886E-5</v>
      </c>
    </row>
    <row r="892" spans="1:10" x14ac:dyDescent="0.15">
      <c r="A892" s="52" t="s">
        <v>213</v>
      </c>
      <c r="B892" s="41" t="s">
        <v>311</v>
      </c>
      <c r="C892" s="6">
        <v>11.567220000000001</v>
      </c>
      <c r="D892" s="6">
        <v>6.29</v>
      </c>
      <c r="E892" s="9">
        <f t="shared" si="114"/>
        <v>0.83898569157392688</v>
      </c>
      <c r="F892" s="18">
        <f>C892/$C$1043</f>
        <v>2.8424066173936968E-4</v>
      </c>
      <c r="G892" s="3">
        <f t="shared" ref="G892:G950" si="137">C892/22</f>
        <v>0.52578272727272735</v>
      </c>
      <c r="H892" s="3">
        <f t="shared" si="134"/>
        <v>0.37</v>
      </c>
      <c r="I892" s="9">
        <f t="shared" si="133"/>
        <v>0.42103439803439824</v>
      </c>
      <c r="J892" s="18">
        <f t="shared" si="135"/>
        <v>2.8371331520061734E-4</v>
      </c>
    </row>
    <row r="893" spans="1:10" x14ac:dyDescent="0.15">
      <c r="A893" s="41" t="s">
        <v>939</v>
      </c>
      <c r="B893" s="41" t="s">
        <v>940</v>
      </c>
      <c r="C893" s="6">
        <v>403.09190000000001</v>
      </c>
      <c r="D893" s="6">
        <v>259.64999999999998</v>
      </c>
      <c r="E893" s="9">
        <f t="shared" si="114"/>
        <v>0.55244328904294249</v>
      </c>
      <c r="F893" s="18">
        <f t="shared" ref="F893:F899" si="138">C893/$C$1043</f>
        <v>9.9051551191885207E-3</v>
      </c>
      <c r="G893" s="3">
        <f t="shared" si="137"/>
        <v>18.322359090909092</v>
      </c>
      <c r="H893" s="3">
        <f t="shared" si="134"/>
        <v>15.273529411764704</v>
      </c>
      <c r="I893" s="9">
        <f t="shared" ref="I893:I898" si="139">G893/H893-1</f>
        <v>0.1996152688059103</v>
      </c>
      <c r="J893" s="18">
        <f t="shared" si="135"/>
        <v>9.8867782647443139E-3</v>
      </c>
    </row>
    <row r="894" spans="1:10" x14ac:dyDescent="0.15">
      <c r="A894" s="41" t="s">
        <v>173</v>
      </c>
      <c r="B894" s="41" t="s">
        <v>313</v>
      </c>
      <c r="C894" s="6">
        <v>17.67886</v>
      </c>
      <c r="D894" s="6">
        <v>7.4</v>
      </c>
      <c r="E894" s="9">
        <f>C894/D894-1</f>
        <v>1.3890351351351349</v>
      </c>
      <c r="F894" s="18">
        <f t="shared" si="138"/>
        <v>4.3442165578225998E-4</v>
      </c>
      <c r="G894" s="3">
        <f t="shared" si="137"/>
        <v>0.8035845454545455</v>
      </c>
      <c r="H894" s="3">
        <f t="shared" si="134"/>
        <v>0.43529411764705883</v>
      </c>
      <c r="I894" s="9">
        <f t="shared" si="139"/>
        <v>0.84607260442260457</v>
      </c>
      <c r="J894" s="18">
        <f t="shared" si="135"/>
        <v>4.3361568117210406E-4</v>
      </c>
    </row>
    <row r="895" spans="1:10" x14ac:dyDescent="0.15">
      <c r="A895" s="41" t="s">
        <v>215</v>
      </c>
      <c r="B895" s="41" t="s">
        <v>314</v>
      </c>
      <c r="C895" s="6">
        <v>125.45359999999999</v>
      </c>
      <c r="D895" s="6">
        <v>36.24</v>
      </c>
      <c r="E895" s="9">
        <f>C895/D895-1</f>
        <v>2.4617439293598231</v>
      </c>
      <c r="F895" s="18">
        <f t="shared" si="138"/>
        <v>3.0827644223578514E-3</v>
      </c>
      <c r="G895" s="3">
        <f t="shared" si="137"/>
        <v>5.7024363636363633</v>
      </c>
      <c r="H895" s="3">
        <f t="shared" si="134"/>
        <v>2.131764705882353</v>
      </c>
      <c r="I895" s="9">
        <f t="shared" si="139"/>
        <v>1.6749839454144086</v>
      </c>
      <c r="J895" s="18">
        <f t="shared" si="135"/>
        <v>3.0770450254989671E-3</v>
      </c>
    </row>
    <row r="896" spans="1:10" x14ac:dyDescent="0.15">
      <c r="A896" s="41" t="s">
        <v>925</v>
      </c>
      <c r="B896" s="41" t="s">
        <v>723</v>
      </c>
      <c r="C896" s="6">
        <v>0.24983170000000002</v>
      </c>
      <c r="D896" s="6">
        <v>7.0000000000000007E-2</v>
      </c>
      <c r="E896" s="9">
        <f t="shared" si="114"/>
        <v>2.5690242857142858</v>
      </c>
      <c r="F896" s="18">
        <f t="shared" si="138"/>
        <v>6.1391006422867111E-6</v>
      </c>
      <c r="G896" s="3">
        <f t="shared" si="137"/>
        <v>1.1355986363636364E-2</v>
      </c>
      <c r="H896" s="3">
        <f t="shared" si="134"/>
        <v>4.1176470588235297E-3</v>
      </c>
      <c r="I896" s="9">
        <f t="shared" si="139"/>
        <v>1.7578824025974025</v>
      </c>
      <c r="J896" s="18">
        <f t="shared" si="135"/>
        <v>6.1277108803330503E-6</v>
      </c>
    </row>
    <row r="897" spans="1:10" x14ac:dyDescent="0.15">
      <c r="A897" s="41" t="s">
        <v>174</v>
      </c>
      <c r="B897" s="41" t="s">
        <v>315</v>
      </c>
      <c r="C897" s="6">
        <v>32.620170000000002</v>
      </c>
      <c r="D897" s="6">
        <v>12.86</v>
      </c>
      <c r="E897" s="9">
        <f>C897/D897-1</f>
        <v>1.5365606531881806</v>
      </c>
      <c r="F897" s="18">
        <f t="shared" si="138"/>
        <v>8.0157364577234074E-4</v>
      </c>
      <c r="G897" s="3">
        <f t="shared" si="137"/>
        <v>1.4827350000000001</v>
      </c>
      <c r="H897" s="3">
        <f t="shared" si="134"/>
        <v>0.75647058823529412</v>
      </c>
      <c r="I897" s="9">
        <f t="shared" si="139"/>
        <v>0.96006959564541239</v>
      </c>
      <c r="J897" s="18">
        <f t="shared" si="135"/>
        <v>8.0008650074155432E-4</v>
      </c>
    </row>
    <row r="898" spans="1:10" x14ac:dyDescent="0.15">
      <c r="A898" s="41" t="s">
        <v>412</v>
      </c>
      <c r="B898" s="41" t="s">
        <v>599</v>
      </c>
      <c r="C898" s="6">
        <v>17.01605</v>
      </c>
      <c r="D898" s="6">
        <v>8.61</v>
      </c>
      <c r="E898" s="9">
        <f t="shared" si="114"/>
        <v>0.97631242740998858</v>
      </c>
      <c r="F898" s="18">
        <f t="shared" si="138"/>
        <v>4.1813446205658762E-4</v>
      </c>
      <c r="G898" s="3">
        <f t="shared" si="137"/>
        <v>0.77345681818181822</v>
      </c>
      <c r="H898" s="3">
        <f t="shared" si="134"/>
        <v>0.50647058823529412</v>
      </c>
      <c r="I898" s="9">
        <f t="shared" si="139"/>
        <v>0.52715051208953656</v>
      </c>
      <c r="J898" s="18">
        <f t="shared" si="135"/>
        <v>4.1735870478122356E-4</v>
      </c>
    </row>
    <row r="899" spans="1:10" x14ac:dyDescent="0.15">
      <c r="A899" s="41" t="s">
        <v>413</v>
      </c>
      <c r="B899" s="41" t="s">
        <v>600</v>
      </c>
      <c r="C899" s="6">
        <v>5.0565360000000004</v>
      </c>
      <c r="D899" s="6">
        <v>0.38</v>
      </c>
      <c r="E899" s="9">
        <f t="shared" si="114"/>
        <v>12.306673684210526</v>
      </c>
      <c r="F899" s="18">
        <f t="shared" si="138"/>
        <v>1.2425398140166312E-4</v>
      </c>
      <c r="G899" s="3">
        <f t="shared" si="137"/>
        <v>0.22984254545454547</v>
      </c>
      <c r="H899" s="3">
        <f t="shared" si="134"/>
        <v>2.2352941176470589E-2</v>
      </c>
      <c r="I899" s="9">
        <f t="shared" si="133"/>
        <v>9.2824296650717706</v>
      </c>
      <c r="J899" s="18">
        <f t="shared" si="135"/>
        <v>1.2402345524605468E-4</v>
      </c>
    </row>
    <row r="900" spans="1:10" x14ac:dyDescent="0.15">
      <c r="A900" s="41" t="s">
        <v>175</v>
      </c>
      <c r="B900" s="41" t="s">
        <v>316</v>
      </c>
      <c r="C900" s="6">
        <v>60.606020000000001</v>
      </c>
      <c r="D900" s="6">
        <v>48.95</v>
      </c>
      <c r="E900" s="9">
        <f>C900/D900-1</f>
        <v>0.23812093973442283</v>
      </c>
      <c r="F900" s="18">
        <f t="shared" ref="F900:F908" si="140">C900/$C$1043</f>
        <v>1.4892684007211305E-3</v>
      </c>
      <c r="G900" s="3">
        <f t="shared" si="137"/>
        <v>2.7548190909090908</v>
      </c>
      <c r="H900" s="3">
        <f t="shared" si="134"/>
        <v>2.8794117647058823</v>
      </c>
      <c r="I900" s="9">
        <f>G900/H900-1</f>
        <v>-4.3270182932491408E-2</v>
      </c>
      <c r="J900" s="18">
        <f>G900/$G$1043</f>
        <v>1.4865053880979973E-3</v>
      </c>
    </row>
    <row r="901" spans="1:10" x14ac:dyDescent="0.15">
      <c r="A901" s="41" t="s">
        <v>214</v>
      </c>
      <c r="B901" s="96" t="s">
        <v>319</v>
      </c>
      <c r="C901" s="6">
        <v>16.57199</v>
      </c>
      <c r="D901" s="6">
        <v>11.51</v>
      </c>
      <c r="E901" s="9">
        <f t="shared" si="114"/>
        <v>0.43979061685490883</v>
      </c>
      <c r="F901" s="18">
        <f t="shared" si="140"/>
        <v>4.0722260006624035E-4</v>
      </c>
      <c r="G901" s="3">
        <f t="shared" si="137"/>
        <v>0.75327227272727271</v>
      </c>
      <c r="H901" s="3">
        <f t="shared" si="134"/>
        <v>0.67705882352941171</v>
      </c>
      <c r="I901" s="9">
        <f t="shared" si="133"/>
        <v>0.11256547666061145</v>
      </c>
      <c r="J901" s="18">
        <f t="shared" si="135"/>
        <v>4.0646708737029973E-4</v>
      </c>
    </row>
    <row r="902" spans="1:10" x14ac:dyDescent="0.15">
      <c r="A902" s="41" t="s">
        <v>424</v>
      </c>
      <c r="B902" s="41" t="s">
        <v>601</v>
      </c>
      <c r="C902" s="6">
        <v>0.2200434</v>
      </c>
      <c r="D902" s="6">
        <v>0.15</v>
      </c>
      <c r="E902" s="9">
        <f t="shared" si="114"/>
        <v>0.46695600000000015</v>
      </c>
      <c r="F902" s="18">
        <f t="shared" si="140"/>
        <v>5.4071143824860963E-6</v>
      </c>
      <c r="G902" s="3">
        <f t="shared" si="137"/>
        <v>1.0001972727272728E-2</v>
      </c>
      <c r="H902" s="3">
        <f t="shared" si="134"/>
        <v>8.8235294117647058E-3</v>
      </c>
      <c r="I902" s="9">
        <f t="shared" si="133"/>
        <v>0.13355690909090923</v>
      </c>
      <c r="J902" s="18">
        <f t="shared" si="135"/>
        <v>5.3970826613495307E-6</v>
      </c>
    </row>
    <row r="903" spans="1:10" x14ac:dyDescent="0.15">
      <c r="A903" s="41" t="s">
        <v>425</v>
      </c>
      <c r="B903" s="41" t="s">
        <v>602</v>
      </c>
      <c r="C903" s="6">
        <v>0.34773680000000001</v>
      </c>
      <c r="D903" s="6">
        <v>0.3</v>
      </c>
      <c r="E903" s="9">
        <f t="shared" si="114"/>
        <v>0.15912266666666675</v>
      </c>
      <c r="F903" s="18">
        <f t="shared" si="140"/>
        <v>8.5449172872246609E-6</v>
      </c>
      <c r="G903" s="3">
        <f t="shared" si="137"/>
        <v>1.5806218181818182E-2</v>
      </c>
      <c r="H903" s="3">
        <f t="shared" si="134"/>
        <v>1.7647058823529412E-2</v>
      </c>
      <c r="I903" s="9">
        <f t="shared" si="133"/>
        <v>-0.10431430303030298</v>
      </c>
      <c r="J903" s="18">
        <f t="shared" si="135"/>
        <v>8.5290640573321883E-6</v>
      </c>
    </row>
    <row r="904" spans="1:10" x14ac:dyDescent="0.15">
      <c r="A904" s="41" t="s">
        <v>426</v>
      </c>
      <c r="B904" s="41" t="s">
        <v>603</v>
      </c>
      <c r="C904" s="6">
        <v>6.5366759999999996E-2</v>
      </c>
      <c r="D904" s="6">
        <v>0.06</v>
      </c>
      <c r="E904" s="9">
        <f t="shared" si="114"/>
        <v>8.9445999999999914E-2</v>
      </c>
      <c r="F904" s="18">
        <f t="shared" si="140"/>
        <v>1.6062538032611604E-6</v>
      </c>
      <c r="G904" s="3">
        <f t="shared" si="137"/>
        <v>2.9712163636363633E-3</v>
      </c>
      <c r="H904" s="3">
        <f t="shared" si="134"/>
        <v>3.529411764705882E-3</v>
      </c>
      <c r="I904" s="9">
        <f t="shared" si="133"/>
        <v>-0.15815536363636362</v>
      </c>
      <c r="J904" s="18">
        <f t="shared" si="135"/>
        <v>1.6032737497448049E-6</v>
      </c>
    </row>
    <row r="905" spans="1:10" x14ac:dyDescent="0.15">
      <c r="A905" s="41" t="s">
        <v>450</v>
      </c>
      <c r="B905" s="41" t="s">
        <v>604</v>
      </c>
      <c r="C905" s="6">
        <v>1.4337839999999999</v>
      </c>
      <c r="D905" s="6">
        <v>0.52</v>
      </c>
      <c r="E905" s="9">
        <f t="shared" si="114"/>
        <v>1.757276923076923</v>
      </c>
      <c r="F905" s="18">
        <f t="shared" si="140"/>
        <v>3.5232295482520468E-5</v>
      </c>
      <c r="G905" s="3">
        <f t="shared" si="137"/>
        <v>6.5171999999999994E-2</v>
      </c>
      <c r="H905" s="3">
        <f t="shared" si="134"/>
        <v>3.0588235294117649E-2</v>
      </c>
      <c r="I905" s="9">
        <f t="shared" si="133"/>
        <v>1.1306230769230767</v>
      </c>
      <c r="J905" s="18">
        <f t="shared" si="135"/>
        <v>3.5166929644426396E-5</v>
      </c>
    </row>
    <row r="906" spans="1:10" x14ac:dyDescent="0.15">
      <c r="A906" s="41" t="s">
        <v>346</v>
      </c>
      <c r="B906" s="41" t="s">
        <v>605</v>
      </c>
      <c r="C906" s="6">
        <v>15.86444</v>
      </c>
      <c r="D906" s="6">
        <v>5.83</v>
      </c>
      <c r="E906" s="9">
        <f t="shared" si="114"/>
        <v>1.7211732418524872</v>
      </c>
      <c r="F906" s="18">
        <f t="shared" si="140"/>
        <v>3.89836012777878E-4</v>
      </c>
      <c r="G906" s="3">
        <f t="shared" si="137"/>
        <v>0.72111090909090914</v>
      </c>
      <c r="H906" s="3">
        <f t="shared" si="134"/>
        <v>0.34294117647058825</v>
      </c>
      <c r="I906" s="9">
        <f t="shared" si="133"/>
        <v>1.1027247777951037</v>
      </c>
      <c r="J906" s="18">
        <f t="shared" si="135"/>
        <v>3.8911275710164429E-4</v>
      </c>
    </row>
    <row r="907" spans="1:10" x14ac:dyDescent="0.15">
      <c r="A907" s="41" t="s">
        <v>270</v>
      </c>
      <c r="B907" s="41" t="s">
        <v>606</v>
      </c>
      <c r="C907" s="6">
        <v>8.89757</v>
      </c>
      <c r="D907" s="6">
        <v>10.29</v>
      </c>
      <c r="E907" s="9">
        <f t="shared" si="114"/>
        <v>-0.13531875607385802</v>
      </c>
      <c r="F907" s="18">
        <f t="shared" si="140"/>
        <v>2.1863949891783537E-4</v>
      </c>
      <c r="G907" s="3">
        <f t="shared" si="137"/>
        <v>0.40443499999999999</v>
      </c>
      <c r="H907" s="3">
        <f t="shared" si="134"/>
        <v>0.60529411764705876</v>
      </c>
      <c r="I907" s="9">
        <f t="shared" si="133"/>
        <v>-0.33183722060252663</v>
      </c>
      <c r="J907" s="18">
        <f t="shared" si="135"/>
        <v>2.18233861025342E-4</v>
      </c>
    </row>
    <row r="908" spans="1:10" x14ac:dyDescent="0.15">
      <c r="A908" s="41" t="s">
        <v>325</v>
      </c>
      <c r="B908" s="41" t="s">
        <v>607</v>
      </c>
      <c r="C908" s="6">
        <v>48.403089999999999</v>
      </c>
      <c r="D908" s="6">
        <v>65.959999999999994</v>
      </c>
      <c r="E908" s="9">
        <f t="shared" si="114"/>
        <v>-0.26617510612492412</v>
      </c>
      <c r="F908" s="18">
        <f t="shared" si="140"/>
        <v>1.1894064720676418E-3</v>
      </c>
      <c r="G908" s="3">
        <f t="shared" si="137"/>
        <v>2.2001404545454544</v>
      </c>
      <c r="H908" s="3">
        <f t="shared" si="134"/>
        <v>3.8799999999999994</v>
      </c>
      <c r="I908" s="9">
        <f t="shared" si="133"/>
        <v>-0.43295349109653225</v>
      </c>
      <c r="J908" s="18">
        <f t="shared" ref="J908:J921" si="141">G908/$G$1043</f>
        <v>1.1871997878361306E-3</v>
      </c>
    </row>
    <row r="909" spans="1:10" x14ac:dyDescent="0.15">
      <c r="A909" s="41" t="s">
        <v>823</v>
      </c>
      <c r="B909" s="41" t="s">
        <v>726</v>
      </c>
      <c r="C909" s="6">
        <v>76.987899999999996</v>
      </c>
      <c r="D909" s="6">
        <v>12.98</v>
      </c>
      <c r="E909" s="9">
        <f t="shared" si="114"/>
        <v>4.9312711864406777</v>
      </c>
      <c r="F909" s="18">
        <f t="shared" si="131"/>
        <v>1.8918194381990156E-3</v>
      </c>
      <c r="G909" s="3">
        <f t="shared" si="137"/>
        <v>3.4994499999999999</v>
      </c>
      <c r="H909" s="3">
        <f t="shared" si="134"/>
        <v>0.7635294117647059</v>
      </c>
      <c r="I909" s="9">
        <f t="shared" si="133"/>
        <v>3.5832550077041603</v>
      </c>
      <c r="J909" s="18">
        <f t="shared" si="141"/>
        <v>1.8883095799451905E-3</v>
      </c>
    </row>
    <row r="910" spans="1:10" x14ac:dyDescent="0.15">
      <c r="A910" s="41" t="s">
        <v>344</v>
      </c>
      <c r="B910" s="41" t="s">
        <v>608</v>
      </c>
      <c r="C910" s="6">
        <v>10.889469999999999</v>
      </c>
      <c r="D910" s="6">
        <v>6.62</v>
      </c>
      <c r="E910" s="9">
        <f t="shared" si="114"/>
        <v>0.64493504531722046</v>
      </c>
      <c r="F910" s="18">
        <f>C910/$C$1043</f>
        <v>2.6758634821426531E-4</v>
      </c>
      <c r="G910" s="3">
        <f t="shared" si="137"/>
        <v>0.49497590909090905</v>
      </c>
      <c r="H910" s="3">
        <f t="shared" si="134"/>
        <v>0.38941176470588235</v>
      </c>
      <c r="I910" s="9">
        <f t="shared" si="133"/>
        <v>0.27108617138148849</v>
      </c>
      <c r="J910" s="18">
        <f t="shared" si="141"/>
        <v>2.6708990012100283E-4</v>
      </c>
    </row>
    <row r="911" spans="1:10" x14ac:dyDescent="0.15">
      <c r="A911" s="41" t="s">
        <v>456</v>
      </c>
      <c r="B911" s="41" t="s">
        <v>727</v>
      </c>
      <c r="C911" s="6">
        <v>13.404260000000001</v>
      </c>
      <c r="D911" s="6">
        <v>14.21</v>
      </c>
      <c r="E911" s="9">
        <f t="shared" si="114"/>
        <v>-5.6702322308233688E-2</v>
      </c>
      <c r="F911" s="18">
        <f>C911/$C$1043</f>
        <v>3.2938214476136563E-4</v>
      </c>
      <c r="G911" s="3">
        <f t="shared" si="137"/>
        <v>0.60928454545454547</v>
      </c>
      <c r="H911" s="3">
        <f t="shared" si="134"/>
        <v>0.83588235294117652</v>
      </c>
      <c r="I911" s="9">
        <f t="shared" si="133"/>
        <v>-0.2710881581472715</v>
      </c>
      <c r="J911" s="18">
        <f t="shared" si="141"/>
        <v>3.2877104804879883E-4</v>
      </c>
    </row>
    <row r="912" spans="1:10" x14ac:dyDescent="0.15">
      <c r="A912" s="41" t="s">
        <v>803</v>
      </c>
      <c r="B912" s="41" t="s">
        <v>728</v>
      </c>
      <c r="C912" s="6">
        <v>12.314170000000001</v>
      </c>
      <c r="D912" s="6">
        <v>2.44</v>
      </c>
      <c r="E912" s="9">
        <f t="shared" si="114"/>
        <v>4.0467909836065576</v>
      </c>
      <c r="F912" s="18">
        <f>C912/$C$1043</f>
        <v>3.0259542306371748E-4</v>
      </c>
      <c r="G912" s="3">
        <f t="shared" si="137"/>
        <v>0.55973499999999998</v>
      </c>
      <c r="H912" s="3">
        <f t="shared" si="134"/>
        <v>0.14352941176470588</v>
      </c>
      <c r="I912" s="9">
        <f t="shared" si="133"/>
        <v>2.899793032786885</v>
      </c>
      <c r="J912" s="18">
        <f t="shared" si="141"/>
        <v>3.0203402326954841E-4</v>
      </c>
    </row>
    <row r="913" spans="1:10" x14ac:dyDescent="0.15">
      <c r="A913" s="41" t="s">
        <v>187</v>
      </c>
      <c r="B913" s="41" t="s">
        <v>199</v>
      </c>
      <c r="C913" s="6">
        <v>6.1268859999999998</v>
      </c>
      <c r="D913" s="6">
        <v>16.02</v>
      </c>
      <c r="E913" s="9">
        <f t="shared" si="114"/>
        <v>-0.61754769038701629</v>
      </c>
      <c r="F913" s="18">
        <f>C913/$C$1043</f>
        <v>1.5055563316351548E-4</v>
      </c>
      <c r="G913" s="3">
        <f t="shared" si="137"/>
        <v>0.27849481818181815</v>
      </c>
      <c r="H913" s="3">
        <f t="shared" si="134"/>
        <v>0.94235294117647062</v>
      </c>
      <c r="I913" s="9">
        <f t="shared" si="133"/>
        <v>-0.70446866984451262</v>
      </c>
      <c r="J913" s="18">
        <f t="shared" si="141"/>
        <v>1.5027631003095379E-4</v>
      </c>
    </row>
    <row r="914" spans="1:10" x14ac:dyDescent="0.15">
      <c r="A914" s="16" t="s">
        <v>189</v>
      </c>
      <c r="B914" s="41" t="s">
        <v>200</v>
      </c>
      <c r="C914" s="6">
        <v>2.337914</v>
      </c>
      <c r="D914" s="6">
        <v>0.87</v>
      </c>
      <c r="E914" s="9">
        <f t="shared" si="114"/>
        <v>1.6872574712643678</v>
      </c>
      <c r="F914" s="18">
        <f t="shared" si="131"/>
        <v>5.7449432313878074E-5</v>
      </c>
      <c r="G914" s="3">
        <f t="shared" si="137"/>
        <v>0.10626881818181819</v>
      </c>
      <c r="H914" s="3">
        <f t="shared" si="134"/>
        <v>5.1176470588235295E-2</v>
      </c>
      <c r="I914" s="9">
        <f t="shared" si="133"/>
        <v>1.0765171368861024</v>
      </c>
      <c r="J914" s="18">
        <f t="shared" si="141"/>
        <v>5.7342847425218513E-5</v>
      </c>
    </row>
    <row r="915" spans="1:10" x14ac:dyDescent="0.15">
      <c r="A915" s="41" t="s">
        <v>188</v>
      </c>
      <c r="B915" s="41" t="s">
        <v>201</v>
      </c>
      <c r="C915" s="6">
        <v>6.0735250000000001</v>
      </c>
      <c r="D915" s="6">
        <v>2.87</v>
      </c>
      <c r="E915" s="9">
        <f t="shared" si="114"/>
        <v>1.116210801393728</v>
      </c>
      <c r="F915" s="18">
        <f>C915/$C$1043</f>
        <v>1.4924439624132725E-4</v>
      </c>
      <c r="G915" s="3">
        <f t="shared" si="137"/>
        <v>0.27606931818181818</v>
      </c>
      <c r="H915" s="3">
        <f t="shared" si="134"/>
        <v>0.16882352941176471</v>
      </c>
      <c r="I915" s="9">
        <f t="shared" si="133"/>
        <v>0.63525380107697171</v>
      </c>
      <c r="J915" s="18">
        <f t="shared" si="141"/>
        <v>1.4896750582281908E-4</v>
      </c>
    </row>
    <row r="916" spans="1:10" x14ac:dyDescent="0.15">
      <c r="A916" s="16" t="s">
        <v>252</v>
      </c>
      <c r="B916" s="41" t="s">
        <v>317</v>
      </c>
      <c r="C916" s="6">
        <v>7.3168049999999996</v>
      </c>
      <c r="D916" s="6">
        <v>5.03</v>
      </c>
      <c r="E916" s="9">
        <f t="shared" si="114"/>
        <v>0.45463320079522851</v>
      </c>
      <c r="F916" s="18">
        <f>C916/$C$1043</f>
        <v>1.7979544739513286E-4</v>
      </c>
      <c r="G916" s="3">
        <f t="shared" si="137"/>
        <v>0.33258204545454545</v>
      </c>
      <c r="H916" s="3">
        <f t="shared" si="134"/>
        <v>0.29588235294117649</v>
      </c>
      <c r="I916" s="9">
        <f t="shared" si="133"/>
        <v>0.1240347460690403</v>
      </c>
      <c r="J916" s="18">
        <f t="shared" si="141"/>
        <v>1.794618761661361E-4</v>
      </c>
    </row>
    <row r="917" spans="1:10" x14ac:dyDescent="0.15">
      <c r="A917" s="41" t="s">
        <v>440</v>
      </c>
      <c r="B917" s="41" t="s">
        <v>609</v>
      </c>
      <c r="C917" s="6">
        <v>2.3695710000000001</v>
      </c>
      <c r="D917" s="6">
        <v>0.46</v>
      </c>
      <c r="E917" s="9">
        <f t="shared" si="114"/>
        <v>4.1512413043478258</v>
      </c>
      <c r="F917" s="18">
        <f t="shared" si="131"/>
        <v>5.8227338036141786E-5</v>
      </c>
      <c r="G917" s="3">
        <f t="shared" si="137"/>
        <v>0.10770777272727274</v>
      </c>
      <c r="H917" s="3">
        <f t="shared" si="134"/>
        <v>2.7058823529411767E-2</v>
      </c>
      <c r="I917" s="9">
        <f t="shared" si="133"/>
        <v>2.9805046442687746</v>
      </c>
      <c r="J917" s="18">
        <f t="shared" si="141"/>
        <v>5.8119309913120181E-5</v>
      </c>
    </row>
    <row r="918" spans="1:10" x14ac:dyDescent="0.15">
      <c r="A918" s="41" t="s">
        <v>396</v>
      </c>
      <c r="B918" s="41" t="s">
        <v>610</v>
      </c>
      <c r="C918" s="6">
        <v>168.8595</v>
      </c>
      <c r="D918" s="6">
        <v>87.51</v>
      </c>
      <c r="E918" s="9">
        <f t="shared" si="114"/>
        <v>0.92960233116215285</v>
      </c>
      <c r="F918" s="18">
        <f>C918/$C$1043</f>
        <v>4.1493752190222971E-3</v>
      </c>
      <c r="G918" s="3">
        <f t="shared" si="137"/>
        <v>7.675431818181818</v>
      </c>
      <c r="H918" s="3">
        <f t="shared" si="134"/>
        <v>5.1476470588235301</v>
      </c>
      <c r="I918" s="9">
        <f>G918/H918-1</f>
        <v>0.49105634680711785</v>
      </c>
      <c r="J918" s="18">
        <f t="shared" si="141"/>
        <v>4.1416769585188697E-3</v>
      </c>
    </row>
    <row r="919" spans="1:10" x14ac:dyDescent="0.15">
      <c r="A919" s="94" t="s">
        <v>347</v>
      </c>
      <c r="B919" s="41" t="s">
        <v>611</v>
      </c>
      <c r="C919" s="6">
        <v>10.14049</v>
      </c>
      <c r="D919" s="6">
        <v>5.68</v>
      </c>
      <c r="E919" s="9">
        <f>C919/D919-1</f>
        <v>0.78529753521126766</v>
      </c>
      <c r="F919" s="18">
        <f>C919/$C$1043</f>
        <v>2.4918170381141373E-4</v>
      </c>
      <c r="G919" s="3">
        <f t="shared" si="137"/>
        <v>0.46093136363636361</v>
      </c>
      <c r="H919" s="3">
        <f t="shared" si="134"/>
        <v>0.33411764705882352</v>
      </c>
      <c r="I919" s="9">
        <f t="shared" si="133"/>
        <v>0.37954809539052503</v>
      </c>
      <c r="J919" s="18">
        <f t="shared" si="141"/>
        <v>2.4871940152073772E-4</v>
      </c>
    </row>
    <row r="920" spans="1:10" x14ac:dyDescent="0.15">
      <c r="A920" s="16" t="s">
        <v>266</v>
      </c>
      <c r="B920" s="41" t="s">
        <v>806</v>
      </c>
      <c r="C920" s="6">
        <v>6.1197759999999999</v>
      </c>
      <c r="D920" s="6">
        <v>3.99</v>
      </c>
      <c r="E920" s="9">
        <f>C920/D920-1</f>
        <v>0.53377844611528813</v>
      </c>
      <c r="F920" s="18">
        <f>C920/$C$1043</f>
        <v>1.5038091952402675E-4</v>
      </c>
      <c r="G920" s="3">
        <f t="shared" si="137"/>
        <v>0.27817163636363634</v>
      </c>
      <c r="H920" s="3">
        <f t="shared" si="134"/>
        <v>0.23470588235294118</v>
      </c>
      <c r="I920" s="9">
        <f t="shared" si="133"/>
        <v>0.18519243563454069</v>
      </c>
      <c r="J920" s="18">
        <f t="shared" si="141"/>
        <v>1.5010192053450811E-4</v>
      </c>
    </row>
    <row r="921" spans="1:10" x14ac:dyDescent="0.15">
      <c r="A921" s="16" t="s">
        <v>272</v>
      </c>
      <c r="B921" s="41" t="s">
        <v>613</v>
      </c>
      <c r="C921" s="6">
        <v>6.3900090000000001</v>
      </c>
      <c r="D921" s="6">
        <v>3.48</v>
      </c>
      <c r="E921" s="9">
        <f>C921/D921-1</f>
        <v>0.83620948275862061</v>
      </c>
      <c r="F921" s="18">
        <f>C921/$C$1043</f>
        <v>1.5702134019068782E-4</v>
      </c>
      <c r="G921" s="3">
        <f t="shared" si="137"/>
        <v>0.29045495454545456</v>
      </c>
      <c r="H921" s="3">
        <f t="shared" si="134"/>
        <v>0.20470588235294118</v>
      </c>
      <c r="I921" s="9">
        <f t="shared" si="133"/>
        <v>0.41888914576802505</v>
      </c>
      <c r="J921" s="18">
        <f t="shared" si="141"/>
        <v>1.5673002134927681E-4</v>
      </c>
    </row>
    <row r="922" spans="1:10" x14ac:dyDescent="0.15">
      <c r="A922" s="16" t="s">
        <v>345</v>
      </c>
      <c r="B922" s="41" t="s">
        <v>140</v>
      </c>
      <c r="C922" s="6">
        <v>22.872029999999999</v>
      </c>
      <c r="D922" s="6">
        <v>17.690000000000001</v>
      </c>
      <c r="E922" s="9">
        <f>C922/D922-1</f>
        <v>0.29293555681175798</v>
      </c>
      <c r="F922" s="18">
        <f t="shared" si="131"/>
        <v>5.6203313696140606E-4</v>
      </c>
      <c r="G922" s="3">
        <f t="shared" si="137"/>
        <v>1.0396377272727273</v>
      </c>
      <c r="H922" s="3">
        <f t="shared" si="134"/>
        <v>1.0405882352941178</v>
      </c>
      <c r="I922" s="9">
        <f>G922/H922-1</f>
        <v>-9.1343337273253056E-4</v>
      </c>
      <c r="J922" s="18">
        <f t="shared" si="135"/>
        <v>5.6099040708726693E-4</v>
      </c>
    </row>
    <row r="923" spans="1:10" x14ac:dyDescent="0.15">
      <c r="A923" s="16" t="s">
        <v>966</v>
      </c>
      <c r="B923" s="41" t="s">
        <v>968</v>
      </c>
      <c r="C923" s="6">
        <v>2.58535</v>
      </c>
      <c r="D923" s="6"/>
      <c r="F923" s="18">
        <f>C923/$C$1043</f>
        <v>6.3529663551646756E-5</v>
      </c>
      <c r="G923" s="3">
        <f>C923/16</f>
        <v>0.161584375</v>
      </c>
      <c r="H923" s="3"/>
      <c r="J923" s="18">
        <f t="shared" ref="J923:J931" si="142">G923/$G$1043</f>
        <v>8.7191222415509905E-5</v>
      </c>
    </row>
    <row r="924" spans="1:10" x14ac:dyDescent="0.15">
      <c r="A924" s="16" t="s">
        <v>438</v>
      </c>
      <c r="B924" s="41" t="s">
        <v>614</v>
      </c>
      <c r="C924" s="6">
        <v>1.647321</v>
      </c>
      <c r="D924" s="6">
        <v>0.9</v>
      </c>
      <c r="E924" s="9">
        <f>C924/D924-1</f>
        <v>0.83035666666666663</v>
      </c>
      <c r="F924" s="18">
        <f>C924/$C$1043</f>
        <v>4.0479528455165562E-5</v>
      </c>
      <c r="G924" s="3">
        <f t="shared" si="137"/>
        <v>7.4878227272727277E-2</v>
      </c>
      <c r="H924" s="3">
        <f>D924/17</f>
        <v>5.2941176470588235E-2</v>
      </c>
      <c r="I924" s="9">
        <f>G924/H924-1</f>
        <v>0.41436651515151524</v>
      </c>
      <c r="J924" s="18">
        <f t="shared" si="142"/>
        <v>4.0404427521011629E-5</v>
      </c>
    </row>
    <row r="925" spans="1:10" x14ac:dyDescent="0.15">
      <c r="A925" s="16" t="s">
        <v>332</v>
      </c>
      <c r="B925" s="41" t="s">
        <v>615</v>
      </c>
      <c r="C925" s="6">
        <v>29.690180000000002</v>
      </c>
      <c r="D925" s="6">
        <v>23.43</v>
      </c>
      <c r="E925" s="9">
        <f>C925/D925-1</f>
        <v>0.26718651301749907</v>
      </c>
      <c r="F925" s="18">
        <f>C925/$C$1043</f>
        <v>7.2957516242978001E-4</v>
      </c>
      <c r="G925" s="3">
        <f t="shared" si="137"/>
        <v>1.3495536363636365</v>
      </c>
      <c r="H925" s="3">
        <f>D925/17</f>
        <v>1.378235294117647</v>
      </c>
      <c r="I925" s="9">
        <f>G925/H925-1</f>
        <v>-2.0810421759205222E-2</v>
      </c>
      <c r="J925" s="18">
        <f t="shared" si="142"/>
        <v>7.282215948778587E-4</v>
      </c>
    </row>
    <row r="926" spans="1:10" x14ac:dyDescent="0.15">
      <c r="A926" s="16" t="s">
        <v>178</v>
      </c>
      <c r="B926" s="41" t="s">
        <v>778</v>
      </c>
      <c r="C926" s="6">
        <v>215.1557</v>
      </c>
      <c r="D926" s="6">
        <v>89.46</v>
      </c>
      <c r="E926" s="9">
        <f>C926/D926-1</f>
        <v>1.4050491839928463</v>
      </c>
      <c r="F926" s="18">
        <f>C926/$C$1043</f>
        <v>5.2870091988392459E-3</v>
      </c>
      <c r="G926" s="3">
        <f t="shared" si="137"/>
        <v>9.7798045454545459</v>
      </c>
      <c r="H926" s="3">
        <f>D926/17</f>
        <v>5.26235294117647</v>
      </c>
      <c r="I926" s="9">
        <f>G926/H926-1</f>
        <v>0.8584470967217448</v>
      </c>
      <c r="J926" s="18">
        <f t="shared" si="142"/>
        <v>5.2772003066691442E-3</v>
      </c>
    </row>
    <row r="927" spans="1:10" x14ac:dyDescent="0.15">
      <c r="A927" s="16" t="s">
        <v>822</v>
      </c>
      <c r="B927" s="41" t="s">
        <v>729</v>
      </c>
      <c r="C927" s="6">
        <v>11.05457</v>
      </c>
      <c r="D927" s="6">
        <v>7.38</v>
      </c>
      <c r="E927" s="9">
        <f>C927/D927-1</f>
        <v>0.49790921409214084</v>
      </c>
      <c r="F927" s="18">
        <f t="shared" si="131"/>
        <v>2.7164334144627524E-4</v>
      </c>
      <c r="G927" s="3">
        <f t="shared" si="137"/>
        <v>0.50248045454545454</v>
      </c>
      <c r="H927" s="3">
        <f>D927/17</f>
        <v>0.4341176470588235</v>
      </c>
      <c r="I927" s="9">
        <f>G927/H927-1</f>
        <v>0.15747530179847269</v>
      </c>
      <c r="J927" s="18">
        <f t="shared" si="142"/>
        <v>2.7113936648713246E-4</v>
      </c>
    </row>
    <row r="928" spans="1:10" x14ac:dyDescent="0.15">
      <c r="A928" s="16" t="s">
        <v>359</v>
      </c>
      <c r="B928" s="41" t="s">
        <v>616</v>
      </c>
      <c r="C928" s="6">
        <v>18.174119999999998</v>
      </c>
      <c r="D928" s="6">
        <v>13.4</v>
      </c>
      <c r="E928" s="9">
        <f>C928/D928-1</f>
        <v>0.35627761194029839</v>
      </c>
      <c r="F928" s="18">
        <f>C928/$C$1043</f>
        <v>4.4659165256048669E-4</v>
      </c>
      <c r="G928" s="3">
        <f t="shared" si="137"/>
        <v>0.82609636363636352</v>
      </c>
      <c r="H928" s="3">
        <f>D928/17</f>
        <v>0.78823529411764703</v>
      </c>
      <c r="I928" s="9">
        <f>G928/H928-1</f>
        <v>4.8032700135685058E-2</v>
      </c>
      <c r="J928" s="18">
        <f t="shared" si="142"/>
        <v>4.4576309917627939E-4</v>
      </c>
    </row>
    <row r="929" spans="1:10" x14ac:dyDescent="0.15">
      <c r="A929" s="41" t="s">
        <v>967</v>
      </c>
      <c r="B929" s="41" t="s">
        <v>969</v>
      </c>
      <c r="C929" s="6">
        <v>0.74947890000000006</v>
      </c>
      <c r="D929" s="6"/>
      <c r="F929" s="18">
        <f>C929/$C$1043</f>
        <v>1.8416903845149906E-5</v>
      </c>
      <c r="G929" s="3">
        <f>C929/16</f>
        <v>4.6842431250000004E-2</v>
      </c>
      <c r="H929" s="3"/>
      <c r="J929" s="18">
        <f t="shared" si="142"/>
        <v>2.5276261034533703E-5</v>
      </c>
    </row>
    <row r="930" spans="1:10" x14ac:dyDescent="0.15">
      <c r="A930" s="52" t="s">
        <v>988</v>
      </c>
      <c r="B930" s="41" t="s">
        <v>972</v>
      </c>
      <c r="C930" s="6">
        <v>2.48715E-3</v>
      </c>
      <c r="D930" s="6"/>
      <c r="F930" s="18">
        <f>C930/$C$1043</f>
        <v>6.1116600345205957E-8</v>
      </c>
      <c r="G930" s="3">
        <f>C930/7</f>
        <v>3.5530714285714285E-4</v>
      </c>
      <c r="H930" s="3"/>
      <c r="J930" s="18">
        <f t="shared" si="142"/>
        <v>1.9172438002546033E-7</v>
      </c>
    </row>
    <row r="931" spans="1:10" x14ac:dyDescent="0.15">
      <c r="A931" s="52" t="s">
        <v>985</v>
      </c>
      <c r="B931" s="41" t="s">
        <v>970</v>
      </c>
      <c r="C931" s="6">
        <v>4.4749399999999993E-3</v>
      </c>
      <c r="D931" s="6"/>
      <c r="F931" s="18">
        <f t="shared" si="131"/>
        <v>1.0996245483737448E-7</v>
      </c>
      <c r="G931" s="3">
        <f>C931/12</f>
        <v>3.7291166666666661E-4</v>
      </c>
      <c r="H931" s="3"/>
      <c r="J931" s="18">
        <f t="shared" si="142"/>
        <v>2.0122381306776612E-7</v>
      </c>
    </row>
    <row r="932" spans="1:10" x14ac:dyDescent="0.15">
      <c r="A932" s="94" t="s">
        <v>1056</v>
      </c>
      <c r="B932" s="41" t="s">
        <v>1055</v>
      </c>
      <c r="C932" s="6">
        <v>5.2820000000000002E-3</v>
      </c>
      <c r="D932" s="6"/>
      <c r="F932" s="18">
        <f t="shared" ref="F932:F951" si="143">C932/$C$1043</f>
        <v>1.2979429589022693E-7</v>
      </c>
      <c r="G932" s="3">
        <f>C932/7</f>
        <v>7.5457142857142856E-4</v>
      </c>
      <c r="H932" s="3"/>
      <c r="J932" s="18"/>
    </row>
    <row r="933" spans="1:10" x14ac:dyDescent="0.15">
      <c r="A933" s="94" t="s">
        <v>989</v>
      </c>
      <c r="B933" s="41" t="s">
        <v>971</v>
      </c>
      <c r="C933" s="6">
        <v>5.3826739999999997</v>
      </c>
      <c r="D933" s="6"/>
      <c r="F933" s="18">
        <f t="shared" si="143"/>
        <v>1.3226815256278516E-4</v>
      </c>
      <c r="G933" s="3">
        <f>C933/12</f>
        <v>0.44855616666666664</v>
      </c>
      <c r="H933" s="3"/>
      <c r="J933" s="18">
        <f t="shared" ref="J933:J951" si="144">G933/$G$1043</f>
        <v>2.4204172274504797E-4</v>
      </c>
    </row>
    <row r="934" spans="1:10" x14ac:dyDescent="0.15">
      <c r="A934" s="94" t="s">
        <v>802</v>
      </c>
      <c r="B934" s="41" t="s">
        <v>157</v>
      </c>
      <c r="C934" s="6">
        <v>87.427689999999998</v>
      </c>
      <c r="D934" s="6">
        <v>61.07</v>
      </c>
      <c r="E934" s="9">
        <f>C934/D934-1</f>
        <v>0.43159800229245127</v>
      </c>
      <c r="F934" s="18">
        <f t="shared" si="143"/>
        <v>2.148355824471608E-3</v>
      </c>
      <c r="G934" s="3">
        <f t="shared" si="137"/>
        <v>3.9739859090909091</v>
      </c>
      <c r="H934" s="3">
        <f>D934/17</f>
        <v>3.5923529411764705</v>
      </c>
      <c r="I934" s="9">
        <f t="shared" ref="I934:I939" si="145">G934/H934-1</f>
        <v>0.1062348199532579</v>
      </c>
      <c r="J934" s="18">
        <f t="shared" si="144"/>
        <v>2.1443700189182758E-3</v>
      </c>
    </row>
    <row r="935" spans="1:10" x14ac:dyDescent="0.15">
      <c r="A935" s="94" t="s">
        <v>986</v>
      </c>
      <c r="B935" s="41" t="s">
        <v>974</v>
      </c>
      <c r="C935" s="6">
        <v>1.3616350000000001E-2</v>
      </c>
      <c r="D935" s="6">
        <v>0.02</v>
      </c>
      <c r="E935" s="9">
        <f>C935/D935-1</f>
        <v>-0.31918249999999992</v>
      </c>
      <c r="F935" s="18">
        <f t="shared" si="143"/>
        <v>3.3459382068248607E-7</v>
      </c>
      <c r="G935" s="3">
        <f t="shared" si="137"/>
        <v>6.189250000000001E-4</v>
      </c>
      <c r="H935" s="3">
        <f>D935/13</f>
        <v>1.5384615384615385E-3</v>
      </c>
      <c r="I935" s="9">
        <f t="shared" si="145"/>
        <v>-0.59769874999999995</v>
      </c>
      <c r="J935" s="18">
        <f t="shared" si="144"/>
        <v>3.3397305484221156E-7</v>
      </c>
    </row>
    <row r="936" spans="1:10" x14ac:dyDescent="0.15">
      <c r="A936" s="94" t="s">
        <v>1013</v>
      </c>
      <c r="B936" s="41" t="s">
        <v>973</v>
      </c>
      <c r="C936" s="6">
        <v>1.7852279999999998E-2</v>
      </c>
      <c r="D936" s="6">
        <v>0.01</v>
      </c>
      <c r="E936" s="9">
        <f>C936/D936-1</f>
        <v>0.78522799999999982</v>
      </c>
      <c r="F936" s="18">
        <f t="shared" si="143"/>
        <v>4.3868309591730027E-7</v>
      </c>
      <c r="G936" s="3">
        <f t="shared" si="137"/>
        <v>8.1146727272727269E-4</v>
      </c>
      <c r="H936" s="3">
        <f>D936/13</f>
        <v>7.6923076923076923E-4</v>
      </c>
      <c r="I936" s="9">
        <f t="shared" si="145"/>
        <v>5.4907454545454426E-2</v>
      </c>
      <c r="J936" s="18">
        <f t="shared" si="144"/>
        <v>4.3786921513463705E-7</v>
      </c>
    </row>
    <row r="937" spans="1:10" x14ac:dyDescent="0.15">
      <c r="A937" s="94" t="s">
        <v>984</v>
      </c>
      <c r="B937" s="41" t="s">
        <v>975</v>
      </c>
      <c r="C937" s="6">
        <v>2.232754E-2</v>
      </c>
      <c r="D937" s="6">
        <v>0.06</v>
      </c>
      <c r="E937" s="9">
        <f t="shared" si="114"/>
        <v>-0.62787433333333331</v>
      </c>
      <c r="F937" s="18">
        <f t="shared" si="143"/>
        <v>5.4865341409709902E-7</v>
      </c>
      <c r="G937" s="3">
        <f t="shared" si="137"/>
        <v>1.0148881818181819E-3</v>
      </c>
      <c r="H937" s="3">
        <f>D937/17</f>
        <v>3.529411764705882E-3</v>
      </c>
      <c r="I937" s="9">
        <f t="shared" si="145"/>
        <v>-0.7124483484848485</v>
      </c>
      <c r="J937" s="18">
        <f t="shared" si="144"/>
        <v>5.4763550737985373E-7</v>
      </c>
    </row>
    <row r="938" spans="1:10" x14ac:dyDescent="0.15">
      <c r="A938" s="94" t="s">
        <v>1012</v>
      </c>
      <c r="B938" s="41" t="s">
        <v>1014</v>
      </c>
      <c r="C938" s="6">
        <v>6.031231</v>
      </c>
      <c r="D938" s="6">
        <v>7.0000000000000007E-2</v>
      </c>
      <c r="E938" s="9">
        <f>C938/D938-1</f>
        <v>85.160442857142854</v>
      </c>
      <c r="F938" s="18">
        <f t="shared" si="143"/>
        <v>1.4820510810229255E-4</v>
      </c>
      <c r="G938" s="3">
        <f t="shared" si="137"/>
        <v>0.27414686363636365</v>
      </c>
      <c r="H938" s="3">
        <f>D938/10</f>
        <v>7.000000000000001E-3</v>
      </c>
      <c r="I938" s="9">
        <f t="shared" si="145"/>
        <v>38.163837662337656</v>
      </c>
      <c r="J938" s="18">
        <f t="shared" si="144"/>
        <v>1.4793014585619832E-4</v>
      </c>
    </row>
    <row r="939" spans="1:10" x14ac:dyDescent="0.15">
      <c r="A939" s="94" t="s">
        <v>983</v>
      </c>
      <c r="B939" s="41" t="s">
        <v>976</v>
      </c>
      <c r="C939" s="6">
        <v>9.2834000000000005E-4</v>
      </c>
      <c r="D939" s="6">
        <v>0.11</v>
      </c>
      <c r="E939" s="9">
        <f>C939/D939-1</f>
        <v>-0.99156054545454542</v>
      </c>
      <c r="F939" s="18">
        <f t="shared" si="143"/>
        <v>2.2812047831642042E-8</v>
      </c>
      <c r="G939" s="3">
        <f t="shared" si="137"/>
        <v>4.2197272727272728E-5</v>
      </c>
      <c r="H939" s="3">
        <f>D939/17</f>
        <v>6.4705882352941177E-3</v>
      </c>
      <c r="I939" s="9">
        <f t="shared" si="145"/>
        <v>-0.99347860330578508</v>
      </c>
      <c r="J939" s="18">
        <f t="shared" si="144"/>
        <v>2.276972505349955E-8</v>
      </c>
    </row>
    <row r="940" spans="1:10" x14ac:dyDescent="0.15">
      <c r="A940" s="94" t="s">
        <v>982</v>
      </c>
      <c r="B940" s="41" t="s">
        <v>977</v>
      </c>
      <c r="C940" s="6">
        <v>0.26496729999999996</v>
      </c>
      <c r="D940" s="6"/>
      <c r="F940" s="18">
        <f t="shared" si="143"/>
        <v>6.5110269097755621E-6</v>
      </c>
      <c r="G940" s="3">
        <f>C940/12</f>
        <v>2.2080608333333331E-2</v>
      </c>
      <c r="H940" s="3"/>
      <c r="J940" s="18">
        <f t="shared" si="144"/>
        <v>1.1914736386246678E-5</v>
      </c>
    </row>
    <row r="941" spans="1:10" x14ac:dyDescent="0.15">
      <c r="A941" s="94" t="s">
        <v>981</v>
      </c>
      <c r="B941" s="41" t="s">
        <v>978</v>
      </c>
      <c r="C941" s="6">
        <v>3.0249999999999998E-4</v>
      </c>
      <c r="D941" s="6"/>
      <c r="F941" s="18">
        <f t="shared" si="143"/>
        <v>7.4333158854209848E-9</v>
      </c>
      <c r="G941" s="3">
        <f>C941/12</f>
        <v>2.5208333333333331E-5</v>
      </c>
      <c r="H941" s="3"/>
      <c r="J941" s="18">
        <f t="shared" si="144"/>
        <v>1.3602462480614098E-8</v>
      </c>
    </row>
    <row r="942" spans="1:10" x14ac:dyDescent="0.15">
      <c r="A942" s="94" t="s">
        <v>980</v>
      </c>
      <c r="B942" s="41" t="s">
        <v>979</v>
      </c>
      <c r="C942" s="6">
        <v>4.3927730000000005E-2</v>
      </c>
      <c r="D942" s="6"/>
      <c r="F942" s="18">
        <f t="shared" si="143"/>
        <v>1.0794336965933356E-6</v>
      </c>
      <c r="G942" s="3">
        <f>C942/12</f>
        <v>3.6606441666666672E-3</v>
      </c>
      <c r="H942" s="3"/>
      <c r="J942" s="18">
        <f t="shared" si="144"/>
        <v>1.9752902452348645E-6</v>
      </c>
    </row>
    <row r="943" spans="1:10" x14ac:dyDescent="0.15">
      <c r="A943" s="16" t="s">
        <v>824</v>
      </c>
      <c r="B943" s="41" t="s">
        <v>827</v>
      </c>
      <c r="C943" s="6">
        <v>1.9480240000000003E-2</v>
      </c>
      <c r="D943" s="6"/>
      <c r="F943" s="18">
        <f t="shared" si="143"/>
        <v>4.7868686758285393E-7</v>
      </c>
      <c r="G943" s="3">
        <f t="shared" ref="G943:G948" si="146">C943/19</f>
        <v>1.0252757894736843E-3</v>
      </c>
      <c r="H943" s="3"/>
      <c r="J943" s="18">
        <f t="shared" si="144"/>
        <v>5.5324067934933388E-7</v>
      </c>
    </row>
    <row r="944" spans="1:10" x14ac:dyDescent="0.15">
      <c r="A944" s="16" t="s">
        <v>825</v>
      </c>
      <c r="B944" s="41" t="s">
        <v>828</v>
      </c>
      <c r="C944" s="6">
        <v>1.333E-3</v>
      </c>
      <c r="D944" s="6"/>
      <c r="F944" s="18">
        <f t="shared" si="143"/>
        <v>3.2755735786003877E-8</v>
      </c>
      <c r="G944" s="3">
        <f t="shared" si="146"/>
        <v>7.0157894736842111E-5</v>
      </c>
      <c r="H944" s="3"/>
      <c r="J944" s="18">
        <f t="shared" si="144"/>
        <v>3.785732750585527E-8</v>
      </c>
    </row>
    <row r="945" spans="1:10" x14ac:dyDescent="0.15">
      <c r="A945" s="16" t="s">
        <v>826</v>
      </c>
      <c r="B945" s="41" t="s">
        <v>829</v>
      </c>
      <c r="C945" s="6">
        <v>1.370267E-2</v>
      </c>
      <c r="D945" s="6"/>
      <c r="F945" s="18">
        <f t="shared" si="143"/>
        <v>3.3671495730142666E-7</v>
      </c>
      <c r="G945" s="3">
        <f t="shared" si="146"/>
        <v>7.2119315789473685E-4</v>
      </c>
      <c r="H945" s="3"/>
      <c r="J945" s="18">
        <f t="shared" si="144"/>
        <v>3.8915713870566973E-7</v>
      </c>
    </row>
    <row r="946" spans="1:10" x14ac:dyDescent="0.15">
      <c r="A946" s="16" t="s">
        <v>948</v>
      </c>
      <c r="B946" s="41" t="s">
        <v>951</v>
      </c>
      <c r="C946" s="6">
        <v>8.9163200000000001E-3</v>
      </c>
      <c r="D946" s="6"/>
      <c r="F946" s="18">
        <f t="shared" si="143"/>
        <v>2.1910024163800607E-7</v>
      </c>
      <c r="G946" s="3">
        <f t="shared" si="146"/>
        <v>4.6928000000000003E-4</v>
      </c>
      <c r="H946" s="3"/>
      <c r="J946" s="18">
        <f t="shared" si="144"/>
        <v>2.5322434087547447E-7</v>
      </c>
    </row>
    <row r="947" spans="1:10" x14ac:dyDescent="0.15">
      <c r="A947" s="16" t="s">
        <v>949</v>
      </c>
      <c r="B947" s="41" t="s">
        <v>952</v>
      </c>
      <c r="C947" s="6">
        <v>1.33245E-3</v>
      </c>
      <c r="D947" s="6"/>
      <c r="F947" s="18">
        <f t="shared" si="143"/>
        <v>3.2742220666212205E-8</v>
      </c>
      <c r="G947" s="3">
        <f t="shared" si="146"/>
        <v>7.0128947368421047E-5</v>
      </c>
      <c r="H947" s="3"/>
      <c r="J947" s="18">
        <f t="shared" si="144"/>
        <v>3.7841707453245945E-8</v>
      </c>
    </row>
    <row r="948" spans="1:10" x14ac:dyDescent="0.15">
      <c r="A948" s="16" t="s">
        <v>950</v>
      </c>
      <c r="B948" s="16" t="s">
        <v>953</v>
      </c>
      <c r="C948" s="6">
        <v>1.27648E-3</v>
      </c>
      <c r="D948" s="6"/>
      <c r="F948" s="18">
        <f t="shared" si="143"/>
        <v>3.1366872930321251E-8</v>
      </c>
      <c r="G948" s="3">
        <f t="shared" si="146"/>
        <v>6.7183157894736847E-5</v>
      </c>
      <c r="H948" s="3"/>
      <c r="J948" s="18">
        <f t="shared" si="144"/>
        <v>3.6252154099530483E-8</v>
      </c>
    </row>
    <row r="949" spans="1:10" x14ac:dyDescent="0.15">
      <c r="A949" s="41" t="s">
        <v>58</v>
      </c>
      <c r="B949" s="16" t="s">
        <v>730</v>
      </c>
      <c r="C949" s="6">
        <v>4.7226610000000004</v>
      </c>
      <c r="D949" s="6">
        <v>3.59</v>
      </c>
      <c r="E949" s="9">
        <f t="shared" si="114"/>
        <v>0.31550445682451267</v>
      </c>
      <c r="F949" s="18">
        <f t="shared" si="143"/>
        <v>1.1604968936448978E-4</v>
      </c>
      <c r="G949" s="3">
        <f t="shared" si="137"/>
        <v>0.21466640909090912</v>
      </c>
      <c r="H949" s="3">
        <f>D949/17</f>
        <v>0.2111764705882353</v>
      </c>
      <c r="I949" s="9">
        <f>G949/H949-1</f>
        <v>1.6526171182577931E-2</v>
      </c>
      <c r="J949" s="18">
        <f t="shared" si="144"/>
        <v>1.1583438448293218E-4</v>
      </c>
    </row>
    <row r="950" spans="1:10" x14ac:dyDescent="0.15">
      <c r="A950" s="41" t="s">
        <v>43</v>
      </c>
      <c r="B950" s="42" t="s">
        <v>731</v>
      </c>
      <c r="C950" s="6">
        <v>10.540229999999999</v>
      </c>
      <c r="D950" s="6">
        <v>19.89</v>
      </c>
      <c r="E950" s="9">
        <f t="shared" si="114"/>
        <v>-0.47007390648567127</v>
      </c>
      <c r="F950" s="18">
        <f t="shared" si="143"/>
        <v>2.5900449287600272E-4</v>
      </c>
      <c r="G950" s="3">
        <f t="shared" si="137"/>
        <v>0.47910136363636363</v>
      </c>
      <c r="H950" s="3">
        <f>D950/17</f>
        <v>1.17</v>
      </c>
      <c r="I950" s="9">
        <f>G950/H950-1</f>
        <v>-0.59051165501165492</v>
      </c>
      <c r="J950" s="18">
        <f t="shared" si="144"/>
        <v>2.5852396654312812E-4</v>
      </c>
    </row>
    <row r="951" spans="1:10" x14ac:dyDescent="0.15">
      <c r="A951" s="30"/>
      <c r="B951" s="30"/>
      <c r="C951" s="31">
        <f>SUM(C763:C950)</f>
        <v>4117.2718022499994</v>
      </c>
      <c r="D951" s="32">
        <f>SUM(D763:D950)</f>
        <v>2319.9899999999998</v>
      </c>
      <c r="E951" s="21">
        <f t="shared" si="114"/>
        <v>0.77469377120159999</v>
      </c>
      <c r="F951" s="22">
        <f t="shared" si="143"/>
        <v>0.10117349385871342</v>
      </c>
      <c r="G951" s="31">
        <f>SUM(G763:G950)</f>
        <v>189.88191415066274</v>
      </c>
      <c r="H951" s="32">
        <f>SUM(H763:H950)</f>
        <v>136.47342533936649</v>
      </c>
      <c r="I951" s="21">
        <f>G951/H951-1</f>
        <v>0.39134717017973375</v>
      </c>
      <c r="J951" s="22">
        <f t="shared" si="144"/>
        <v>0.10246062596951712</v>
      </c>
    </row>
    <row r="953" spans="1:10" ht="13" x14ac:dyDescent="0.15">
      <c r="A953" s="37" t="s">
        <v>249</v>
      </c>
      <c r="B953" s="37" t="s">
        <v>90</v>
      </c>
      <c r="C953" s="114" t="s">
        <v>62</v>
      </c>
      <c r="D953" s="115"/>
      <c r="E953" s="115"/>
      <c r="F953" s="116"/>
      <c r="G953" s="117" t="s">
        <v>59</v>
      </c>
      <c r="H953" s="115"/>
      <c r="I953" s="115"/>
      <c r="J953" s="116"/>
    </row>
    <row r="954" spans="1:10" ht="24" x14ac:dyDescent="0.15">
      <c r="A954" s="20"/>
      <c r="B954" s="20"/>
      <c r="C954" s="14" t="s">
        <v>1037</v>
      </c>
      <c r="D954" s="12" t="s">
        <v>1006</v>
      </c>
      <c r="E954" s="12" t="s">
        <v>61</v>
      </c>
      <c r="F954" s="17" t="s">
        <v>60</v>
      </c>
      <c r="G954" s="14" t="s">
        <v>1037</v>
      </c>
      <c r="H954" s="12" t="s">
        <v>1006</v>
      </c>
      <c r="I954" s="12" t="s">
        <v>61</v>
      </c>
      <c r="J954" s="17" t="s">
        <v>60</v>
      </c>
    </row>
    <row r="955" spans="1:10" x14ac:dyDescent="0.15">
      <c r="A955" s="43" t="s">
        <v>996</v>
      </c>
      <c r="B955" s="43" t="s">
        <v>617</v>
      </c>
      <c r="C955" s="95">
        <v>1.6587099999999997E-2</v>
      </c>
      <c r="D955" s="95">
        <v>1.1313E-3</v>
      </c>
      <c r="E955" s="84">
        <f>C955/D955-1</f>
        <v>13.66198179086007</v>
      </c>
      <c r="F955" s="85">
        <f t="shared" ref="F955:F964" si="147">C955/$C$1043</f>
        <v>4.0759389726633523E-7</v>
      </c>
      <c r="G955" s="11">
        <f t="shared" ref="G955:G975" si="148">C955/22</f>
        <v>7.5395909090909081E-4</v>
      </c>
      <c r="H955" s="11">
        <f>D955/17</f>
        <v>6.6547058823529406E-5</v>
      </c>
      <c r="I955" s="84">
        <f t="shared" ref="I955:I973" si="149">G955/H955-1</f>
        <v>10.329713202028238</v>
      </c>
      <c r="J955" s="85">
        <f t="shared" ref="J955:J964" si="150">G955/$G$1043</f>
        <v>4.0683769570944087E-7</v>
      </c>
    </row>
    <row r="956" spans="1:10" x14ac:dyDescent="0.15">
      <c r="A956" s="41" t="s">
        <v>997</v>
      </c>
      <c r="B956" s="41" t="s">
        <v>646</v>
      </c>
      <c r="C956" s="95">
        <v>0</v>
      </c>
      <c r="D956" s="95">
        <v>0</v>
      </c>
      <c r="E956" s="84"/>
      <c r="F956" s="85">
        <f t="shared" si="147"/>
        <v>0</v>
      </c>
      <c r="G956" s="11">
        <f t="shared" si="148"/>
        <v>0</v>
      </c>
      <c r="H956" s="11">
        <f t="shared" ref="H956:H976" si="151">D956/17</f>
        <v>0</v>
      </c>
      <c r="I956" s="84"/>
      <c r="J956" s="85">
        <f t="shared" si="150"/>
        <v>0</v>
      </c>
    </row>
    <row r="957" spans="1:10" x14ac:dyDescent="0.15">
      <c r="A957" s="41" t="s">
        <v>998</v>
      </c>
      <c r="B957" s="41" t="s">
        <v>647</v>
      </c>
      <c r="C957" s="95">
        <v>1.21505E-2</v>
      </c>
      <c r="D957" s="95">
        <v>0.01</v>
      </c>
      <c r="E957" s="84">
        <f t="shared" ref="E957:E971" si="152">C957/D957-1</f>
        <v>0.21504999999999996</v>
      </c>
      <c r="F957" s="85">
        <f t="shared" si="147"/>
        <v>2.9857356914316586E-7</v>
      </c>
      <c r="G957" s="11">
        <f t="shared" si="148"/>
        <v>5.5229545454545451E-4</v>
      </c>
      <c r="H957" s="11">
        <f t="shared" si="151"/>
        <v>5.8823529411764712E-4</v>
      </c>
      <c r="I957" s="84">
        <f t="shared" si="149"/>
        <v>-6.1097727272727442E-2</v>
      </c>
      <c r="J957" s="85">
        <f t="shared" si="150"/>
        <v>2.9801963102155059E-7</v>
      </c>
    </row>
    <row r="958" spans="1:10" x14ac:dyDescent="0.15">
      <c r="A958" s="41" t="s">
        <v>999</v>
      </c>
      <c r="B958" s="41" t="s">
        <v>648</v>
      </c>
      <c r="C958" s="95">
        <v>0</v>
      </c>
      <c r="D958" s="95">
        <v>0</v>
      </c>
      <c r="E958" s="84"/>
      <c r="F958" s="85">
        <f t="shared" si="147"/>
        <v>0</v>
      </c>
      <c r="G958" s="11">
        <f t="shared" si="148"/>
        <v>0</v>
      </c>
      <c r="H958" s="11">
        <f t="shared" si="151"/>
        <v>0</v>
      </c>
      <c r="I958" s="84"/>
      <c r="J958" s="85">
        <f t="shared" si="150"/>
        <v>0</v>
      </c>
    </row>
    <row r="959" spans="1:10" x14ac:dyDescent="0.15">
      <c r="A959" s="41" t="s">
        <v>1000</v>
      </c>
      <c r="B959" s="41" t="s">
        <v>649</v>
      </c>
      <c r="C959" s="95">
        <v>0</v>
      </c>
      <c r="D959" s="95">
        <v>0</v>
      </c>
      <c r="E959" s="84"/>
      <c r="F959" s="85">
        <f t="shared" si="147"/>
        <v>0</v>
      </c>
      <c r="G959" s="11">
        <f t="shared" si="148"/>
        <v>0</v>
      </c>
      <c r="H959" s="11">
        <f t="shared" si="151"/>
        <v>0</v>
      </c>
      <c r="I959" s="84"/>
      <c r="J959" s="85">
        <f t="shared" si="150"/>
        <v>0</v>
      </c>
    </row>
    <row r="960" spans="1:10" x14ac:dyDescent="0.15">
      <c r="A960" s="41" t="s">
        <v>1001</v>
      </c>
      <c r="B960" s="41" t="s">
        <v>650</v>
      </c>
      <c r="C960" s="95">
        <v>1.6109000000000002E-3</v>
      </c>
      <c r="D960" s="95">
        <v>0</v>
      </c>
      <c r="E960" s="84"/>
      <c r="F960" s="85">
        <f t="shared" si="147"/>
        <v>3.9584557222560879E-8</v>
      </c>
      <c r="G960" s="11">
        <f t="shared" si="148"/>
        <v>7.3222727272727282E-5</v>
      </c>
      <c r="H960" s="11">
        <f t="shared" si="151"/>
        <v>0</v>
      </c>
      <c r="I960" s="84"/>
      <c r="J960" s="85">
        <f t="shared" si="150"/>
        <v>3.9511116712284755E-8</v>
      </c>
    </row>
    <row r="961" spans="1:10" x14ac:dyDescent="0.15">
      <c r="A961" s="41" t="s">
        <v>1002</v>
      </c>
      <c r="B961" s="41" t="s">
        <v>618</v>
      </c>
      <c r="C961" s="95">
        <v>0.2110368</v>
      </c>
      <c r="D961" s="95">
        <v>9.7803999999999999E-3</v>
      </c>
      <c r="E961" s="84">
        <f t="shared" si="152"/>
        <v>20.577522391722219</v>
      </c>
      <c r="F961" s="85">
        <f t="shared" si="147"/>
        <v>5.1857956953666489E-6</v>
      </c>
      <c r="G961" s="11">
        <f t="shared" si="148"/>
        <v>9.5925818181818185E-3</v>
      </c>
      <c r="H961" s="11">
        <f t="shared" si="151"/>
        <v>5.7531764705882351E-4</v>
      </c>
      <c r="I961" s="84">
        <f t="shared" si="149"/>
        <v>15.673540029967171</v>
      </c>
      <c r="J961" s="85">
        <f t="shared" si="150"/>
        <v>5.176174582771802E-6</v>
      </c>
    </row>
    <row r="962" spans="1:10" x14ac:dyDescent="0.15">
      <c r="A962" s="41" t="s">
        <v>1003</v>
      </c>
      <c r="B962" s="41" t="s">
        <v>318</v>
      </c>
      <c r="C962" s="95">
        <v>1.161852E-2</v>
      </c>
      <c r="D962" s="95">
        <v>2.1326000000000001E-2</v>
      </c>
      <c r="E962" s="84">
        <f t="shared" si="152"/>
        <v>-0.45519459814311169</v>
      </c>
      <c r="F962" s="85">
        <f t="shared" si="147"/>
        <v>2.855012538217568E-7</v>
      </c>
      <c r="G962" s="11">
        <f t="shared" si="148"/>
        <v>5.2811454545454546E-4</v>
      </c>
      <c r="H962" s="11">
        <f t="shared" si="151"/>
        <v>1.2544705882352942E-3</v>
      </c>
      <c r="I962" s="84">
        <f t="shared" si="149"/>
        <v>-0.57901400765604083</v>
      </c>
      <c r="J962" s="85">
        <f t="shared" si="150"/>
        <v>2.8497156852940259E-7</v>
      </c>
    </row>
    <row r="963" spans="1:10" x14ac:dyDescent="0.15">
      <c r="A963" s="41" t="s">
        <v>1004</v>
      </c>
      <c r="B963" s="41" t="s">
        <v>619</v>
      </c>
      <c r="C963" s="95">
        <v>0</v>
      </c>
      <c r="D963" s="95">
        <v>8.9066000000000006E-3</v>
      </c>
      <c r="E963" s="84">
        <f t="shared" si="152"/>
        <v>-1</v>
      </c>
      <c r="F963" s="85">
        <f t="shared" si="147"/>
        <v>0</v>
      </c>
      <c r="G963" s="11">
        <f t="shared" si="148"/>
        <v>0</v>
      </c>
      <c r="H963" s="11">
        <f t="shared" si="151"/>
        <v>5.2391764705882356E-4</v>
      </c>
      <c r="I963" s="84">
        <f t="shared" si="149"/>
        <v>-1</v>
      </c>
      <c r="J963" s="85">
        <f t="shared" si="150"/>
        <v>0</v>
      </c>
    </row>
    <row r="964" spans="1:10" x14ac:dyDescent="0.15">
      <c r="A964" s="41" t="s">
        <v>1005</v>
      </c>
      <c r="B964" s="41" t="s">
        <v>651</v>
      </c>
      <c r="C964" s="95">
        <v>0</v>
      </c>
      <c r="D964" s="95">
        <v>0</v>
      </c>
      <c r="E964" s="84"/>
      <c r="F964" s="85">
        <f t="shared" si="147"/>
        <v>0</v>
      </c>
      <c r="G964" s="11">
        <f t="shared" si="148"/>
        <v>0</v>
      </c>
      <c r="H964" s="11">
        <f t="shared" si="151"/>
        <v>0</v>
      </c>
      <c r="I964" s="84"/>
      <c r="J964" s="85">
        <f t="shared" si="150"/>
        <v>0</v>
      </c>
    </row>
    <row r="965" spans="1:10" x14ac:dyDescent="0.15">
      <c r="A965" s="41" t="s">
        <v>946</v>
      </c>
      <c r="B965" s="41" t="s">
        <v>947</v>
      </c>
      <c r="C965" s="95">
        <v>0.70761540000000001</v>
      </c>
      <c r="D965" s="95">
        <v>0.64387130000000004</v>
      </c>
      <c r="E965" s="84">
        <f t="shared" si="152"/>
        <v>9.9001306627582109E-2</v>
      </c>
      <c r="F965" s="85">
        <f t="shared" ref="F965:F977" si="153">C965/$C$1043</f>
        <v>1.7388194358970331E-5</v>
      </c>
      <c r="G965" s="11">
        <f t="shared" si="148"/>
        <v>3.2164336363636366E-2</v>
      </c>
      <c r="H965" s="11">
        <f t="shared" si="151"/>
        <v>3.7874782352941179E-2</v>
      </c>
      <c r="I965" s="84">
        <f t="shared" si="149"/>
        <v>-0.1507717176059592</v>
      </c>
      <c r="J965" s="85">
        <f t="shared" ref="J965:J977" si="154">G965/$G$1043</f>
        <v>1.7355934357694496E-5</v>
      </c>
    </row>
    <row r="966" spans="1:10" x14ac:dyDescent="0.15">
      <c r="A966" s="41" t="s">
        <v>883</v>
      </c>
      <c r="B966" s="41" t="s">
        <v>320</v>
      </c>
      <c r="C966" s="95">
        <v>9.1929949999999998</v>
      </c>
      <c r="D966" s="95">
        <v>4.5823770000000001</v>
      </c>
      <c r="E966" s="84">
        <f t="shared" si="152"/>
        <v>1.0061629586566099</v>
      </c>
      <c r="F966" s="85">
        <f t="shared" si="153"/>
        <v>2.2589896121684525E-4</v>
      </c>
      <c r="G966" s="11">
        <f t="shared" si="148"/>
        <v>0.41786340909090908</v>
      </c>
      <c r="H966" s="11">
        <f t="shared" si="151"/>
        <v>0.26955158823529413</v>
      </c>
      <c r="I966" s="84">
        <f t="shared" si="149"/>
        <v>0.55021683168919844</v>
      </c>
      <c r="J966" s="85">
        <f t="shared" si="154"/>
        <v>2.25479854975759E-4</v>
      </c>
    </row>
    <row r="967" spans="1:10" x14ac:dyDescent="0.15">
      <c r="A967" s="41" t="s">
        <v>845</v>
      </c>
      <c r="B967" s="41" t="s">
        <v>94</v>
      </c>
      <c r="C967" s="95">
        <v>8.2785170000000008</v>
      </c>
      <c r="D967" s="95">
        <v>1.9937549999999999</v>
      </c>
      <c r="E967" s="84">
        <f t="shared" si="152"/>
        <v>3.152223818874436</v>
      </c>
      <c r="F967" s="85">
        <f t="shared" si="153"/>
        <v>2.0342754354984359E-4</v>
      </c>
      <c r="G967" s="11">
        <f t="shared" si="148"/>
        <v>0.37629622727272732</v>
      </c>
      <c r="H967" s="11">
        <f t="shared" si="151"/>
        <v>0.11727970588235294</v>
      </c>
      <c r="I967" s="84">
        <f t="shared" si="149"/>
        <v>2.2085365873120644</v>
      </c>
      <c r="J967" s="85">
        <f t="shared" si="154"/>
        <v>2.030501281219402E-4</v>
      </c>
    </row>
    <row r="968" spans="1:10" x14ac:dyDescent="0.15">
      <c r="A968" s="41" t="s">
        <v>839</v>
      </c>
      <c r="B968" s="41" t="s">
        <v>180</v>
      </c>
      <c r="C968" s="95">
        <v>1.0586739999999999</v>
      </c>
      <c r="D968" s="95">
        <v>0.64369299999999996</v>
      </c>
      <c r="E968" s="84">
        <f t="shared" si="152"/>
        <v>0.64468776264461458</v>
      </c>
      <c r="F968" s="85">
        <f t="shared" si="153"/>
        <v>2.6014738055147687E-5</v>
      </c>
      <c r="G968" s="11">
        <f t="shared" si="148"/>
        <v>4.8121545454545452E-2</v>
      </c>
      <c r="H968" s="11">
        <f t="shared" si="151"/>
        <v>3.7864294117647058E-2</v>
      </c>
      <c r="I968" s="84">
        <f t="shared" si="149"/>
        <v>0.27089508931629314</v>
      </c>
      <c r="J968" s="85">
        <f t="shared" si="154"/>
        <v>2.5966473383984943E-5</v>
      </c>
    </row>
    <row r="969" spans="1:10" x14ac:dyDescent="0.15">
      <c r="A969" s="41" t="s">
        <v>847</v>
      </c>
      <c r="B969" s="41" t="s">
        <v>95</v>
      </c>
      <c r="C969" s="95">
        <v>3.3274339999999998</v>
      </c>
      <c r="D969" s="95">
        <v>0</v>
      </c>
      <c r="E969" s="84"/>
      <c r="F969" s="85">
        <f t="shared" si="153"/>
        <v>8.1764852925255826E-5</v>
      </c>
      <c r="G969" s="11">
        <f t="shared" si="148"/>
        <v>0.15124699999999999</v>
      </c>
      <c r="H969" s="11">
        <f t="shared" si="151"/>
        <v>0</v>
      </c>
      <c r="I969" s="84"/>
      <c r="J969" s="85">
        <f t="shared" si="154"/>
        <v>8.1613156078232349E-5</v>
      </c>
    </row>
    <row r="970" spans="1:10" x14ac:dyDescent="0.15">
      <c r="A970" s="41" t="s">
        <v>840</v>
      </c>
      <c r="B970" s="41" t="s">
        <v>195</v>
      </c>
      <c r="C970" s="95">
        <v>1.3468309999999999</v>
      </c>
      <c r="D970" s="95">
        <v>1.6201399999999999</v>
      </c>
      <c r="E970" s="84">
        <f t="shared" si="152"/>
        <v>-0.16869468070660565</v>
      </c>
      <c r="F970" s="85">
        <f t="shared" si="153"/>
        <v>3.3095604189346876E-5</v>
      </c>
      <c r="G970" s="11">
        <f t="shared" si="148"/>
        <v>6.1219590909090904E-2</v>
      </c>
      <c r="H970" s="11">
        <f t="shared" si="151"/>
        <v>9.5302352941176463E-2</v>
      </c>
      <c r="I970" s="84">
        <f t="shared" si="149"/>
        <v>-0.35762770781874065</v>
      </c>
      <c r="J970" s="85">
        <f t="shared" si="154"/>
        <v>3.3034202515813014E-5</v>
      </c>
    </row>
    <row r="971" spans="1:10" x14ac:dyDescent="0.15">
      <c r="A971" s="41" t="s">
        <v>882</v>
      </c>
      <c r="B971" s="41" t="s">
        <v>196</v>
      </c>
      <c r="C971" s="95">
        <v>2.6412499999999998E-2</v>
      </c>
      <c r="D971" s="95">
        <v>7.3728999999999999E-3</v>
      </c>
      <c r="E971" s="84">
        <f t="shared" si="152"/>
        <v>2.5823759985894288</v>
      </c>
      <c r="F971" s="85">
        <f t="shared" si="153"/>
        <v>6.4903291181382397E-7</v>
      </c>
      <c r="G971" s="11">
        <f t="shared" si="148"/>
        <v>1.2005681818181818E-3</v>
      </c>
      <c r="H971" s="11">
        <f t="shared" si="151"/>
        <v>4.3369999999999997E-4</v>
      </c>
      <c r="I971" s="84">
        <f t="shared" si="149"/>
        <v>1.7681996352736498</v>
      </c>
      <c r="J971" s="85">
        <f t="shared" si="154"/>
        <v>6.4782877283706066E-7</v>
      </c>
    </row>
    <row r="972" spans="1:10" x14ac:dyDescent="0.15">
      <c r="A972" s="41" t="s">
        <v>841</v>
      </c>
      <c r="B972" s="41" t="s">
        <v>549</v>
      </c>
      <c r="C972" s="95">
        <v>1.8218289999999999</v>
      </c>
      <c r="D972" s="95">
        <v>0</v>
      </c>
      <c r="E972" s="84"/>
      <c r="F972" s="85">
        <f t="shared" si="153"/>
        <v>4.4767703954448356E-5</v>
      </c>
      <c r="G972" s="11">
        <f t="shared" si="148"/>
        <v>8.2810409090909087E-2</v>
      </c>
      <c r="H972" s="11">
        <f t="shared" si="151"/>
        <v>0</v>
      </c>
      <c r="I972" s="84"/>
      <c r="J972" s="85">
        <f t="shared" si="154"/>
        <v>4.4684647246151228E-5</v>
      </c>
    </row>
    <row r="973" spans="1:10" x14ac:dyDescent="0.15">
      <c r="A973" s="41" t="s">
        <v>250</v>
      </c>
      <c r="B973" s="41" t="s">
        <v>721</v>
      </c>
      <c r="C973" s="95">
        <v>0.48702990000000002</v>
      </c>
      <c r="D973" s="95">
        <v>0.15868499999999999</v>
      </c>
      <c r="E973" s="84">
        <f>C973/D973-1</f>
        <v>2.0691615464599682</v>
      </c>
      <c r="F973" s="85">
        <f t="shared" si="153"/>
        <v>1.1967758982958658E-5</v>
      </c>
      <c r="G973" s="11">
        <f t="shared" si="148"/>
        <v>2.2137722727272727E-2</v>
      </c>
      <c r="H973" s="11">
        <f t="shared" si="151"/>
        <v>9.3344117647058827E-3</v>
      </c>
      <c r="I973" s="84">
        <f t="shared" si="149"/>
        <v>1.3716248313554296</v>
      </c>
      <c r="J973" s="85">
        <f t="shared" si="154"/>
        <v>1.1945555417016805E-5</v>
      </c>
    </row>
    <row r="974" spans="1:10" x14ac:dyDescent="0.15">
      <c r="A974" s="41" t="s">
        <v>248</v>
      </c>
      <c r="B974" s="41" t="s">
        <v>96</v>
      </c>
      <c r="C974" s="95">
        <v>24.890519999999999</v>
      </c>
      <c r="D974" s="95">
        <v>35.43533</v>
      </c>
      <c r="E974" s="84">
        <f>C974/D974-1</f>
        <v>-0.29757899813547672</v>
      </c>
      <c r="F974" s="85">
        <f t="shared" si="153"/>
        <v>6.1163338086740076E-4</v>
      </c>
      <c r="G974" s="11">
        <f t="shared" si="148"/>
        <v>1.1313872727272727</v>
      </c>
      <c r="H974" s="11">
        <f t="shared" si="151"/>
        <v>2.0844311764705883</v>
      </c>
      <c r="I974" s="84">
        <f>G974/H974-1</f>
        <v>-0.45722013492286839</v>
      </c>
      <c r="J974" s="85">
        <f t="shared" si="154"/>
        <v>6.104986285613371E-4</v>
      </c>
    </row>
    <row r="975" spans="1:10" x14ac:dyDescent="0.15">
      <c r="A975" s="41" t="s">
        <v>172</v>
      </c>
      <c r="B975" s="41" t="s">
        <v>598</v>
      </c>
      <c r="C975" s="95">
        <v>2.5724490000000002</v>
      </c>
      <c r="D975" s="95">
        <v>6.1614709999999997</v>
      </c>
      <c r="E975" s="84">
        <f>C975/D975-1</f>
        <v>-0.58249434266589906</v>
      </c>
      <c r="F975" s="85">
        <f t="shared" si="153"/>
        <v>6.3212647987224226E-5</v>
      </c>
      <c r="G975" s="11">
        <f t="shared" si="148"/>
        <v>0.11692950000000001</v>
      </c>
      <c r="H975" s="11">
        <f t="shared" si="151"/>
        <v>0.36243947058823528</v>
      </c>
      <c r="I975" s="84">
        <f>G975/H975-1</f>
        <v>-0.67738199206001293</v>
      </c>
      <c r="J975" s="85">
        <f t="shared" si="154"/>
        <v>6.309537070916892E-5</v>
      </c>
    </row>
    <row r="976" spans="1:10" x14ac:dyDescent="0.15">
      <c r="A976" s="98" t="s">
        <v>213</v>
      </c>
      <c r="B976" s="42" t="s">
        <v>311</v>
      </c>
      <c r="C976" s="95">
        <v>1.682939E-2</v>
      </c>
      <c r="D976" s="95">
        <v>4.0458300000000003E-3</v>
      </c>
      <c r="E976" s="84">
        <f>C976/D976-1</f>
        <v>3.1596878761589089</v>
      </c>
      <c r="F976" s="85">
        <f t="shared" si="153"/>
        <v>4.1354767612874407E-7</v>
      </c>
      <c r="G976" s="11">
        <f>C976/22</f>
        <v>7.6497227272727267E-4</v>
      </c>
      <c r="H976" s="11">
        <f t="shared" si="151"/>
        <v>2.3799000000000002E-4</v>
      </c>
      <c r="I976" s="84">
        <f>G976/H976-1</f>
        <v>2.214304267940975</v>
      </c>
      <c r="J976" s="85">
        <f t="shared" si="154"/>
        <v>4.1278042863402935E-7</v>
      </c>
    </row>
    <row r="977" spans="1:10" x14ac:dyDescent="0.15">
      <c r="A977" s="30"/>
      <c r="B977" s="30"/>
      <c r="C977" s="31">
        <f>SUM(C955:C976)</f>
        <v>53.98014001</v>
      </c>
      <c r="D977" s="32">
        <f>SUM(D955:D976)</f>
        <v>51.301885330000005</v>
      </c>
      <c r="E977" s="21">
        <f>C977/D977-1</f>
        <v>5.2205774949050987E-2</v>
      </c>
      <c r="F977" s="22">
        <f t="shared" si="153"/>
        <v>1.3264510156482047E-3</v>
      </c>
      <c r="G977" s="32">
        <f>SUM(G955:G976)</f>
        <v>2.453642727727273</v>
      </c>
      <c r="H977" s="32">
        <f>SUM(H955:H976)</f>
        <v>3.0177579605882352</v>
      </c>
      <c r="I977" s="21">
        <f>G977/H977-1</f>
        <v>-0.18693190117573322</v>
      </c>
      <c r="J977" s="22">
        <f t="shared" si="154"/>
        <v>1.3239900751633137E-3</v>
      </c>
    </row>
    <row r="979" spans="1:10" ht="13" x14ac:dyDescent="0.15">
      <c r="A979" s="37" t="s">
        <v>32</v>
      </c>
      <c r="B979" s="37" t="s">
        <v>90</v>
      </c>
      <c r="C979" s="114" t="s">
        <v>62</v>
      </c>
      <c r="D979" s="115"/>
      <c r="E979" s="115"/>
      <c r="F979" s="116"/>
      <c r="G979" s="117" t="s">
        <v>59</v>
      </c>
      <c r="H979" s="115"/>
      <c r="I979" s="115"/>
      <c r="J979" s="116"/>
    </row>
    <row r="980" spans="1:10" ht="24" x14ac:dyDescent="0.15">
      <c r="A980" s="20"/>
      <c r="B980" s="20"/>
      <c r="C980" s="14" t="s">
        <v>1037</v>
      </c>
      <c r="D980" s="12" t="s">
        <v>1006</v>
      </c>
      <c r="E980" s="12" t="s">
        <v>61</v>
      </c>
      <c r="F980" s="17" t="s">
        <v>60</v>
      </c>
      <c r="G980" s="14" t="s">
        <v>1037</v>
      </c>
      <c r="H980" s="12" t="s">
        <v>1006</v>
      </c>
      <c r="I980" s="12" t="s">
        <v>61</v>
      </c>
      <c r="J980" s="17" t="s">
        <v>60</v>
      </c>
    </row>
    <row r="981" spans="1:10" x14ac:dyDescent="0.15">
      <c r="A981" s="46" t="s">
        <v>227</v>
      </c>
      <c r="B981" s="46" t="s">
        <v>779</v>
      </c>
      <c r="C981" s="45">
        <v>41.730106809999995</v>
      </c>
      <c r="D981" s="45">
        <v>1.98</v>
      </c>
      <c r="E981" s="9">
        <f>C981/D981-1</f>
        <v>20.075811520202016</v>
      </c>
      <c r="F981" s="18">
        <f>C981/$C$1043</f>
        <v>1.0254316226482227E-3</v>
      </c>
      <c r="G981" s="3">
        <f>C981/22</f>
        <v>1.8968230368181815</v>
      </c>
      <c r="H981" s="3">
        <f>D981/17</f>
        <v>0.11647058823529412</v>
      </c>
      <c r="I981" s="9">
        <f>G981/H981-1</f>
        <v>15.285854356519742</v>
      </c>
      <c r="J981" s="18">
        <f>G981/$G$1043</f>
        <v>1.0235291579775397E-3</v>
      </c>
    </row>
    <row r="982" spans="1:10" x14ac:dyDescent="0.15">
      <c r="A982" s="30"/>
      <c r="B982" s="30"/>
      <c r="C982" s="31">
        <f>SUM(C981)</f>
        <v>41.730106809999995</v>
      </c>
      <c r="D982" s="32">
        <f>SUM(D981)</f>
        <v>1.98</v>
      </c>
      <c r="E982" s="21">
        <f>C982/D982-1</f>
        <v>20.075811520202016</v>
      </c>
      <c r="F982" s="22">
        <f>C982/$C$1043</f>
        <v>1.0254316226482227E-3</v>
      </c>
      <c r="G982" s="32">
        <f>SUM(G981)</f>
        <v>1.8968230368181815</v>
      </c>
      <c r="H982" s="32">
        <f>SUM(H981)</f>
        <v>0.11647058823529412</v>
      </c>
      <c r="I982" s="21">
        <f>G982/H982-1</f>
        <v>15.285854356519742</v>
      </c>
      <c r="J982" s="22">
        <f>G982/$G$1043</f>
        <v>1.0235291579775397E-3</v>
      </c>
    </row>
    <row r="983" spans="1:10" x14ac:dyDescent="0.15">
      <c r="A983" s="10"/>
      <c r="B983" s="10"/>
      <c r="C983" s="6"/>
      <c r="D983" s="6"/>
      <c r="E983" s="80"/>
      <c r="F983" s="80"/>
      <c r="G983" s="6"/>
      <c r="H983" s="6"/>
      <c r="I983" s="80"/>
      <c r="J983" s="80"/>
    </row>
    <row r="984" spans="1:10" ht="13" x14ac:dyDescent="0.15">
      <c r="A984" s="37" t="s">
        <v>164</v>
      </c>
      <c r="B984" s="37" t="s">
        <v>90</v>
      </c>
      <c r="C984" s="114" t="s">
        <v>62</v>
      </c>
      <c r="D984" s="115"/>
      <c r="E984" s="115"/>
      <c r="F984" s="116"/>
      <c r="G984" s="117" t="s">
        <v>59</v>
      </c>
      <c r="H984" s="115"/>
      <c r="I984" s="115"/>
      <c r="J984" s="116"/>
    </row>
    <row r="985" spans="1:10" ht="24" x14ac:dyDescent="0.15">
      <c r="A985" s="97"/>
      <c r="B985" s="97"/>
      <c r="C985" s="14" t="s">
        <v>1037</v>
      </c>
      <c r="D985" s="12" t="s">
        <v>1006</v>
      </c>
      <c r="E985" s="12" t="s">
        <v>61</v>
      </c>
      <c r="F985" s="17" t="s">
        <v>60</v>
      </c>
      <c r="G985" s="14" t="s">
        <v>1037</v>
      </c>
      <c r="H985" s="12" t="s">
        <v>1006</v>
      </c>
      <c r="I985" s="12" t="s">
        <v>61</v>
      </c>
      <c r="J985" s="17" t="s">
        <v>60</v>
      </c>
    </row>
    <row r="986" spans="1:10" x14ac:dyDescent="0.15">
      <c r="A986" s="43" t="s">
        <v>165</v>
      </c>
      <c r="B986" s="43" t="s">
        <v>780</v>
      </c>
      <c r="C986" s="87">
        <v>241.34219999999999</v>
      </c>
      <c r="D986" s="87">
        <v>157.24</v>
      </c>
      <c r="E986" s="9">
        <f t="shared" ref="E986:E994" si="155">C986/D986-1</f>
        <v>0.53486517425591429</v>
      </c>
      <c r="F986" s="18">
        <f t="shared" ref="F986:F994" si="156">C986/$C$1043</f>
        <v>5.9304886250659454E-3</v>
      </c>
      <c r="G986" s="3">
        <f t="shared" ref="G986:G993" si="157">C986/22</f>
        <v>10.9701</v>
      </c>
      <c r="H986" s="3">
        <f>D986/17</f>
        <v>9.2494117647058829</v>
      </c>
      <c r="I986" s="9">
        <f t="shared" ref="I986:I994" si="158">G986/H986-1</f>
        <v>0.18603218010684297</v>
      </c>
      <c r="J986" s="18">
        <f t="shared" ref="J986:J994" si="159">G986/$G$1043</f>
        <v>5.9194858972000559E-3</v>
      </c>
    </row>
    <row r="987" spans="1:10" x14ac:dyDescent="0.15">
      <c r="A987" s="41" t="s">
        <v>1051</v>
      </c>
      <c r="B987" s="41" t="s">
        <v>781</v>
      </c>
      <c r="C987" s="15">
        <v>6.6994059999999998</v>
      </c>
      <c r="D987" s="15"/>
      <c r="F987" s="18">
        <f t="shared" si="156"/>
        <v>1.6462413567829639E-4</v>
      </c>
      <c r="G987" s="3">
        <f t="shared" si="157"/>
        <v>0.30451845454545451</v>
      </c>
      <c r="H987" s="3"/>
      <c r="J987" s="18">
        <f t="shared" si="159"/>
        <v>1.6431871150846154E-4</v>
      </c>
    </row>
    <row r="988" spans="1:10" x14ac:dyDescent="0.15">
      <c r="A988" s="41" t="s">
        <v>361</v>
      </c>
      <c r="B988" s="41" t="s">
        <v>781</v>
      </c>
      <c r="C988" s="15">
        <v>6.6180009999999996</v>
      </c>
      <c r="D988" s="15">
        <v>6.13</v>
      </c>
      <c r="E988" s="9">
        <f t="shared" si="155"/>
        <v>7.9608646003262562E-2</v>
      </c>
      <c r="F988" s="18">
        <f t="shared" si="156"/>
        <v>1.6262377508440319E-4</v>
      </c>
      <c r="G988" s="3">
        <f t="shared" si="157"/>
        <v>0.30081822727272728</v>
      </c>
      <c r="H988" s="3">
        <f>D988/17</f>
        <v>0.36058823529411765</v>
      </c>
      <c r="I988" s="9">
        <f t="shared" si="158"/>
        <v>-0.16575695536111523</v>
      </c>
      <c r="J988" s="18">
        <f t="shared" si="159"/>
        <v>1.6232206214725756E-4</v>
      </c>
    </row>
    <row r="989" spans="1:10" x14ac:dyDescent="0.15">
      <c r="A989" s="41" t="s">
        <v>1052</v>
      </c>
      <c r="B989" s="41" t="s">
        <v>781</v>
      </c>
      <c r="C989" s="15">
        <v>205.02070000000001</v>
      </c>
      <c r="D989" s="15"/>
      <c r="F989" s="18">
        <f t="shared" si="156"/>
        <v>5.0379624004962984E-3</v>
      </c>
      <c r="G989" s="3">
        <f t="shared" si="157"/>
        <v>9.3191227272727275</v>
      </c>
      <c r="H989" s="3"/>
      <c r="J989" s="18">
        <f t="shared" si="159"/>
        <v>5.0286155603292068E-3</v>
      </c>
    </row>
    <row r="990" spans="1:10" x14ac:dyDescent="0.15">
      <c r="A990" s="41" t="s">
        <v>362</v>
      </c>
      <c r="B990" s="41" t="s">
        <v>781</v>
      </c>
      <c r="C990" s="15">
        <v>46.62961</v>
      </c>
      <c r="D990" s="15">
        <v>26.95</v>
      </c>
      <c r="E990" s="9">
        <f t="shared" si="155"/>
        <v>0.73022671614100187</v>
      </c>
      <c r="F990" s="18">
        <f t="shared" si="156"/>
        <v>1.1458268454346619E-3</v>
      </c>
      <c r="G990" s="3">
        <f t="shared" si="157"/>
        <v>2.1195277272727271</v>
      </c>
      <c r="H990" s="3">
        <f>D990/17</f>
        <v>1.5852941176470587</v>
      </c>
      <c r="I990" s="9">
        <f t="shared" si="158"/>
        <v>0.3369933715635014</v>
      </c>
      <c r="J990" s="18">
        <f t="shared" si="159"/>
        <v>1.1437010136931653E-3</v>
      </c>
    </row>
    <row r="991" spans="1:10" x14ac:dyDescent="0.15">
      <c r="A991" s="41" t="s">
        <v>363</v>
      </c>
      <c r="B991" s="41" t="s">
        <v>781</v>
      </c>
      <c r="C991" s="15">
        <v>25.990580000000001</v>
      </c>
      <c r="D991" s="15">
        <v>16.309999999999999</v>
      </c>
      <c r="E991" s="9">
        <f t="shared" si="155"/>
        <v>0.5935364806866954</v>
      </c>
      <c r="F991" s="18">
        <f t="shared" si="156"/>
        <v>6.3866509482745444E-4</v>
      </c>
      <c r="G991" s="3">
        <f t="shared" si="157"/>
        <v>1.1813900000000002</v>
      </c>
      <c r="H991" s="3">
        <f>D991/17</f>
        <v>0.9594117647058823</v>
      </c>
      <c r="I991" s="9">
        <f t="shared" si="158"/>
        <v>0.2313690987124466</v>
      </c>
      <c r="J991" s="18">
        <f t="shared" si="159"/>
        <v>6.3748019107329689E-4</v>
      </c>
    </row>
    <row r="992" spans="1:10" x14ac:dyDescent="0.15">
      <c r="A992" s="41" t="s">
        <v>364</v>
      </c>
      <c r="B992" s="41" t="s">
        <v>781</v>
      </c>
      <c r="C992" s="15">
        <v>36.946910000000003</v>
      </c>
      <c r="D992" s="15">
        <v>21.9</v>
      </c>
      <c r="E992" s="9">
        <f t="shared" si="155"/>
        <v>0.68707351598173538</v>
      </c>
      <c r="F992" s="18">
        <f t="shared" si="156"/>
        <v>9.0789439014948587E-4</v>
      </c>
      <c r="G992" s="3">
        <f t="shared" si="157"/>
        <v>1.679405</v>
      </c>
      <c r="H992" s="3">
        <f>D992/17</f>
        <v>1.2882352941176469</v>
      </c>
      <c r="I992" s="9">
        <f t="shared" si="158"/>
        <v>0.30364771689497738</v>
      </c>
      <c r="J992" s="18">
        <f t="shared" si="159"/>
        <v>9.0620999017212783E-4</v>
      </c>
    </row>
    <row r="993" spans="1:10" x14ac:dyDescent="0.15">
      <c r="A993" s="42" t="s">
        <v>365</v>
      </c>
      <c r="B993" s="42" t="s">
        <v>781</v>
      </c>
      <c r="C993" s="44">
        <v>32.571640000000002</v>
      </c>
      <c r="D993" s="44">
        <v>23.49</v>
      </c>
      <c r="E993" s="9">
        <f t="shared" si="155"/>
        <v>0.38661728395061745</v>
      </c>
      <c r="F993" s="18">
        <f t="shared" si="156"/>
        <v>8.0038112074781351E-4</v>
      </c>
      <c r="G993" s="3">
        <f t="shared" si="157"/>
        <v>1.4805290909090909</v>
      </c>
      <c r="H993" s="3">
        <f>D993/17</f>
        <v>1.3817647058823528</v>
      </c>
      <c r="I993" s="9">
        <f t="shared" si="158"/>
        <v>7.147699214365888E-2</v>
      </c>
      <c r="J993" s="18">
        <f t="shared" si="159"/>
        <v>7.9889618818705232E-4</v>
      </c>
    </row>
    <row r="994" spans="1:10" x14ac:dyDescent="0.15">
      <c r="A994" s="30"/>
      <c r="B994" s="30"/>
      <c r="C994" s="31">
        <f>SUM(C986:C993)</f>
        <v>601.81904699999996</v>
      </c>
      <c r="D994" s="32">
        <f>SUM(D986:D993)</f>
        <v>252.02</v>
      </c>
      <c r="E994" s="21">
        <f t="shared" si="155"/>
        <v>1.3879812991032456</v>
      </c>
      <c r="F994" s="22">
        <f t="shared" si="156"/>
        <v>1.4788466387484357E-2</v>
      </c>
      <c r="G994" s="32">
        <f>SUM(G986:G993)</f>
        <v>27.355411227272725</v>
      </c>
      <c r="H994" s="32">
        <f>SUM(H986:H993)</f>
        <v>14.824705882352943</v>
      </c>
      <c r="I994" s="21">
        <f t="shared" si="158"/>
        <v>0.84525827657978048</v>
      </c>
      <c r="J994" s="22">
        <f t="shared" si="159"/>
        <v>1.4761029614310622E-2</v>
      </c>
    </row>
    <row r="995" spans="1:10" x14ac:dyDescent="0.15">
      <c r="A995" s="29"/>
      <c r="B995" s="29"/>
      <c r="C995" s="29"/>
      <c r="D995" s="29"/>
      <c r="E995" s="29"/>
      <c r="F995" s="29"/>
      <c r="G995" s="29"/>
      <c r="H995" s="29"/>
      <c r="I995" s="29"/>
      <c r="J995" s="29"/>
    </row>
    <row r="996" spans="1:10" ht="13" x14ac:dyDescent="0.15">
      <c r="A996" s="37" t="s">
        <v>186</v>
      </c>
      <c r="B996" s="37" t="s">
        <v>90</v>
      </c>
      <c r="C996" s="114" t="s">
        <v>62</v>
      </c>
      <c r="D996" s="115"/>
      <c r="E996" s="115"/>
      <c r="F996" s="116"/>
      <c r="G996" s="117" t="s">
        <v>59</v>
      </c>
      <c r="H996" s="115"/>
      <c r="I996" s="115"/>
      <c r="J996" s="116"/>
    </row>
    <row r="997" spans="1:10" ht="24" x14ac:dyDescent="0.15">
      <c r="A997" s="20"/>
      <c r="B997" s="20"/>
      <c r="C997" s="14" t="s">
        <v>1037</v>
      </c>
      <c r="D997" s="12" t="s">
        <v>1006</v>
      </c>
      <c r="E997" s="12" t="s">
        <v>61</v>
      </c>
      <c r="F997" s="17" t="s">
        <v>60</v>
      </c>
      <c r="G997" s="14" t="s">
        <v>1037</v>
      </c>
      <c r="H997" s="12" t="s">
        <v>1006</v>
      </c>
      <c r="I997" s="12" t="s">
        <v>61</v>
      </c>
      <c r="J997" s="17" t="s">
        <v>60</v>
      </c>
    </row>
    <row r="998" spans="1:10" x14ac:dyDescent="0.15">
      <c r="A998" s="43" t="s">
        <v>185</v>
      </c>
      <c r="B998" s="43" t="s">
        <v>782</v>
      </c>
      <c r="C998" s="87">
        <v>34.891212539999991</v>
      </c>
      <c r="D998" s="87">
        <v>10.16</v>
      </c>
      <c r="E998" s="9">
        <f>C998/D998-1</f>
        <v>2.4341744625984241</v>
      </c>
      <c r="F998" s="18">
        <f>C998/$C$1043</f>
        <v>8.5737984937250182E-4</v>
      </c>
      <c r="G998" s="3">
        <f>C998/22</f>
        <v>1.5859642063636359</v>
      </c>
      <c r="H998" s="3">
        <f>D998/17</f>
        <v>0.59764705882352942</v>
      </c>
      <c r="I998" s="9">
        <f>G998/H998-1</f>
        <v>1.6536802665533279</v>
      </c>
      <c r="J998" s="18">
        <f>G998/$G$1043</f>
        <v>8.5578916810545222E-4</v>
      </c>
    </row>
    <row r="999" spans="1:10" x14ac:dyDescent="0.15">
      <c r="A999" s="42" t="s">
        <v>191</v>
      </c>
      <c r="B999" s="42" t="s">
        <v>783</v>
      </c>
      <c r="C999" s="15">
        <v>18.820361859999998</v>
      </c>
      <c r="D999" s="15">
        <v>10.4</v>
      </c>
      <c r="E999" s="9">
        <f>C999/D999-1</f>
        <v>0.80965017884615365</v>
      </c>
      <c r="F999" s="18">
        <f>C999/$C$1043</f>
        <v>4.6247171829193136E-4</v>
      </c>
      <c r="G999" s="3">
        <f>C999/22</f>
        <v>0.85547099363636359</v>
      </c>
      <c r="H999" s="3">
        <f>D999/17</f>
        <v>0.61176470588235299</v>
      </c>
      <c r="I999" s="9">
        <f>G999/H999-1</f>
        <v>0.39836604729020952</v>
      </c>
      <c r="J999" s="18">
        <f>G999/$G$1043</f>
        <v>4.6161370291010771E-4</v>
      </c>
    </row>
    <row r="1000" spans="1:10" x14ac:dyDescent="0.15">
      <c r="A1000" s="30"/>
      <c r="B1000" s="30"/>
      <c r="C1000" s="31">
        <f>SUM(C998:C999)</f>
        <v>53.711574399999989</v>
      </c>
      <c r="D1000" s="32">
        <f>SUM(D998:D999)</f>
        <v>20.560000000000002</v>
      </c>
      <c r="E1000" s="21">
        <f>C1000/D1000-1</f>
        <v>1.6124306614785984</v>
      </c>
      <c r="F1000" s="22">
        <f>C1000/$C$1043</f>
        <v>1.3198515676644332E-3</v>
      </c>
      <c r="G1000" s="32">
        <f>SUM(G998:G999)</f>
        <v>2.4414351999999995</v>
      </c>
      <c r="H1000" s="32">
        <f>SUM(H998:H999)</f>
        <v>1.2094117647058824</v>
      </c>
      <c r="I1000" s="21">
        <f>G1000/H1000-1</f>
        <v>1.0186964202334625</v>
      </c>
      <c r="J1000" s="22">
        <f>G1000/$G$1043</f>
        <v>1.3174028710155599E-3</v>
      </c>
    </row>
    <row r="1001" spans="1:10" x14ac:dyDescent="0.1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</row>
    <row r="1002" spans="1:10" ht="13" x14ac:dyDescent="0.15">
      <c r="A1002" s="37" t="s">
        <v>190</v>
      </c>
      <c r="B1002" s="37" t="s">
        <v>90</v>
      </c>
      <c r="C1002" s="114" t="s">
        <v>62</v>
      </c>
      <c r="D1002" s="115"/>
      <c r="E1002" s="115"/>
      <c r="F1002" s="116"/>
      <c r="G1002" s="117" t="s">
        <v>59</v>
      </c>
      <c r="H1002" s="115"/>
      <c r="I1002" s="115"/>
      <c r="J1002" s="116"/>
    </row>
    <row r="1003" spans="1:10" ht="24" x14ac:dyDescent="0.15">
      <c r="A1003" s="20"/>
      <c r="B1003" s="20"/>
      <c r="C1003" s="14" t="s">
        <v>1037</v>
      </c>
      <c r="D1003" s="12" t="s">
        <v>1006</v>
      </c>
      <c r="E1003" s="12" t="s">
        <v>61</v>
      </c>
      <c r="F1003" s="17" t="s">
        <v>60</v>
      </c>
      <c r="G1003" s="14" t="s">
        <v>1037</v>
      </c>
      <c r="H1003" s="12" t="s">
        <v>1006</v>
      </c>
      <c r="I1003" s="12" t="s">
        <v>61</v>
      </c>
      <c r="J1003" s="17" t="s">
        <v>60</v>
      </c>
    </row>
    <row r="1004" spans="1:10" x14ac:dyDescent="0.15">
      <c r="A1004" s="46" t="s">
        <v>192</v>
      </c>
      <c r="B1004" s="46" t="s">
        <v>784</v>
      </c>
      <c r="C1004" s="45">
        <v>12.18136</v>
      </c>
      <c r="D1004" s="45">
        <v>38.01</v>
      </c>
      <c r="E1004" s="9">
        <f>C1004/D1004-1</f>
        <v>-0.67952223099184428</v>
      </c>
      <c r="F1004" s="18">
        <f>C1004/$C$1043</f>
        <v>2.9933189022820421E-4</v>
      </c>
      <c r="G1004" s="3">
        <f>C1004/22</f>
        <v>0.55369818181818176</v>
      </c>
      <c r="H1004" s="3">
        <f>D1004/17</f>
        <v>2.2358823529411764</v>
      </c>
      <c r="I1004" s="9">
        <f>G1004/H1004-1</f>
        <v>-0.75235808758460698</v>
      </c>
      <c r="J1004" s="18">
        <f>G1004/$G$1043</f>
        <v>2.9877654520724871E-4</v>
      </c>
    </row>
    <row r="1005" spans="1:10" x14ac:dyDescent="0.15">
      <c r="A1005" s="91"/>
      <c r="B1005" s="77"/>
      <c r="C1005" s="32">
        <f>SUM(C1004)</f>
        <v>12.18136</v>
      </c>
      <c r="D1005" s="32">
        <f>SUM(D1004)</f>
        <v>38.01</v>
      </c>
      <c r="E1005" s="21">
        <f>C1005/D1005-1</f>
        <v>-0.67952223099184428</v>
      </c>
      <c r="F1005" s="22">
        <f>C1005/$C$1043</f>
        <v>2.9933189022820421E-4</v>
      </c>
      <c r="G1005" s="31">
        <f>SUM(G1004)</f>
        <v>0.55369818181818176</v>
      </c>
      <c r="H1005" s="32">
        <f>SUM(H1004)</f>
        <v>2.2358823529411764</v>
      </c>
      <c r="I1005" s="21">
        <f>G1005/H1005-1</f>
        <v>-0.75235808758460698</v>
      </c>
      <c r="J1005" s="22">
        <f>G1005/$G$1043</f>
        <v>2.9877654520724871E-4</v>
      </c>
    </row>
    <row r="1006" spans="1:10" x14ac:dyDescent="0.15">
      <c r="A1006" s="89"/>
      <c r="B1006" s="89"/>
      <c r="C1006" s="89"/>
      <c r="D1006" s="89"/>
      <c r="E1006" s="89"/>
      <c r="F1006" s="89"/>
      <c r="G1006" s="89"/>
      <c r="H1006" s="89"/>
      <c r="I1006" s="89"/>
      <c r="J1006" s="89"/>
    </row>
    <row r="1007" spans="1:10" ht="13" x14ac:dyDescent="0.15">
      <c r="A1007" s="37" t="s">
        <v>228</v>
      </c>
      <c r="B1007" s="37" t="s">
        <v>90</v>
      </c>
      <c r="C1007" s="114" t="s">
        <v>62</v>
      </c>
      <c r="D1007" s="115"/>
      <c r="E1007" s="115"/>
      <c r="F1007" s="116"/>
      <c r="G1007" s="117" t="s">
        <v>59</v>
      </c>
      <c r="H1007" s="115"/>
      <c r="I1007" s="115"/>
      <c r="J1007" s="116"/>
    </row>
    <row r="1008" spans="1:10" ht="24" x14ac:dyDescent="0.15">
      <c r="A1008" s="20"/>
      <c r="B1008" s="20"/>
      <c r="C1008" s="14" t="s">
        <v>1037</v>
      </c>
      <c r="D1008" s="12" t="s">
        <v>1006</v>
      </c>
      <c r="E1008" s="12" t="s">
        <v>61</v>
      </c>
      <c r="F1008" s="17" t="s">
        <v>60</v>
      </c>
      <c r="G1008" s="14" t="s">
        <v>1037</v>
      </c>
      <c r="H1008" s="12" t="s">
        <v>1006</v>
      </c>
      <c r="I1008" s="12" t="s">
        <v>61</v>
      </c>
      <c r="J1008" s="17" t="s">
        <v>60</v>
      </c>
    </row>
    <row r="1009" spans="1:10" x14ac:dyDescent="0.15">
      <c r="A1009" s="46" t="s">
        <v>229</v>
      </c>
      <c r="B1009" s="46" t="s">
        <v>785</v>
      </c>
      <c r="C1009" s="45">
        <v>50.547829579999998</v>
      </c>
      <c r="D1009" s="45">
        <v>10.78</v>
      </c>
      <c r="E1009" s="9">
        <f>C1009/D1009-1</f>
        <v>3.6890379944341376</v>
      </c>
      <c r="F1009" s="18">
        <f>C1009/$C$1043</f>
        <v>1.2421090399688157E-3</v>
      </c>
      <c r="G1009" s="3">
        <f>C1009/22</f>
        <v>2.2976286172727272</v>
      </c>
      <c r="H1009" s="3">
        <f>D1009/17</f>
        <v>0.63411764705882345</v>
      </c>
      <c r="I1009" s="9">
        <f>G1009/H1009-1</f>
        <v>2.623347541153652</v>
      </c>
      <c r="J1009" s="18">
        <f>G1009/$G$1043</f>
        <v>1.2398045776200008E-3</v>
      </c>
    </row>
    <row r="1010" spans="1:10" x14ac:dyDescent="0.15">
      <c r="A1010" s="91"/>
      <c r="B1010" s="77"/>
      <c r="C1010" s="32">
        <f>SUM(C1009)</f>
        <v>50.547829579999998</v>
      </c>
      <c r="D1010" s="32">
        <f>SUM(D1009)</f>
        <v>10.78</v>
      </c>
      <c r="E1010" s="21">
        <f>C1010/D1010-1</f>
        <v>3.6890379944341376</v>
      </c>
      <c r="F1010" s="22">
        <f>C1010/$C$1043</f>
        <v>1.2421090399688157E-3</v>
      </c>
      <c r="G1010" s="31">
        <f>SUM(G1009)</f>
        <v>2.2976286172727272</v>
      </c>
      <c r="H1010" s="32">
        <f>SUM(H1009)</f>
        <v>0.63411764705882345</v>
      </c>
      <c r="I1010" s="21">
        <f>G1010/H1010-1</f>
        <v>2.623347541153652</v>
      </c>
      <c r="J1010" s="22">
        <f>G1010/$G$1043</f>
        <v>1.2398045776200008E-3</v>
      </c>
    </row>
    <row r="1011" spans="1:10" x14ac:dyDescent="0.15">
      <c r="A1011" s="89"/>
      <c r="B1011" s="89"/>
      <c r="C1011" s="89"/>
      <c r="D1011" s="89"/>
      <c r="E1011" s="89"/>
      <c r="F1011" s="89"/>
      <c r="G1011" s="89"/>
      <c r="H1011" s="89"/>
      <c r="I1011" s="89"/>
      <c r="J1011" s="89"/>
    </row>
    <row r="1012" spans="1:10" ht="13" x14ac:dyDescent="0.15">
      <c r="A1012" s="37" t="s">
        <v>339</v>
      </c>
      <c r="B1012" s="37" t="s">
        <v>90</v>
      </c>
      <c r="C1012" s="114" t="s">
        <v>62</v>
      </c>
      <c r="D1012" s="115"/>
      <c r="E1012" s="115"/>
      <c r="F1012" s="116"/>
      <c r="G1012" s="117" t="s">
        <v>59</v>
      </c>
      <c r="H1012" s="115"/>
      <c r="I1012" s="115"/>
      <c r="J1012" s="116"/>
    </row>
    <row r="1013" spans="1:10" ht="24" x14ac:dyDescent="0.15">
      <c r="A1013" s="20"/>
      <c r="B1013" s="97"/>
      <c r="C1013" s="14" t="s">
        <v>1037</v>
      </c>
      <c r="D1013" s="12" t="s">
        <v>1006</v>
      </c>
      <c r="E1013" s="12" t="s">
        <v>61</v>
      </c>
      <c r="F1013" s="17" t="s">
        <v>60</v>
      </c>
      <c r="G1013" s="14" t="s">
        <v>1037</v>
      </c>
      <c r="H1013" s="12" t="s">
        <v>1006</v>
      </c>
      <c r="I1013" s="12" t="s">
        <v>61</v>
      </c>
      <c r="J1013" s="17" t="s">
        <v>60</v>
      </c>
    </row>
    <row r="1014" spans="1:10" x14ac:dyDescent="0.15">
      <c r="A1014" s="100" t="s">
        <v>512</v>
      </c>
      <c r="B1014" s="43" t="s">
        <v>787</v>
      </c>
      <c r="C1014" s="87">
        <v>91.118979999999993</v>
      </c>
      <c r="D1014" s="87">
        <v>59.99241</v>
      </c>
      <c r="E1014" s="9">
        <f t="shared" ref="E1014:E1036" si="160">C1014/D1014-1</f>
        <v>0.51884180015438619</v>
      </c>
      <c r="F1014" s="18">
        <f t="shared" ref="F1014:F1025" si="161">C1014/$C$1043</f>
        <v>2.2390616909003535E-3</v>
      </c>
      <c r="G1014" s="3">
        <f t="shared" ref="G1014:G1034" si="162">C1014/22</f>
        <v>4.1417718181818177</v>
      </c>
      <c r="H1014" s="3">
        <f>D1014/17</f>
        <v>3.528965294117647</v>
      </c>
      <c r="I1014" s="9">
        <f t="shared" ref="I1014:I1036" si="163">G1014/H1014-1</f>
        <v>0.17365048193748023</v>
      </c>
      <c r="J1014" s="18">
        <f t="shared" ref="J1014:J1023" si="164">G1014/$G$1043</f>
        <v>2.2349076003999875E-3</v>
      </c>
    </row>
    <row r="1015" spans="1:10" x14ac:dyDescent="0.15">
      <c r="A1015" s="99" t="s">
        <v>515</v>
      </c>
      <c r="B1015" s="41" t="s">
        <v>791</v>
      </c>
      <c r="C1015" s="15">
        <v>6.6631200000000002</v>
      </c>
      <c r="D1015" s="15">
        <v>1.9504950000000001</v>
      </c>
      <c r="E1015" s="9">
        <f t="shared" si="160"/>
        <v>2.4161174471095799</v>
      </c>
      <c r="F1015" s="18">
        <f t="shared" si="161"/>
        <v>1.6373248179327694E-4</v>
      </c>
      <c r="G1015" s="3">
        <f t="shared" si="162"/>
        <v>0.30286909090909092</v>
      </c>
      <c r="H1015" s="3">
        <f t="shared" ref="H1015:H1023" si="165">D1015/17</f>
        <v>0.114735</v>
      </c>
      <c r="I1015" s="9">
        <f t="shared" si="163"/>
        <v>1.6397271182210389</v>
      </c>
      <c r="J1015" s="18">
        <f t="shared" si="164"/>
        <v>1.6342871189270518E-4</v>
      </c>
    </row>
    <row r="1016" spans="1:10" x14ac:dyDescent="0.15">
      <c r="A1016" s="99" t="s">
        <v>514</v>
      </c>
      <c r="B1016" s="41" t="s">
        <v>790</v>
      </c>
      <c r="C1016" s="15">
        <v>1.4458709999999999</v>
      </c>
      <c r="D1016" s="15">
        <v>1.534834</v>
      </c>
      <c r="E1016" s="9">
        <f t="shared" si="160"/>
        <v>-5.7962620061843939E-2</v>
      </c>
      <c r="F1016" s="18">
        <f t="shared" si="161"/>
        <v>3.552930866965132E-5</v>
      </c>
      <c r="G1016" s="3">
        <f t="shared" si="162"/>
        <v>6.572140909090908E-2</v>
      </c>
      <c r="H1016" s="3">
        <f t="shared" si="165"/>
        <v>9.0284352941176468E-2</v>
      </c>
      <c r="I1016" s="9">
        <f t="shared" si="163"/>
        <v>-0.27206202459324302</v>
      </c>
      <c r="J1016" s="18">
        <f t="shared" si="164"/>
        <v>3.5463391788384046E-5</v>
      </c>
    </row>
    <row r="1017" spans="1:10" x14ac:dyDescent="0.15">
      <c r="A1017" s="99" t="s">
        <v>513</v>
      </c>
      <c r="B1017" s="41" t="s">
        <v>786</v>
      </c>
      <c r="C1017" s="15">
        <v>207.80080000000001</v>
      </c>
      <c r="D1017" s="15">
        <v>103.6836</v>
      </c>
      <c r="E1017" s="9">
        <f t="shared" si="160"/>
        <v>1.0041819535587115</v>
      </c>
      <c r="F1017" s="18">
        <f t="shared" si="161"/>
        <v>5.1062776451014516E-3</v>
      </c>
      <c r="G1017" s="3">
        <f t="shared" si="162"/>
        <v>9.4454909090909087</v>
      </c>
      <c r="H1017" s="3">
        <f t="shared" si="165"/>
        <v>6.0990352941176473</v>
      </c>
      <c r="I1017" s="9">
        <f t="shared" si="163"/>
        <v>0.54868605502264045</v>
      </c>
      <c r="J1017" s="18">
        <f t="shared" si="164"/>
        <v>5.096804060901447E-3</v>
      </c>
    </row>
    <row r="1018" spans="1:10" x14ac:dyDescent="0.15">
      <c r="A1018" s="99" t="s">
        <v>1019</v>
      </c>
      <c r="B1018" s="41" t="s">
        <v>1020</v>
      </c>
      <c r="C1018" s="15">
        <v>0.35575670000000004</v>
      </c>
      <c r="D1018" s="15">
        <v>9.3870299999999993</v>
      </c>
      <c r="E1018" s="9">
        <f t="shared" si="160"/>
        <v>-0.96210125034222749</v>
      </c>
      <c r="F1018" s="18">
        <f t="shared" si="161"/>
        <v>8.7419898494378451E-6</v>
      </c>
      <c r="G1018" s="3">
        <f t="shared" si="162"/>
        <v>1.6170759090909093E-2</v>
      </c>
      <c r="H1018" s="3">
        <f>D1018/8</f>
        <v>1.1733787499999999</v>
      </c>
      <c r="I1018" s="9">
        <f t="shared" si="163"/>
        <v>-0.98621863648808272</v>
      </c>
      <c r="J1018" s="18">
        <f t="shared" si="164"/>
        <v>8.7257709943989533E-6</v>
      </c>
    </row>
    <row r="1019" spans="1:10" x14ac:dyDescent="0.15">
      <c r="A1019" s="99" t="s">
        <v>942</v>
      </c>
      <c r="B1019" s="41" t="s">
        <v>944</v>
      </c>
      <c r="C1019" s="15">
        <v>76.23357</v>
      </c>
      <c r="D1019" s="15">
        <v>1.388717</v>
      </c>
      <c r="E1019" s="9">
        <f t="shared" si="160"/>
        <v>53.894964200769486</v>
      </c>
      <c r="F1019" s="18">
        <f t="shared" si="161"/>
        <v>1.8732833285400089E-3</v>
      </c>
      <c r="G1019" s="3">
        <f t="shared" si="162"/>
        <v>3.4651622727272726</v>
      </c>
      <c r="H1019" s="3">
        <f t="shared" si="165"/>
        <v>8.1689235294117646E-2</v>
      </c>
      <c r="I1019" s="9">
        <f t="shared" si="163"/>
        <v>41.418835973321876</v>
      </c>
      <c r="J1019" s="18">
        <f t="shared" si="164"/>
        <v>1.8698078599938726E-3</v>
      </c>
    </row>
    <row r="1020" spans="1:10" x14ac:dyDescent="0.15">
      <c r="A1020" s="99" t="s">
        <v>943</v>
      </c>
      <c r="B1020" s="41" t="s">
        <v>945</v>
      </c>
      <c r="C1020" s="15">
        <v>1575.7850000000001</v>
      </c>
      <c r="D1020" s="15">
        <v>14.487019999999999</v>
      </c>
      <c r="E1020" s="9">
        <f t="shared" si="160"/>
        <v>107.77219745675785</v>
      </c>
      <c r="F1020" s="18">
        <f t="shared" si="161"/>
        <v>3.8721678256225148E-2</v>
      </c>
      <c r="G1020" s="3">
        <f t="shared" si="162"/>
        <v>71.626590909090908</v>
      </c>
      <c r="H1020" s="3">
        <f t="shared" si="165"/>
        <v>0.85217764705882348</v>
      </c>
      <c r="I1020" s="9">
        <f t="shared" si="163"/>
        <v>83.051243489312881</v>
      </c>
      <c r="J1020" s="18">
        <f t="shared" si="164"/>
        <v>3.8649838629627925E-2</v>
      </c>
    </row>
    <row r="1021" spans="1:10" x14ac:dyDescent="0.15">
      <c r="A1021" s="99" t="s">
        <v>516</v>
      </c>
      <c r="B1021" s="41" t="s">
        <v>788</v>
      </c>
      <c r="C1021" s="15">
        <v>32.453560000000003</v>
      </c>
      <c r="D1021" s="15">
        <v>19.321850000000001</v>
      </c>
      <c r="E1021" s="9">
        <f t="shared" si="160"/>
        <v>0.67963005612816585</v>
      </c>
      <c r="F1021" s="18">
        <f t="shared" si="161"/>
        <v>7.9747954739326637E-4</v>
      </c>
      <c r="G1021" s="3">
        <f t="shared" si="162"/>
        <v>1.4751618181818182</v>
      </c>
      <c r="H1021" s="3">
        <f t="shared" si="165"/>
        <v>1.1365794117647059</v>
      </c>
      <c r="I1021" s="9">
        <f t="shared" si="163"/>
        <v>0.29789595246267364</v>
      </c>
      <c r="J1021" s="18">
        <f t="shared" si="164"/>
        <v>7.9599999806886587E-4</v>
      </c>
    </row>
    <row r="1022" spans="1:10" x14ac:dyDescent="0.15">
      <c r="A1022" s="99" t="s">
        <v>807</v>
      </c>
      <c r="B1022" s="41" t="s">
        <v>809</v>
      </c>
      <c r="C1022" s="15">
        <v>10.27857</v>
      </c>
      <c r="D1022" s="15">
        <v>3.6435249999999999</v>
      </c>
      <c r="E1022" s="9">
        <f t="shared" si="160"/>
        <v>1.8210510426029738</v>
      </c>
      <c r="F1022" s="18">
        <f t="shared" si="161"/>
        <v>2.5257473606747627E-4</v>
      </c>
      <c r="G1022" s="3">
        <f t="shared" si="162"/>
        <v>0.4672077272727273</v>
      </c>
      <c r="H1022" s="3">
        <f t="shared" si="165"/>
        <v>0.21432499999999999</v>
      </c>
      <c r="I1022" s="9">
        <f t="shared" si="163"/>
        <v>1.1799030783750255</v>
      </c>
      <c r="J1022" s="18">
        <f t="shared" si="164"/>
        <v>2.5210613874566311E-4</v>
      </c>
    </row>
    <row r="1023" spans="1:10" x14ac:dyDescent="0.15">
      <c r="A1023" s="99" t="s">
        <v>808</v>
      </c>
      <c r="B1023" s="41" t="s">
        <v>810</v>
      </c>
      <c r="C1023" s="15">
        <v>9.7744850000000003</v>
      </c>
      <c r="D1023" s="15">
        <v>3.0410360000000001</v>
      </c>
      <c r="E1023" s="9">
        <f t="shared" si="160"/>
        <v>2.2141957543416124</v>
      </c>
      <c r="F1023" s="18">
        <f t="shared" si="161"/>
        <v>2.4018788304895584E-4</v>
      </c>
      <c r="G1023" s="3">
        <f t="shared" si="162"/>
        <v>0.44429477272727275</v>
      </c>
      <c r="H1023" s="3">
        <f t="shared" si="165"/>
        <v>0.17888447058823531</v>
      </c>
      <c r="I1023" s="9">
        <f t="shared" si="163"/>
        <v>1.4836967192639734</v>
      </c>
      <c r="J1023" s="18">
        <f t="shared" si="164"/>
        <v>2.3974226683063919E-4</v>
      </c>
    </row>
    <row r="1024" spans="1:10" x14ac:dyDescent="0.15">
      <c r="A1024" s="99" t="s">
        <v>1054</v>
      </c>
      <c r="B1024" s="41" t="s">
        <v>1053</v>
      </c>
      <c r="C1024" s="15">
        <v>3.4325899999999998</v>
      </c>
      <c r="D1024" s="15"/>
      <c r="F1024" s="18"/>
      <c r="G1024" s="3">
        <f t="shared" si="162"/>
        <v>0.15602681818181818</v>
      </c>
      <c r="H1024" s="3"/>
      <c r="J1024" s="18"/>
    </row>
    <row r="1025" spans="1:10" x14ac:dyDescent="0.15">
      <c r="A1025" s="99" t="s">
        <v>251</v>
      </c>
      <c r="B1025" s="41" t="s">
        <v>310</v>
      </c>
      <c r="C1025" s="15">
        <v>1.6850719999999999</v>
      </c>
      <c r="D1025" s="15">
        <v>1.5726910000000001</v>
      </c>
      <c r="E1025" s="9">
        <f t="shared" si="160"/>
        <v>7.1457775240018506E-2</v>
      </c>
      <c r="F1025" s="18">
        <f t="shared" si="161"/>
        <v>4.1407181704721024E-5</v>
      </c>
      <c r="G1025" s="3">
        <f t="shared" si="162"/>
        <v>7.6594181818181811E-2</v>
      </c>
      <c r="H1025" s="3">
        <f>D1025/17</f>
        <v>9.2511235294117644E-2</v>
      </c>
      <c r="I1025" s="9">
        <f t="shared" si="163"/>
        <v>-0.17205535549634932</v>
      </c>
      <c r="J1025" s="18">
        <f t="shared" ref="J1025:J1036" si="166">G1025/$G$1043</f>
        <v>4.1330359712336637E-5</v>
      </c>
    </row>
    <row r="1026" spans="1:10" x14ac:dyDescent="0.15">
      <c r="A1026" s="99" t="s">
        <v>248</v>
      </c>
      <c r="B1026" s="41" t="s">
        <v>96</v>
      </c>
      <c r="C1026" s="15">
        <v>24.896429999999999</v>
      </c>
      <c r="D1026" s="15">
        <v>17.41405</v>
      </c>
      <c r="E1026" s="9">
        <f t="shared" si="160"/>
        <v>0.42967488895460848</v>
      </c>
      <c r="F1026" s="18">
        <f t="shared" ref="F1026:F1036" si="167">C1026/$C$1043</f>
        <v>6.1177860697279862E-4</v>
      </c>
      <c r="G1026" s="3">
        <f t="shared" si="162"/>
        <v>1.1316559090909091</v>
      </c>
      <c r="H1026" s="3">
        <f t="shared" ref="H1026:H1035" si="168">D1026/17</f>
        <v>1.0243558823529411</v>
      </c>
      <c r="I1026" s="9">
        <f t="shared" si="163"/>
        <v>0.10474877782856118</v>
      </c>
      <c r="J1026" s="18">
        <f t="shared" si="166"/>
        <v>6.1064358523137846E-4</v>
      </c>
    </row>
    <row r="1027" spans="1:10" x14ac:dyDescent="0.15">
      <c r="A1027" s="99" t="s">
        <v>172</v>
      </c>
      <c r="B1027" s="41" t="s">
        <v>598</v>
      </c>
      <c r="C1027" s="15">
        <v>1.0253760000000001</v>
      </c>
      <c r="D1027" s="15">
        <v>8.2670890000000004</v>
      </c>
      <c r="E1027" s="9">
        <f t="shared" si="160"/>
        <v>-0.87596891723313974</v>
      </c>
      <c r="F1027" s="18">
        <f t="shared" si="167"/>
        <v>2.5196508130014642E-5</v>
      </c>
      <c r="G1027" s="3">
        <f t="shared" si="162"/>
        <v>4.6608000000000004E-2</v>
      </c>
      <c r="H1027" s="3">
        <f t="shared" si="168"/>
        <v>0.48629935294117649</v>
      </c>
      <c r="I1027" s="9">
        <f t="shared" si="163"/>
        <v>-0.90415779968015342</v>
      </c>
      <c r="J1027" s="18">
        <f t="shared" si="166"/>
        <v>2.5149761505975352E-5</v>
      </c>
    </row>
    <row r="1028" spans="1:10" x14ac:dyDescent="0.15">
      <c r="A1028" s="99" t="s">
        <v>213</v>
      </c>
      <c r="B1028" s="41" t="s">
        <v>311</v>
      </c>
      <c r="C1028" s="15">
        <v>0.64230030000000005</v>
      </c>
      <c r="D1028" s="15">
        <v>0.26895269999999999</v>
      </c>
      <c r="E1028" s="9">
        <f t="shared" si="160"/>
        <v>1.3881533816169167</v>
      </c>
      <c r="F1028" s="18">
        <f t="shared" si="167"/>
        <v>1.5783209994051785E-5</v>
      </c>
      <c r="G1028" s="3">
        <f t="shared" si="162"/>
        <v>2.9195468181818184E-2</v>
      </c>
      <c r="H1028" s="3">
        <f t="shared" si="168"/>
        <v>1.5820747058823529E-2</v>
      </c>
      <c r="I1028" s="9">
        <f t="shared" si="163"/>
        <v>0.84539124943125366</v>
      </c>
      <c r="J1028" s="18">
        <f t="shared" si="166"/>
        <v>1.5753927691126398E-5</v>
      </c>
    </row>
    <row r="1029" spans="1:10" x14ac:dyDescent="0.15">
      <c r="A1029" s="99" t="s">
        <v>366</v>
      </c>
      <c r="B1029" s="41" t="s">
        <v>789</v>
      </c>
      <c r="C1029" s="15">
        <v>84.292559999999995</v>
      </c>
      <c r="D1029" s="15">
        <v>104.133</v>
      </c>
      <c r="E1029" s="9">
        <f t="shared" si="160"/>
        <v>-0.19052980323240476</v>
      </c>
      <c r="F1029" s="18">
        <f t="shared" si="167"/>
        <v>2.0713164471762033E-3</v>
      </c>
      <c r="G1029" s="3">
        <f t="shared" si="162"/>
        <v>3.8314799999999996</v>
      </c>
      <c r="H1029" s="3">
        <f t="shared" si="168"/>
        <v>6.1254705882352942</v>
      </c>
      <c r="I1029" s="9">
        <f t="shared" si="163"/>
        <v>-0.37450030249776733</v>
      </c>
      <c r="J1029" s="18">
        <f t="shared" si="166"/>
        <v>2.0674735713807593E-3</v>
      </c>
    </row>
    <row r="1030" spans="1:10" x14ac:dyDescent="0.15">
      <c r="A1030" s="99" t="s">
        <v>923</v>
      </c>
      <c r="B1030" s="41" t="s">
        <v>727</v>
      </c>
      <c r="C1030" s="15">
        <v>0.3549583</v>
      </c>
      <c r="D1030" s="15">
        <v>0.58197869999999996</v>
      </c>
      <c r="E1030" s="9">
        <f t="shared" si="160"/>
        <v>-0.39008369206639348</v>
      </c>
      <c r="F1030" s="18">
        <f t="shared" si="167"/>
        <v>8.7223708100893488E-6</v>
      </c>
      <c r="G1030" s="3">
        <f t="shared" si="162"/>
        <v>1.6134468181818181E-2</v>
      </c>
      <c r="H1030" s="3">
        <f t="shared" si="168"/>
        <v>3.4234041176470588E-2</v>
      </c>
      <c r="I1030" s="9">
        <f t="shared" si="163"/>
        <v>-0.52870103477857677</v>
      </c>
      <c r="J1030" s="18">
        <f t="shared" si="166"/>
        <v>8.7061883538979364E-6</v>
      </c>
    </row>
    <row r="1031" spans="1:10" x14ac:dyDescent="0.15">
      <c r="A1031" s="99" t="s">
        <v>803</v>
      </c>
      <c r="B1031" s="41" t="s">
        <v>728</v>
      </c>
      <c r="C1031" s="15">
        <v>0.1865792</v>
      </c>
      <c r="D1031" s="15">
        <v>0.2481237</v>
      </c>
      <c r="E1031" s="9">
        <f t="shared" si="160"/>
        <v>-0.24803958670614701</v>
      </c>
      <c r="F1031" s="18">
        <f t="shared" si="167"/>
        <v>4.5848004338814512E-6</v>
      </c>
      <c r="G1031" s="3">
        <f t="shared" si="162"/>
        <v>8.4808727272727268E-3</v>
      </c>
      <c r="H1031" s="3">
        <f t="shared" si="168"/>
        <v>1.4595511764705882E-2</v>
      </c>
      <c r="I1031" s="9">
        <f t="shared" si="163"/>
        <v>-0.41893968063656817</v>
      </c>
      <c r="J1031" s="18">
        <f t="shared" si="166"/>
        <v>4.5762943368829348E-6</v>
      </c>
    </row>
    <row r="1032" spans="1:10" x14ac:dyDescent="0.15">
      <c r="A1032" s="99" t="s">
        <v>189</v>
      </c>
      <c r="B1032" s="41" t="s">
        <v>200</v>
      </c>
      <c r="C1032" s="15">
        <v>2.013779</v>
      </c>
      <c r="D1032" s="15">
        <v>5.7783579999999999</v>
      </c>
      <c r="E1032" s="9">
        <f t="shared" si="160"/>
        <v>-0.65149632473446606</v>
      </c>
      <c r="F1032" s="18">
        <f t="shared" si="167"/>
        <v>4.9484480761742763E-5</v>
      </c>
      <c r="G1032" s="3">
        <f t="shared" si="162"/>
        <v>9.1535409090909084E-2</v>
      </c>
      <c r="H1032" s="3">
        <f t="shared" si="168"/>
        <v>0.3399034117647059</v>
      </c>
      <c r="I1032" s="9">
        <f t="shared" si="163"/>
        <v>-0.73070170547663293</v>
      </c>
      <c r="J1032" s="18">
        <f t="shared" si="166"/>
        <v>4.939267310307783E-5</v>
      </c>
    </row>
    <row r="1033" spans="1:10" x14ac:dyDescent="0.15">
      <c r="A1033" s="99" t="s">
        <v>396</v>
      </c>
      <c r="B1033" s="41" t="s">
        <v>610</v>
      </c>
      <c r="C1033" s="15">
        <v>2.2752629999999998</v>
      </c>
      <c r="D1033" s="15">
        <v>1.4581649999999999</v>
      </c>
      <c r="E1033" s="9">
        <f t="shared" si="160"/>
        <v>0.56036045303515025</v>
      </c>
      <c r="F1033" s="18">
        <f t="shared" si="167"/>
        <v>5.5909912731935885E-5</v>
      </c>
      <c r="G1033" s="3">
        <f t="shared" si="162"/>
        <v>0.10342104545454545</v>
      </c>
      <c r="H1033" s="3">
        <f t="shared" si="168"/>
        <v>8.5774411764705877E-2</v>
      </c>
      <c r="I1033" s="9">
        <f t="shared" si="163"/>
        <v>0.20573307734534341</v>
      </c>
      <c r="J1033" s="18">
        <f t="shared" si="166"/>
        <v>5.5806184086003562E-5</v>
      </c>
    </row>
    <row r="1034" spans="1:10" x14ac:dyDescent="0.15">
      <c r="A1034" s="99" t="s">
        <v>941</v>
      </c>
      <c r="B1034" s="41" t="s">
        <v>615</v>
      </c>
      <c r="C1034" s="15">
        <v>1.401017</v>
      </c>
      <c r="D1034" s="15">
        <v>1.1970050000000001</v>
      </c>
      <c r="E1034" s="9">
        <f t="shared" si="160"/>
        <v>0.1704353782983361</v>
      </c>
      <c r="F1034" s="18">
        <f t="shared" si="167"/>
        <v>3.4427113791222654E-5</v>
      </c>
      <c r="G1034" s="3">
        <f t="shared" si="162"/>
        <v>6.3682590909090911E-2</v>
      </c>
      <c r="H1034" s="3">
        <f t="shared" si="168"/>
        <v>7.0412058823529411E-2</v>
      </c>
      <c r="I1034" s="9">
        <f t="shared" si="163"/>
        <v>-9.5572662224012839E-2</v>
      </c>
      <c r="J1034" s="18">
        <f t="shared" si="166"/>
        <v>3.4363241792100721E-5</v>
      </c>
    </row>
    <row r="1035" spans="1:10" x14ac:dyDescent="0.15">
      <c r="A1035" s="110" t="s">
        <v>345</v>
      </c>
      <c r="B1035" s="42" t="s">
        <v>140</v>
      </c>
      <c r="C1035" s="44">
        <v>2.886498</v>
      </c>
      <c r="D1035" s="44">
        <v>0.1530194</v>
      </c>
      <c r="E1035" s="9">
        <f t="shared" si="160"/>
        <v>17.863608143803987</v>
      </c>
      <c r="F1035" s="18">
        <f t="shared" si="167"/>
        <v>7.0929756815325305E-5</v>
      </c>
      <c r="G1035" s="3">
        <f>C1035/22</f>
        <v>0.13120445454545454</v>
      </c>
      <c r="H1035" s="3">
        <f t="shared" si="168"/>
        <v>9.0011411764705888E-3</v>
      </c>
      <c r="I1035" s="9">
        <f t="shared" si="163"/>
        <v>13.576424474757626</v>
      </c>
      <c r="J1035" s="18">
        <f t="shared" si="166"/>
        <v>7.0798162125381163E-5</v>
      </c>
    </row>
    <row r="1036" spans="1:10" x14ac:dyDescent="0.15">
      <c r="A1036" s="91"/>
      <c r="B1036" s="111"/>
      <c r="C1036" s="32">
        <f>SUM(C1014:C1035)</f>
        <v>2137.0021354999994</v>
      </c>
      <c r="D1036" s="32">
        <f>SUM(D1014:D1035)</f>
        <v>359.50294950000006</v>
      </c>
      <c r="E1036" s="21">
        <f t="shared" si="160"/>
        <v>4.9443243469133185</v>
      </c>
      <c r="F1036" s="22">
        <f t="shared" si="167"/>
        <v>5.2512436102448642E-2</v>
      </c>
      <c r="G1036" s="32">
        <f>SUM(G1014:G1035)</f>
        <v>97.136460704545442</v>
      </c>
      <c r="H1036" s="32">
        <f>SUM(H1014:H1035)</f>
        <v>21.768432838235292</v>
      </c>
      <c r="I1036" s="21">
        <f t="shared" si="163"/>
        <v>3.4622624617206954</v>
      </c>
      <c r="J1036" s="22">
        <f t="shared" si="166"/>
        <v>5.2415010733218852E-2</v>
      </c>
    </row>
    <row r="1037" spans="1:10" x14ac:dyDescent="0.15">
      <c r="E1037" s="1"/>
      <c r="I1037" s="1"/>
    </row>
    <row r="1038" spans="1:10" ht="13" x14ac:dyDescent="0.15">
      <c r="A1038" s="37" t="s">
        <v>419</v>
      </c>
      <c r="B1038" s="37" t="s">
        <v>90</v>
      </c>
      <c r="C1038" s="114" t="s">
        <v>62</v>
      </c>
      <c r="D1038" s="115"/>
      <c r="E1038" s="115"/>
      <c r="F1038" s="116"/>
      <c r="G1038" s="117" t="s">
        <v>59</v>
      </c>
      <c r="H1038" s="115"/>
      <c r="I1038" s="115"/>
      <c r="J1038" s="116"/>
    </row>
    <row r="1039" spans="1:10" ht="24" x14ac:dyDescent="0.15">
      <c r="A1039" s="20"/>
      <c r="B1039" s="20"/>
      <c r="C1039" s="14" t="s">
        <v>1037</v>
      </c>
      <c r="D1039" s="12" t="s">
        <v>1006</v>
      </c>
      <c r="E1039" s="12" t="s">
        <v>61</v>
      </c>
      <c r="F1039" s="17" t="s">
        <v>60</v>
      </c>
      <c r="G1039" s="14" t="s">
        <v>1037</v>
      </c>
      <c r="H1039" s="12" t="s">
        <v>1006</v>
      </c>
      <c r="I1039" s="12" t="s">
        <v>61</v>
      </c>
      <c r="J1039" s="17" t="s">
        <v>60</v>
      </c>
    </row>
    <row r="1040" spans="1:10" x14ac:dyDescent="0.15">
      <c r="A1040" s="46" t="s">
        <v>420</v>
      </c>
      <c r="B1040" s="46" t="s">
        <v>792</v>
      </c>
      <c r="C1040" s="45">
        <v>2.98</v>
      </c>
      <c r="D1040" s="45">
        <v>1.78</v>
      </c>
      <c r="E1040" s="9">
        <f>C1040/D1040-1</f>
        <v>0.67415730337078639</v>
      </c>
      <c r="F1040" s="18">
        <f>C1040/$C$1043</f>
        <v>7.3227376325800121E-5</v>
      </c>
      <c r="G1040" s="3">
        <f>C1040/22</f>
        <v>0.13545454545454547</v>
      </c>
      <c r="H1040" s="3">
        <f>D1040/17</f>
        <v>0.10470588235294118</v>
      </c>
      <c r="I1040" s="9">
        <f>G1040/H1040-1</f>
        <v>0.29366700715015326</v>
      </c>
      <c r="J1040" s="18">
        <f>G1040/$G$1043</f>
        <v>7.3091518904096201E-5</v>
      </c>
    </row>
    <row r="1041" spans="1:10" x14ac:dyDescent="0.15">
      <c r="A1041" s="91"/>
      <c r="B1041" s="91"/>
      <c r="C1041" s="32">
        <f>SUM(C1040)</f>
        <v>2.98</v>
      </c>
      <c r="D1041" s="32">
        <f>SUM(D1040)</f>
        <v>1.78</v>
      </c>
      <c r="E1041" s="21">
        <f>C1041/D1041-1</f>
        <v>0.67415730337078639</v>
      </c>
      <c r="F1041" s="22">
        <f>C1041/$C$1043</f>
        <v>7.3227376325800121E-5</v>
      </c>
      <c r="G1041" s="31">
        <f>SUM(G1040)</f>
        <v>0.13545454545454547</v>
      </c>
      <c r="H1041" s="32">
        <f>SUM(H1040)</f>
        <v>0.10470588235294118</v>
      </c>
      <c r="I1041" s="21">
        <f>G1041/H1041-1</f>
        <v>0.29366700715015326</v>
      </c>
      <c r="J1041" s="22">
        <f>G1041/$G$1043</f>
        <v>7.3091518904096201E-5</v>
      </c>
    </row>
    <row r="1042" spans="1:10" x14ac:dyDescent="0.15">
      <c r="E1042" s="1"/>
      <c r="I1042" s="1"/>
    </row>
    <row r="1043" spans="1:10" ht="12" thickBot="1" x14ac:dyDescent="0.2">
      <c r="A1043" s="90" t="s">
        <v>55</v>
      </c>
      <c r="B1043" s="101"/>
      <c r="C1043" s="47">
        <f>C292+C490+C607+C736+C759+C951+C982+C994+C1000+C1005+C1010+C977+C1036+C1041</f>
        <v>40695.162786408066</v>
      </c>
      <c r="D1043" s="48">
        <f>D292+D490+D607+D736+D759+D951+D982+D994+D1000+D1005+D1010+D977+D1036+D1041</f>
        <v>17893.736579100161</v>
      </c>
      <c r="E1043" s="49">
        <f>C1043/D1043-1</f>
        <v>1.2742685747335698</v>
      </c>
      <c r="F1043" s="50">
        <f>F292+F490+F607+F736+F759+F951+F1054+F982+F994+F1000+F1005+F1010+F977+F1036+F1041</f>
        <v>1.0000000000000002</v>
      </c>
      <c r="G1043" s="48">
        <f>G292+G490+G607+G736+G759+G951+G982+G994+G1000+G1005+G1010+G977+G1036+G1041</f>
        <v>1853.2183690460195</v>
      </c>
      <c r="H1043" s="48">
        <f>H292+H490+H607+H736+H759+H951+H982+H994+H1000+H1005+H1010+H977+H1036+H1041</f>
        <v>1000.2140295445857</v>
      </c>
      <c r="I1043" s="49">
        <f>G1043/H1043-1</f>
        <v>0.85282181043773297</v>
      </c>
      <c r="J1043" s="50">
        <f>J292+J490+J607+J736+J759+J951+J982+J994+J1000+J1005+J1010+J977+J1036+J1041</f>
        <v>0.99999999999999989</v>
      </c>
    </row>
    <row r="1044" spans="1:10" ht="12" thickTop="1" x14ac:dyDescent="0.15"/>
    <row r="1046" spans="1:10" x14ac:dyDescent="0.15">
      <c r="A1046" s="54"/>
      <c r="B1046" s="54"/>
      <c r="C1046" s="55"/>
      <c r="D1046" s="55"/>
      <c r="E1046" s="56"/>
      <c r="F1046" s="55"/>
      <c r="G1046" s="55"/>
      <c r="H1046" s="55"/>
      <c r="I1046" s="56"/>
      <c r="J1046" s="55"/>
    </row>
    <row r="1047" spans="1:10" ht="13" x14ac:dyDescent="0.15">
      <c r="A1047" s="59" t="s">
        <v>70</v>
      </c>
      <c r="B1047" s="102" t="s">
        <v>90</v>
      </c>
      <c r="C1047" s="122" t="s">
        <v>71</v>
      </c>
      <c r="D1047" s="123"/>
      <c r="E1047" s="123"/>
      <c r="F1047" s="124"/>
      <c r="G1047" s="125" t="s">
        <v>59</v>
      </c>
      <c r="H1047" s="123"/>
      <c r="I1047" s="123"/>
      <c r="J1047" s="124"/>
    </row>
    <row r="1048" spans="1:10" ht="24" x14ac:dyDescent="0.15">
      <c r="A1048" s="60"/>
      <c r="B1048" s="103"/>
      <c r="C1048" s="61" t="s">
        <v>1038</v>
      </c>
      <c r="D1048" s="62" t="s">
        <v>1006</v>
      </c>
      <c r="E1048" s="62" t="s">
        <v>61</v>
      </c>
      <c r="F1048" s="63" t="s">
        <v>60</v>
      </c>
      <c r="G1048" s="61" t="s">
        <v>1038</v>
      </c>
      <c r="H1048" s="62" t="s">
        <v>1006</v>
      </c>
      <c r="I1048" s="62" t="s">
        <v>61</v>
      </c>
      <c r="J1048" s="63" t="s">
        <v>60</v>
      </c>
    </row>
    <row r="1049" spans="1:10" ht="12" x14ac:dyDescent="0.15">
      <c r="A1049" s="92" t="s">
        <v>167</v>
      </c>
      <c r="B1049" s="92" t="s">
        <v>793</v>
      </c>
      <c r="C1049" s="82">
        <v>1096.2574099999999</v>
      </c>
      <c r="D1049" s="82">
        <v>325.16000000000003</v>
      </c>
      <c r="E1049" s="9">
        <f t="shared" ref="E1049:E1054" si="169">C1049/D1049-1</f>
        <v>2.3714399372616555</v>
      </c>
      <c r="F1049" s="81"/>
      <c r="G1049" s="3">
        <f>C1049/22</f>
        <v>49.829882272727268</v>
      </c>
      <c r="H1049" s="3">
        <f>D1049/17</f>
        <v>19.127058823529413</v>
      </c>
      <c r="I1049" s="9">
        <f t="shared" ref="I1049:I1054" si="170">G1049/H1049-1</f>
        <v>1.6052035878840063</v>
      </c>
      <c r="J1049" s="81"/>
    </row>
    <row r="1050" spans="1:10" ht="12" x14ac:dyDescent="0.15">
      <c r="A1050" s="93" t="s">
        <v>166</v>
      </c>
      <c r="B1050" s="93" t="s">
        <v>794</v>
      </c>
      <c r="C1050" s="82">
        <v>318.28366799999998</v>
      </c>
      <c r="D1050" s="82">
        <v>179.55</v>
      </c>
      <c r="E1050" s="9">
        <f t="shared" si="169"/>
        <v>0.77267428571428542</v>
      </c>
      <c r="F1050" s="81"/>
      <c r="G1050" s="3">
        <f>C1050/22</f>
        <v>14.467439454545454</v>
      </c>
      <c r="H1050" s="3">
        <f>D1050/17</f>
        <v>10.561764705882354</v>
      </c>
      <c r="I1050" s="9">
        <f t="shared" si="170"/>
        <v>0.36979376623376603</v>
      </c>
      <c r="J1050" s="81"/>
    </row>
    <row r="1051" spans="1:10" x14ac:dyDescent="0.15">
      <c r="A1051" s="41" t="s">
        <v>226</v>
      </c>
      <c r="B1051" s="41" t="s">
        <v>795</v>
      </c>
      <c r="C1051" s="82">
        <v>376.22887900000001</v>
      </c>
      <c r="D1051" s="82">
        <v>148.34</v>
      </c>
      <c r="E1051" s="9">
        <f t="shared" si="169"/>
        <v>1.5362604759336658</v>
      </c>
      <c r="F1051" s="18"/>
      <c r="G1051" s="3">
        <f>C1051/22</f>
        <v>17.101312681818182</v>
      </c>
      <c r="H1051" s="3">
        <f>D1051/17</f>
        <v>8.7258823529411771</v>
      </c>
      <c r="I1051" s="9">
        <f t="shared" si="170"/>
        <v>0.9598376404941964</v>
      </c>
      <c r="J1051" s="18"/>
    </row>
    <row r="1052" spans="1:10" x14ac:dyDescent="0.15">
      <c r="A1052" s="41" t="s">
        <v>340</v>
      </c>
      <c r="B1052" s="41" t="s">
        <v>796</v>
      </c>
      <c r="C1052" s="82">
        <v>6.9748967899999998</v>
      </c>
      <c r="D1052" s="82">
        <v>3.92</v>
      </c>
      <c r="E1052" s="9">
        <f t="shared" si="169"/>
        <v>0.77931040561224485</v>
      </c>
      <c r="F1052" s="18"/>
      <c r="G1052" s="3">
        <f>C1052/22</f>
        <v>0.31704076318181817</v>
      </c>
      <c r="H1052" s="3">
        <f>D1052/17</f>
        <v>0.23058823529411765</v>
      </c>
      <c r="I1052" s="9">
        <f t="shared" si="170"/>
        <v>0.37492167706400736</v>
      </c>
      <c r="J1052" s="18"/>
    </row>
    <row r="1053" spans="1:10" x14ac:dyDescent="0.15">
      <c r="A1053" s="42" t="s">
        <v>225</v>
      </c>
      <c r="B1053" s="42" t="s">
        <v>797</v>
      </c>
      <c r="C1053" s="82">
        <v>78.202739710000003</v>
      </c>
      <c r="D1053" s="82">
        <v>496.76</v>
      </c>
      <c r="E1053" s="9">
        <f t="shared" si="169"/>
        <v>-0.84257440270955797</v>
      </c>
      <c r="F1053" s="18"/>
      <c r="G1053" s="3">
        <f>C1053/22</f>
        <v>3.5546699868181819</v>
      </c>
      <c r="H1053" s="3">
        <f>D1053/17</f>
        <v>29.221176470588233</v>
      </c>
      <c r="I1053" s="9">
        <f t="shared" si="170"/>
        <v>-0.87835294754829474</v>
      </c>
      <c r="J1053" s="18"/>
    </row>
    <row r="1054" spans="1:10" x14ac:dyDescent="0.15">
      <c r="A1054" s="64"/>
      <c r="B1054" s="104"/>
      <c r="C1054" s="113">
        <f>SUM(C1049:C1053)</f>
        <v>1875.9475935</v>
      </c>
      <c r="D1054" s="66">
        <f>SUM(D1049:D1053)</f>
        <v>1153.73</v>
      </c>
      <c r="E1054" s="40">
        <f t="shared" si="169"/>
        <v>0.62598493018297185</v>
      </c>
      <c r="F1054" s="67"/>
      <c r="G1054" s="65">
        <f>SUM(G1049:G1053)</f>
        <v>85.270345159090908</v>
      </c>
      <c r="H1054" s="66">
        <f>SUM(H1049:H1053)</f>
        <v>67.866470588235302</v>
      </c>
      <c r="I1054" s="40">
        <f t="shared" si="170"/>
        <v>0.25644290059593255</v>
      </c>
      <c r="J1054" s="67"/>
    </row>
    <row r="1055" spans="1:10" x14ac:dyDescent="0.15">
      <c r="A1055" s="57"/>
      <c r="B1055" s="57"/>
      <c r="C1055" s="39"/>
      <c r="D1055" s="6"/>
      <c r="E1055" s="40"/>
      <c r="F1055" s="40"/>
      <c r="G1055" s="39"/>
      <c r="H1055" s="6"/>
      <c r="I1055" s="40"/>
      <c r="J1055" s="40"/>
    </row>
    <row r="1056" spans="1:10" ht="13" x14ac:dyDescent="0.15">
      <c r="A1056" s="58" t="s">
        <v>73</v>
      </c>
      <c r="B1056" s="58"/>
    </row>
    <row r="1057" spans="1:2" ht="13" x14ac:dyDescent="0.15">
      <c r="A1057" s="58" t="s">
        <v>72</v>
      </c>
      <c r="B1057" s="58"/>
    </row>
    <row r="1059" spans="1:2" x14ac:dyDescent="0.15">
      <c r="A1059" s="1" t="s">
        <v>77</v>
      </c>
    </row>
    <row r="1060" spans="1:2" x14ac:dyDescent="0.15">
      <c r="A1060" s="1" t="s">
        <v>26</v>
      </c>
    </row>
  </sheetData>
  <mergeCells count="30">
    <mergeCell ref="C1047:F1047"/>
    <mergeCell ref="G1047:J1047"/>
    <mergeCell ref="C1002:F1002"/>
    <mergeCell ref="G1002:J1002"/>
    <mergeCell ref="C1007:F1007"/>
    <mergeCell ref="G1007:J1007"/>
    <mergeCell ref="C1012:F1012"/>
    <mergeCell ref="G1012:J1012"/>
    <mergeCell ref="C761:F761"/>
    <mergeCell ref="G761:J761"/>
    <mergeCell ref="C953:F953"/>
    <mergeCell ref="G953:J953"/>
    <mergeCell ref="C996:F996"/>
    <mergeCell ref="G996:J996"/>
    <mergeCell ref="C1038:F1038"/>
    <mergeCell ref="G1038:J1038"/>
    <mergeCell ref="C4:F4"/>
    <mergeCell ref="G4:J4"/>
    <mergeCell ref="C294:F294"/>
    <mergeCell ref="G294:J294"/>
    <mergeCell ref="C984:F984"/>
    <mergeCell ref="G984:J984"/>
    <mergeCell ref="C738:F738"/>
    <mergeCell ref="G738:J738"/>
    <mergeCell ref="C492:F492"/>
    <mergeCell ref="G492:J492"/>
    <mergeCell ref="C609:F609"/>
    <mergeCell ref="G609:J609"/>
    <mergeCell ref="C979:F979"/>
    <mergeCell ref="G979:J979"/>
  </mergeCells>
  <phoneticPr fontId="0" type="noConversion"/>
  <pageMargins left="0.75" right="0.75" top="1" bottom="1" header="0.5" footer="0.5"/>
  <pageSetup paperSize="9" orientation="portrait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6"/>
  <sheetViews>
    <sheetView workbookViewId="0"/>
  </sheetViews>
  <sheetFormatPr baseColWidth="10" defaultColWidth="9.1640625" defaultRowHeight="11" x14ac:dyDescent="0.15"/>
  <cols>
    <col min="1" max="1" width="46.83203125" style="1" customWidth="1"/>
    <col min="2" max="2" width="12.6640625" style="79" bestFit="1" customWidth="1"/>
    <col min="3" max="5" width="10.6640625" style="1" customWidth="1"/>
    <col min="6" max="7" width="7.83203125" style="1" bestFit="1" customWidth="1"/>
    <col min="8" max="8" width="11.5" style="1" customWidth="1"/>
    <col min="9" max="9" width="11.5" style="1" bestFit="1" customWidth="1"/>
    <col min="10" max="16384" width="9.1640625" style="1"/>
  </cols>
  <sheetData>
    <row r="1" spans="1:9" x14ac:dyDescent="0.15">
      <c r="A1" s="2" t="s">
        <v>57</v>
      </c>
      <c r="B1" s="69"/>
      <c r="C1" s="19"/>
      <c r="E1" s="9"/>
      <c r="H1" s="9"/>
    </row>
    <row r="2" spans="1:9" x14ac:dyDescent="0.15">
      <c r="A2" s="2" t="s">
        <v>89</v>
      </c>
      <c r="B2" s="69"/>
      <c r="C2" s="19"/>
      <c r="E2" s="9"/>
      <c r="H2" s="9"/>
    </row>
    <row r="3" spans="1:9" x14ac:dyDescent="0.15">
      <c r="A3" s="7" t="s">
        <v>1036</v>
      </c>
      <c r="B3" s="70"/>
      <c r="E3" s="9"/>
      <c r="H3" s="9"/>
    </row>
    <row r="4" spans="1:9" x14ac:dyDescent="0.15">
      <c r="A4" s="7"/>
      <c r="B4" s="70"/>
      <c r="E4" s="9"/>
      <c r="H4" s="9"/>
    </row>
    <row r="5" spans="1:9" x14ac:dyDescent="0.15">
      <c r="A5" s="71" t="s">
        <v>57</v>
      </c>
      <c r="B5" s="72" t="s">
        <v>90</v>
      </c>
      <c r="C5" s="126" t="s">
        <v>91</v>
      </c>
      <c r="D5" s="127"/>
      <c r="E5" s="128"/>
      <c r="F5" s="114" t="s">
        <v>92</v>
      </c>
      <c r="G5" s="129"/>
      <c r="H5" s="129"/>
      <c r="I5" s="130"/>
    </row>
    <row r="6" spans="1:9" ht="24" x14ac:dyDescent="0.15">
      <c r="A6" s="20"/>
      <c r="B6" s="73"/>
      <c r="C6" s="88" t="s">
        <v>1037</v>
      </c>
      <c r="D6" s="112" t="s">
        <v>1006</v>
      </c>
      <c r="E6" s="112" t="s">
        <v>61</v>
      </c>
      <c r="F6" s="88" t="s">
        <v>1037</v>
      </c>
      <c r="G6" s="112" t="s">
        <v>1006</v>
      </c>
      <c r="H6" s="74" t="s">
        <v>61</v>
      </c>
      <c r="I6" s="74" t="s">
        <v>93</v>
      </c>
    </row>
    <row r="7" spans="1:9" x14ac:dyDescent="0.15">
      <c r="A7" s="43" t="s">
        <v>935</v>
      </c>
      <c r="B7" s="96" t="s">
        <v>522</v>
      </c>
      <c r="C7" s="3">
        <v>314.43945223000003</v>
      </c>
      <c r="D7" s="3">
        <v>136.36443688999998</v>
      </c>
      <c r="E7" s="9">
        <f t="shared" ref="E7:E34" si="0">C7/D7-1</f>
        <v>1.3058757796480793</v>
      </c>
      <c r="F7" s="75">
        <v>1033.92917057</v>
      </c>
      <c r="G7" s="3">
        <v>689.42628958</v>
      </c>
      <c r="H7" s="18">
        <f t="shared" ref="H7:H35" si="1">F7/G7-1</f>
        <v>0.49969501627196711</v>
      </c>
      <c r="I7" s="76">
        <f t="shared" ref="I7:I37" si="2">F7/C7</f>
        <v>3.2881661739243895</v>
      </c>
    </row>
    <row r="8" spans="1:9" x14ac:dyDescent="0.15">
      <c r="A8" s="41" t="s">
        <v>934</v>
      </c>
      <c r="B8" s="96" t="s">
        <v>523</v>
      </c>
      <c r="C8" s="3">
        <v>391.22638418999998</v>
      </c>
      <c r="D8" s="3">
        <v>101.09877831999999</v>
      </c>
      <c r="E8" s="9">
        <f t="shared" si="0"/>
        <v>2.8697439345081097</v>
      </c>
      <c r="F8" s="75">
        <v>3790.9887880799997</v>
      </c>
      <c r="G8" s="3">
        <v>2844.4426585799997</v>
      </c>
      <c r="H8" s="18">
        <f t="shared" si="1"/>
        <v>0.33277033257985722</v>
      </c>
      <c r="I8" s="76">
        <f t="shared" si="2"/>
        <v>9.6900131005451247</v>
      </c>
    </row>
    <row r="9" spans="1:9" x14ac:dyDescent="0.15">
      <c r="A9" s="41" t="s">
        <v>931</v>
      </c>
      <c r="B9" s="96" t="s">
        <v>524</v>
      </c>
      <c r="C9" s="3">
        <v>95.041319879999989</v>
      </c>
      <c r="D9" s="3">
        <v>3.8729632500000002</v>
      </c>
      <c r="E9" s="9">
        <f t="shared" si="0"/>
        <v>23.53969060511999</v>
      </c>
      <c r="F9" s="75">
        <v>117.41112868</v>
      </c>
      <c r="G9" s="3">
        <v>66.501429094696505</v>
      </c>
      <c r="H9" s="18">
        <f t="shared" si="1"/>
        <v>0.76554294063078343</v>
      </c>
      <c r="I9" s="76">
        <f t="shared" si="2"/>
        <v>1.2353692986192146</v>
      </c>
    </row>
    <row r="10" spans="1:9" x14ac:dyDescent="0.15">
      <c r="A10" s="41" t="s">
        <v>932</v>
      </c>
      <c r="B10" s="96" t="s">
        <v>525</v>
      </c>
      <c r="C10" s="3">
        <v>38.532995790000001</v>
      </c>
      <c r="D10" s="3">
        <v>26.873484059999999</v>
      </c>
      <c r="E10" s="9">
        <f t="shared" si="0"/>
        <v>0.43386677008340246</v>
      </c>
      <c r="F10" s="75">
        <v>76.368238230000003</v>
      </c>
      <c r="G10" s="3">
        <v>65.651361820000005</v>
      </c>
      <c r="H10" s="18">
        <f t="shared" si="1"/>
        <v>0.16323920955947657</v>
      </c>
      <c r="I10" s="76">
        <f t="shared" si="2"/>
        <v>1.9818920554788249</v>
      </c>
    </row>
    <row r="11" spans="1:9" x14ac:dyDescent="0.15">
      <c r="A11" s="41" t="s">
        <v>933</v>
      </c>
      <c r="B11" s="96" t="s">
        <v>526</v>
      </c>
      <c r="C11" s="3">
        <v>18.276603940000001</v>
      </c>
      <c r="D11" s="3">
        <v>4.2695615099999999</v>
      </c>
      <c r="E11" s="9">
        <f t="shared" si="0"/>
        <v>3.2806747009483885</v>
      </c>
      <c r="F11" s="75">
        <v>156.89519630000001</v>
      </c>
      <c r="G11" s="3">
        <v>19.575694110000001</v>
      </c>
      <c r="H11" s="18">
        <f t="shared" si="1"/>
        <v>7.0147960740688138</v>
      </c>
      <c r="I11" s="76">
        <f t="shared" si="2"/>
        <v>8.5844830262268079</v>
      </c>
    </row>
    <row r="12" spans="1:9" x14ac:dyDescent="0.15">
      <c r="A12" s="41" t="s">
        <v>930</v>
      </c>
      <c r="B12" s="96" t="s">
        <v>527</v>
      </c>
      <c r="C12" s="3">
        <v>25.335227270000001</v>
      </c>
      <c r="D12" s="3">
        <v>12.154114</v>
      </c>
      <c r="E12" s="9">
        <f t="shared" si="0"/>
        <v>1.0844980777702102</v>
      </c>
      <c r="F12" s="75">
        <v>81.232844379999989</v>
      </c>
      <c r="G12" s="3">
        <v>114.726873664089</v>
      </c>
      <c r="H12" s="18">
        <f t="shared" si="1"/>
        <v>-0.29194580323139296</v>
      </c>
      <c r="I12" s="76">
        <f t="shared" si="2"/>
        <v>3.206319939990812</v>
      </c>
    </row>
    <row r="13" spans="1:9" x14ac:dyDescent="0.15">
      <c r="A13" s="41" t="s">
        <v>936</v>
      </c>
      <c r="B13" s="96" t="s">
        <v>528</v>
      </c>
      <c r="C13" s="3">
        <v>10.292665660000001</v>
      </c>
      <c r="D13" s="3">
        <v>1.0823437900000001</v>
      </c>
      <c r="E13" s="9">
        <f t="shared" si="0"/>
        <v>8.5096084581406419</v>
      </c>
      <c r="F13" s="75">
        <v>10.494685070000001</v>
      </c>
      <c r="G13" s="3">
        <v>1.2491756000000001</v>
      </c>
      <c r="H13" s="18">
        <f t="shared" si="1"/>
        <v>7.4012888740382063</v>
      </c>
      <c r="I13" s="76">
        <f t="shared" si="2"/>
        <v>1.0196275111495265</v>
      </c>
    </row>
    <row r="14" spans="1:9" x14ac:dyDescent="0.15">
      <c r="A14" s="41" t="s">
        <v>444</v>
      </c>
      <c r="B14" s="96" t="s">
        <v>529</v>
      </c>
      <c r="C14" s="3">
        <v>34.090407849999998</v>
      </c>
      <c r="D14" s="3">
        <v>9.5218664499999992</v>
      </c>
      <c r="E14" s="9">
        <f t="shared" si="0"/>
        <v>2.580223271247414</v>
      </c>
      <c r="F14" s="75">
        <v>33.998195330000001</v>
      </c>
      <c r="G14" s="3">
        <v>10.935384560000001</v>
      </c>
      <c r="H14" s="18">
        <f t="shared" si="1"/>
        <v>2.1090077485121381</v>
      </c>
      <c r="I14" s="76">
        <f t="shared" si="2"/>
        <v>0.99729505964241505</v>
      </c>
    </row>
    <row r="15" spans="1:9" x14ac:dyDescent="0.15">
      <c r="A15" s="41" t="s">
        <v>502</v>
      </c>
      <c r="B15" s="96" t="s">
        <v>621</v>
      </c>
      <c r="C15" s="3">
        <v>15.47880762</v>
      </c>
      <c r="D15" s="3">
        <v>6.7456129200000001</v>
      </c>
      <c r="E15" s="9">
        <f t="shared" si="0"/>
        <v>1.2946480629072323</v>
      </c>
      <c r="F15" s="75">
        <v>18.236286670000002</v>
      </c>
      <c r="G15" s="3">
        <v>32.511311790000001</v>
      </c>
      <c r="H15" s="18">
        <f t="shared" si="1"/>
        <v>-0.43907871857667657</v>
      </c>
      <c r="I15" s="76">
        <f t="shared" si="2"/>
        <v>1.178145443608789</v>
      </c>
    </row>
    <row r="16" spans="1:9" x14ac:dyDescent="0.15">
      <c r="A16" s="41" t="s">
        <v>458</v>
      </c>
      <c r="B16" s="96" t="s">
        <v>530</v>
      </c>
      <c r="C16" s="3">
        <v>93.16723051999999</v>
      </c>
      <c r="D16" s="3">
        <v>20.983783969999998</v>
      </c>
      <c r="E16" s="9">
        <f t="shared" si="0"/>
        <v>3.4399632903769355</v>
      </c>
      <c r="F16" s="75">
        <v>178.11706437000001</v>
      </c>
      <c r="G16" s="3">
        <v>119.88275551000001</v>
      </c>
      <c r="H16" s="18">
        <f t="shared" si="1"/>
        <v>0.48576051336376214</v>
      </c>
      <c r="I16" s="76">
        <f t="shared" si="2"/>
        <v>1.9117994961947917</v>
      </c>
    </row>
    <row r="17" spans="1:9" x14ac:dyDescent="0.15">
      <c r="A17" s="41" t="s">
        <v>459</v>
      </c>
      <c r="B17" s="96" t="s">
        <v>531</v>
      </c>
      <c r="C17" s="3">
        <v>6.9441520300000006</v>
      </c>
      <c r="D17" s="3">
        <v>1.10858173</v>
      </c>
      <c r="E17" s="9">
        <f t="shared" si="0"/>
        <v>5.2639964578885854</v>
      </c>
      <c r="F17" s="75">
        <v>19.26613803</v>
      </c>
      <c r="G17" s="3">
        <v>19.017800999999999</v>
      </c>
      <c r="H17" s="18">
        <f t="shared" si="1"/>
        <v>1.3058135901201195E-2</v>
      </c>
      <c r="I17" s="76">
        <f t="shared" si="2"/>
        <v>2.7744407015812409</v>
      </c>
    </row>
    <row r="18" spans="1:9" x14ac:dyDescent="0.15">
      <c r="A18" s="41" t="s">
        <v>495</v>
      </c>
      <c r="B18" s="41" t="s">
        <v>622</v>
      </c>
      <c r="C18" s="3">
        <v>10.842019000000001</v>
      </c>
      <c r="D18" s="3">
        <v>5.2243353099999998</v>
      </c>
      <c r="E18" s="9">
        <f t="shared" si="0"/>
        <v>1.0752915646985914</v>
      </c>
      <c r="F18" s="75">
        <v>82.406331480000006</v>
      </c>
      <c r="G18" s="3">
        <v>179.52953358000002</v>
      </c>
      <c r="H18" s="18">
        <f t="shared" si="1"/>
        <v>-0.54098732483322043</v>
      </c>
      <c r="I18" s="76">
        <f t="shared" si="2"/>
        <v>7.6006444445448773</v>
      </c>
    </row>
    <row r="19" spans="1:9" x14ac:dyDescent="0.15">
      <c r="A19" s="41" t="s">
        <v>492</v>
      </c>
      <c r="B19" s="41" t="s">
        <v>623</v>
      </c>
      <c r="C19" s="3">
        <v>1.9867512700000001</v>
      </c>
      <c r="D19" s="3">
        <v>1.3261669700000001</v>
      </c>
      <c r="E19" s="9">
        <f t="shared" si="0"/>
        <v>0.49811548239660941</v>
      </c>
      <c r="F19" s="75">
        <v>2.6254834300000001</v>
      </c>
      <c r="G19" s="3">
        <v>1.4242167299999999</v>
      </c>
      <c r="H19" s="18">
        <f t="shared" si="1"/>
        <v>0.84345779311270985</v>
      </c>
      <c r="I19" s="76">
        <f t="shared" si="2"/>
        <v>1.3214957854286409</v>
      </c>
    </row>
    <row r="20" spans="1:9" x14ac:dyDescent="0.15">
      <c r="A20" s="41" t="s">
        <v>500</v>
      </c>
      <c r="B20" s="41" t="s">
        <v>624</v>
      </c>
      <c r="C20" s="3">
        <v>0.53423978000000005</v>
      </c>
      <c r="D20" s="3">
        <v>1.071884E-2</v>
      </c>
      <c r="E20" s="9">
        <f t="shared" si="0"/>
        <v>48.841193636624865</v>
      </c>
      <c r="F20" s="75">
        <v>0.60391923000000003</v>
      </c>
      <c r="G20" s="3">
        <v>0.49691884000000003</v>
      </c>
      <c r="H20" s="18">
        <f t="shared" si="1"/>
        <v>0.21532769818105502</v>
      </c>
      <c r="I20" s="76">
        <f t="shared" si="2"/>
        <v>1.1304272961478083</v>
      </c>
    </row>
    <row r="21" spans="1:9" x14ac:dyDescent="0.15">
      <c r="A21" s="41" t="s">
        <v>494</v>
      </c>
      <c r="B21" s="41" t="s">
        <v>625</v>
      </c>
      <c r="C21" s="3">
        <v>2.3642784799999998</v>
      </c>
      <c r="D21" s="3">
        <v>2.5499104300000002</v>
      </c>
      <c r="E21" s="9">
        <f t="shared" si="0"/>
        <v>-7.2799400251874813E-2</v>
      </c>
      <c r="F21" s="75">
        <v>23.465809180000001</v>
      </c>
      <c r="G21" s="3">
        <v>19.846579730000002</v>
      </c>
      <c r="H21" s="18">
        <f t="shared" si="1"/>
        <v>0.18236036129334598</v>
      </c>
      <c r="I21" s="76">
        <f t="shared" si="2"/>
        <v>9.925146034404543</v>
      </c>
    </row>
    <row r="22" spans="1:9" x14ac:dyDescent="0.15">
      <c r="A22" s="41" t="s">
        <v>501</v>
      </c>
      <c r="B22" s="41" t="s">
        <v>626</v>
      </c>
      <c r="C22" s="3">
        <v>1.0934164399999999</v>
      </c>
      <c r="D22" s="3">
        <v>0.22119533999999999</v>
      </c>
      <c r="E22" s="9">
        <f t="shared" si="0"/>
        <v>3.943216434848944</v>
      </c>
      <c r="F22" s="75">
        <v>2.5155255699999999</v>
      </c>
      <c r="G22" s="3">
        <v>4.0748590499999997</v>
      </c>
      <c r="H22" s="18">
        <f t="shared" si="1"/>
        <v>-0.38267175891642191</v>
      </c>
      <c r="I22" s="76">
        <f t="shared" si="2"/>
        <v>2.3006107078470488</v>
      </c>
    </row>
    <row r="23" spans="1:9" x14ac:dyDescent="0.15">
      <c r="A23" s="41" t="s">
        <v>499</v>
      </c>
      <c r="B23" s="41" t="s">
        <v>627</v>
      </c>
      <c r="C23" s="3">
        <v>0.95682068999999992</v>
      </c>
      <c r="D23" s="3">
        <v>0.1354649</v>
      </c>
      <c r="E23" s="9">
        <f t="shared" si="0"/>
        <v>6.0632369713482968</v>
      </c>
      <c r="F23" s="75">
        <v>0.99433318000000004</v>
      </c>
      <c r="G23" s="3">
        <v>0.19103976</v>
      </c>
      <c r="H23" s="18">
        <f t="shared" si="1"/>
        <v>4.2048493988895297</v>
      </c>
      <c r="I23" s="76">
        <f t="shared" si="2"/>
        <v>1.0392053499595626</v>
      </c>
    </row>
    <row r="24" spans="1:9" x14ac:dyDescent="0.15">
      <c r="A24" s="41" t="s">
        <v>493</v>
      </c>
      <c r="B24" s="41" t="s">
        <v>628</v>
      </c>
      <c r="C24" s="3">
        <v>2.5608220299999997</v>
      </c>
      <c r="D24" s="3">
        <v>0.12885669</v>
      </c>
      <c r="E24" s="9">
        <f t="shared" si="0"/>
        <v>18.873411539594876</v>
      </c>
      <c r="F24" s="75">
        <v>2.6240969999999999</v>
      </c>
      <c r="G24" s="3">
        <v>0.13338076999999998</v>
      </c>
      <c r="H24" s="18">
        <f t="shared" si="1"/>
        <v>18.673728079392557</v>
      </c>
      <c r="I24" s="76">
        <f t="shared" si="2"/>
        <v>1.0247088510090645</v>
      </c>
    </row>
    <row r="25" spans="1:9" x14ac:dyDescent="0.15">
      <c r="A25" s="41" t="s">
        <v>497</v>
      </c>
      <c r="B25" s="41" t="s">
        <v>629</v>
      </c>
      <c r="C25" s="3">
        <v>1.29101306</v>
      </c>
      <c r="D25" s="3">
        <v>2.3627273999999998</v>
      </c>
      <c r="E25" s="9">
        <f t="shared" si="0"/>
        <v>-0.45359203943713522</v>
      </c>
      <c r="F25" s="75">
        <v>0.77564244999999998</v>
      </c>
      <c r="G25" s="3">
        <v>2.4033077700000001</v>
      </c>
      <c r="H25" s="18">
        <f t="shared" si="1"/>
        <v>-0.67726045757343845</v>
      </c>
      <c r="I25" s="76">
        <f t="shared" si="2"/>
        <v>0.60080139700523238</v>
      </c>
    </row>
    <row r="26" spans="1:9" x14ac:dyDescent="0.15">
      <c r="A26" s="41" t="s">
        <v>496</v>
      </c>
      <c r="B26" s="41" t="s">
        <v>630</v>
      </c>
      <c r="C26" s="3">
        <v>1.0223586199999999</v>
      </c>
      <c r="D26" s="3">
        <v>1.5692878600000002</v>
      </c>
      <c r="E26" s="9">
        <f t="shared" si="0"/>
        <v>-0.34852065955573008</v>
      </c>
      <c r="F26" s="75">
        <v>4.7774395499999995</v>
      </c>
      <c r="G26" s="3">
        <v>2.3000844200000001</v>
      </c>
      <c r="H26" s="18">
        <f t="shared" si="1"/>
        <v>1.0770713928839184</v>
      </c>
      <c r="I26" s="76">
        <f t="shared" si="2"/>
        <v>4.672958643416143</v>
      </c>
    </row>
    <row r="27" spans="1:9" x14ac:dyDescent="0.15">
      <c r="A27" s="41" t="s">
        <v>498</v>
      </c>
      <c r="B27" s="41" t="s">
        <v>631</v>
      </c>
      <c r="C27" s="3">
        <v>2.99981264</v>
      </c>
      <c r="D27" s="3">
        <v>1.1969700000000001</v>
      </c>
      <c r="E27" s="9">
        <f t="shared" si="0"/>
        <v>1.506171950842544</v>
      </c>
      <c r="F27" s="75">
        <v>5.70348392</v>
      </c>
      <c r="G27" s="3">
        <v>2.0175313400000001</v>
      </c>
      <c r="H27" s="18">
        <f t="shared" si="1"/>
        <v>1.8269617462299248</v>
      </c>
      <c r="I27" s="76">
        <f t="shared" si="2"/>
        <v>1.9012800479432608</v>
      </c>
    </row>
    <row r="28" spans="1:9" x14ac:dyDescent="0.15">
      <c r="A28" s="41" t="s">
        <v>460</v>
      </c>
      <c r="B28" s="96" t="s">
        <v>532</v>
      </c>
      <c r="C28" s="3">
        <v>5.8613717300000001</v>
      </c>
      <c r="D28" s="3">
        <v>1.6480252099999999</v>
      </c>
      <c r="E28" s="9">
        <f t="shared" si="0"/>
        <v>2.5566031966222171</v>
      </c>
      <c r="F28" s="75">
        <v>9.9440465299999996</v>
      </c>
      <c r="G28" s="3">
        <v>2.38909138</v>
      </c>
      <c r="H28" s="18">
        <f t="shared" si="1"/>
        <v>3.1622713192326701</v>
      </c>
      <c r="I28" s="76">
        <f t="shared" si="2"/>
        <v>1.6965391358995072</v>
      </c>
    </row>
    <row r="29" spans="1:9" x14ac:dyDescent="0.15">
      <c r="A29" s="41" t="s">
        <v>461</v>
      </c>
      <c r="B29" s="96" t="s">
        <v>533</v>
      </c>
      <c r="C29" s="3">
        <v>8.5765004000000005</v>
      </c>
      <c r="D29" s="3">
        <v>2.8963122000000001</v>
      </c>
      <c r="E29" s="9">
        <f t="shared" si="0"/>
        <v>1.9611795303006354</v>
      </c>
      <c r="F29" s="75">
        <v>12.18271107</v>
      </c>
      <c r="G29" s="3">
        <v>14.560327900000001</v>
      </c>
      <c r="H29" s="18">
        <f t="shared" si="1"/>
        <v>-0.16329418171963017</v>
      </c>
      <c r="I29" s="76">
        <f t="shared" si="2"/>
        <v>1.4204757770430465</v>
      </c>
    </row>
    <row r="30" spans="1:9" x14ac:dyDescent="0.15">
      <c r="A30" s="41" t="s">
        <v>489</v>
      </c>
      <c r="B30" s="41" t="s">
        <v>632</v>
      </c>
      <c r="C30" s="3">
        <v>9.1148047100000014</v>
      </c>
      <c r="D30" s="3">
        <v>1.011775E-2</v>
      </c>
      <c r="E30" s="9">
        <f t="shared" si="0"/>
        <v>899.87269501618459</v>
      </c>
      <c r="F30" s="75">
        <v>8.3971361699999996</v>
      </c>
      <c r="G30" s="3">
        <v>1.011775E-2</v>
      </c>
      <c r="H30" s="18">
        <f t="shared" si="1"/>
        <v>828.94106100664669</v>
      </c>
      <c r="I30" s="76">
        <f t="shared" si="2"/>
        <v>0.92126342112271087</v>
      </c>
    </row>
    <row r="31" spans="1:9" x14ac:dyDescent="0.15">
      <c r="A31" s="41" t="s">
        <v>490</v>
      </c>
      <c r="B31" s="41" t="s">
        <v>633</v>
      </c>
      <c r="C31" s="3">
        <v>6.1210000000000001E-2</v>
      </c>
      <c r="D31" s="3">
        <v>4.0480000000000002E-2</v>
      </c>
      <c r="E31" s="9">
        <f t="shared" si="0"/>
        <v>0.51210474308300391</v>
      </c>
      <c r="F31" s="75">
        <v>0.39681903999999996</v>
      </c>
      <c r="G31" s="3">
        <v>1.7507970000000001E-2</v>
      </c>
      <c r="H31" s="18">
        <f t="shared" si="1"/>
        <v>21.665051402304204</v>
      </c>
      <c r="I31" s="76">
        <f t="shared" si="2"/>
        <v>6.4829119424930557</v>
      </c>
    </row>
    <row r="32" spans="1:9" x14ac:dyDescent="0.15">
      <c r="A32" s="41" t="s">
        <v>510</v>
      </c>
      <c r="B32" s="41" t="s">
        <v>634</v>
      </c>
      <c r="C32" s="3">
        <v>18.896365360000001</v>
      </c>
      <c r="D32" s="3">
        <v>14.93148747</v>
      </c>
      <c r="E32" s="9">
        <f t="shared" si="0"/>
        <v>0.26553803818716259</v>
      </c>
      <c r="F32" s="75">
        <v>26.53659802</v>
      </c>
      <c r="G32" s="3">
        <v>17.23766475</v>
      </c>
      <c r="H32" s="18">
        <f t="shared" si="1"/>
        <v>0.53945435213316806</v>
      </c>
      <c r="I32" s="76">
        <f t="shared" si="2"/>
        <v>1.4043228692102299</v>
      </c>
    </row>
    <row r="33" spans="1:9" x14ac:dyDescent="0.15">
      <c r="A33" s="41" t="s">
        <v>462</v>
      </c>
      <c r="B33" s="96" t="s">
        <v>534</v>
      </c>
      <c r="C33" s="3">
        <v>249.13493162999998</v>
      </c>
      <c r="D33" s="3">
        <v>197.10784706999999</v>
      </c>
      <c r="E33" s="9">
        <f t="shared" si="0"/>
        <v>0.26395237598797028</v>
      </c>
      <c r="F33" s="75">
        <v>1087.9369827</v>
      </c>
      <c r="G33" s="3">
        <v>1001.32141603</v>
      </c>
      <c r="H33" s="18">
        <f t="shared" si="1"/>
        <v>8.6501262515097377E-2</v>
      </c>
      <c r="I33" s="76">
        <f t="shared" si="2"/>
        <v>4.3668584553038023</v>
      </c>
    </row>
    <row r="34" spans="1:9" x14ac:dyDescent="0.15">
      <c r="A34" s="41" t="s">
        <v>463</v>
      </c>
      <c r="B34" s="96" t="s">
        <v>535</v>
      </c>
      <c r="C34" s="3">
        <v>4.5405055899999995</v>
      </c>
      <c r="D34" s="3">
        <v>15.574320160000001</v>
      </c>
      <c r="E34" s="9">
        <f t="shared" si="0"/>
        <v>-0.70846203600838265</v>
      </c>
      <c r="F34" s="75">
        <v>5.4031844199999997</v>
      </c>
      <c r="G34" s="3">
        <v>39.933334639999998</v>
      </c>
      <c r="H34" s="18">
        <f t="shared" si="1"/>
        <v>-0.86469488539562644</v>
      </c>
      <c r="I34" s="76">
        <f t="shared" si="2"/>
        <v>1.1899962048059058</v>
      </c>
    </row>
    <row r="35" spans="1:9" x14ac:dyDescent="0.15">
      <c r="A35" s="41" t="s">
        <v>464</v>
      </c>
      <c r="B35" s="96" t="s">
        <v>536</v>
      </c>
      <c r="C35" s="3">
        <v>1.3983982800000001</v>
      </c>
      <c r="D35" s="3">
        <v>0</v>
      </c>
      <c r="E35" s="9"/>
      <c r="F35" s="75">
        <v>16.09504828</v>
      </c>
      <c r="G35" s="3">
        <v>1.4979</v>
      </c>
      <c r="H35" s="18">
        <f t="shared" si="1"/>
        <v>9.7450752920755725</v>
      </c>
      <c r="I35" s="76">
        <f t="shared" si="2"/>
        <v>11.509631061617151</v>
      </c>
    </row>
    <row r="36" spans="1:9" x14ac:dyDescent="0.15">
      <c r="A36" s="41" t="s">
        <v>465</v>
      </c>
      <c r="B36" s="96" t="s">
        <v>537</v>
      </c>
      <c r="C36" s="3">
        <v>9.0066222899999993</v>
      </c>
      <c r="D36" s="3">
        <v>4.6173202699999996</v>
      </c>
      <c r="E36" s="9">
        <f t="shared" ref="E36:E68" si="3">C36/D36-1</f>
        <v>0.95061675676225077</v>
      </c>
      <c r="F36" s="75">
        <v>143.63174434999999</v>
      </c>
      <c r="G36" s="3">
        <v>76.78655062</v>
      </c>
      <c r="H36" s="18">
        <f t="shared" ref="H36:H68" si="4">F36/G36-1</f>
        <v>0.87053257621640512</v>
      </c>
      <c r="I36" s="76">
        <f t="shared" si="2"/>
        <v>15.947348487065288</v>
      </c>
    </row>
    <row r="37" spans="1:9" x14ac:dyDescent="0.15">
      <c r="A37" s="41" t="s">
        <v>466</v>
      </c>
      <c r="B37" s="96" t="s">
        <v>538</v>
      </c>
      <c r="C37" s="3">
        <v>5.0629999999999998E-3</v>
      </c>
      <c r="D37" s="3">
        <v>0</v>
      </c>
      <c r="E37" s="9"/>
      <c r="F37" s="75">
        <v>2.4088420400000001</v>
      </c>
      <c r="G37" s="3">
        <v>0</v>
      </c>
      <c r="H37" s="18"/>
      <c r="I37" s="76">
        <f t="shared" si="2"/>
        <v>475.77365988544346</v>
      </c>
    </row>
    <row r="38" spans="1:9" x14ac:dyDescent="0.15">
      <c r="A38" s="41" t="s">
        <v>467</v>
      </c>
      <c r="B38" s="96" t="s">
        <v>539</v>
      </c>
      <c r="C38" s="3">
        <v>0.20489226000000002</v>
      </c>
      <c r="D38" s="3">
        <v>1.6747020000000001E-2</v>
      </c>
      <c r="E38" s="9">
        <f t="shared" si="3"/>
        <v>11.234550385680556</v>
      </c>
      <c r="F38" s="75">
        <v>0.38625712000000001</v>
      </c>
      <c r="G38" s="3">
        <v>2.4187569999999999E-2</v>
      </c>
      <c r="H38" s="18">
        <f t="shared" si="4"/>
        <v>14.969240399097554</v>
      </c>
      <c r="I38" s="76">
        <f t="shared" ref="I38:I68" si="5">F38/C38</f>
        <v>1.885171845925268</v>
      </c>
    </row>
    <row r="39" spans="1:9" x14ac:dyDescent="0.15">
      <c r="A39" s="41" t="s">
        <v>468</v>
      </c>
      <c r="B39" s="96" t="s">
        <v>540</v>
      </c>
      <c r="C39" s="3">
        <v>15.45733424</v>
      </c>
      <c r="D39" s="3">
        <v>6.0351099499999998</v>
      </c>
      <c r="E39" s="9">
        <f t="shared" si="3"/>
        <v>1.5612349017767273</v>
      </c>
      <c r="F39" s="75">
        <v>380.32474911999998</v>
      </c>
      <c r="G39" s="3">
        <v>308.64091722000001</v>
      </c>
      <c r="H39" s="18">
        <f t="shared" si="4"/>
        <v>0.23225641157910237</v>
      </c>
      <c r="I39" s="76">
        <f t="shared" si="5"/>
        <v>24.604808514511362</v>
      </c>
    </row>
    <row r="40" spans="1:9" x14ac:dyDescent="0.15">
      <c r="A40" s="41" t="s">
        <v>469</v>
      </c>
      <c r="B40" s="96" t="s">
        <v>541</v>
      </c>
      <c r="C40" s="3">
        <v>5.6186874800000002</v>
      </c>
      <c r="D40" s="3">
        <v>0.12981664000000001</v>
      </c>
      <c r="E40" s="9">
        <f t="shared" si="3"/>
        <v>42.281720124631171</v>
      </c>
      <c r="F40" s="75">
        <v>19.28576932</v>
      </c>
      <c r="G40" s="3">
        <v>0.21811329000000002</v>
      </c>
      <c r="H40" s="18">
        <f t="shared" si="4"/>
        <v>87.420881276881374</v>
      </c>
      <c r="I40" s="76">
        <f t="shared" si="5"/>
        <v>3.4324331774366637</v>
      </c>
    </row>
    <row r="41" spans="1:9" x14ac:dyDescent="0.15">
      <c r="A41" s="41" t="s">
        <v>470</v>
      </c>
      <c r="B41" s="96" t="s">
        <v>542</v>
      </c>
      <c r="C41" s="3">
        <v>0.26725340999999997</v>
      </c>
      <c r="D41" s="3">
        <v>0.63090535000000003</v>
      </c>
      <c r="E41" s="9">
        <f t="shared" si="3"/>
        <v>-0.57639698252677685</v>
      </c>
      <c r="F41" s="75">
        <v>5.3956764000000002</v>
      </c>
      <c r="G41" s="3">
        <v>11.573502189999999</v>
      </c>
      <c r="H41" s="18">
        <f t="shared" si="4"/>
        <v>-0.53379052326424614</v>
      </c>
      <c r="I41" s="76">
        <f t="shared" si="5"/>
        <v>20.189364094549816</v>
      </c>
    </row>
    <row r="42" spans="1:9" x14ac:dyDescent="0.15">
      <c r="A42" s="41" t="s">
        <v>471</v>
      </c>
      <c r="B42" s="96" t="s">
        <v>543</v>
      </c>
      <c r="C42" s="3">
        <v>4.6229544800000006</v>
      </c>
      <c r="D42" s="3">
        <v>11.087929859999999</v>
      </c>
      <c r="E42" s="9">
        <f t="shared" si="3"/>
        <v>-0.58306423846732369</v>
      </c>
      <c r="F42" s="75">
        <v>18.276768059999998</v>
      </c>
      <c r="G42" s="3">
        <v>35.819381030000002</v>
      </c>
      <c r="H42" s="18">
        <f t="shared" si="4"/>
        <v>-0.48975198525366592</v>
      </c>
      <c r="I42" s="76">
        <f t="shared" si="5"/>
        <v>3.9534821593138414</v>
      </c>
    </row>
    <row r="43" spans="1:9" x14ac:dyDescent="0.15">
      <c r="A43" s="41" t="s">
        <v>472</v>
      </c>
      <c r="B43" s="96" t="s">
        <v>544</v>
      </c>
      <c r="C43" s="3">
        <v>11.4304361</v>
      </c>
      <c r="D43" s="3">
        <v>8.1874077700000001</v>
      </c>
      <c r="E43" s="9">
        <f t="shared" si="3"/>
        <v>0.39609952516142966</v>
      </c>
      <c r="F43" s="75">
        <v>28.684140790000001</v>
      </c>
      <c r="G43" s="3">
        <v>38.286022950000003</v>
      </c>
      <c r="H43" s="18">
        <f t="shared" si="4"/>
        <v>-0.25079340762396951</v>
      </c>
      <c r="I43" s="76">
        <f t="shared" si="5"/>
        <v>2.5094528799299267</v>
      </c>
    </row>
    <row r="44" spans="1:9" x14ac:dyDescent="0.15">
      <c r="A44" s="41" t="s">
        <v>488</v>
      </c>
      <c r="B44" s="41" t="s">
        <v>643</v>
      </c>
      <c r="C44" s="3">
        <v>3.3259068799999998</v>
      </c>
      <c r="D44" s="3">
        <v>2.6672480699999999</v>
      </c>
      <c r="E44" s="9">
        <f t="shared" si="3"/>
        <v>0.24694321364716565</v>
      </c>
      <c r="F44" s="75">
        <v>42.01923412</v>
      </c>
      <c r="G44" s="3">
        <v>94.204735670000005</v>
      </c>
      <c r="H44" s="18">
        <f t="shared" si="4"/>
        <v>-0.55395836715477087</v>
      </c>
      <c r="I44" s="76">
        <f t="shared" si="5"/>
        <v>12.633917796279372</v>
      </c>
    </row>
    <row r="45" spans="1:9" x14ac:dyDescent="0.15">
      <c r="A45" s="41" t="s">
        <v>486</v>
      </c>
      <c r="B45" s="41" t="s">
        <v>644</v>
      </c>
      <c r="C45" s="3">
        <v>1.8169814900000001</v>
      </c>
      <c r="D45" s="3">
        <v>1.2340681499999999</v>
      </c>
      <c r="E45" s="9">
        <f t="shared" si="3"/>
        <v>0.47235101238128552</v>
      </c>
      <c r="F45" s="75">
        <v>8.5892084700000009</v>
      </c>
      <c r="G45" s="3">
        <v>2.87592918</v>
      </c>
      <c r="H45" s="18">
        <f t="shared" si="4"/>
        <v>1.986585528507347</v>
      </c>
      <c r="I45" s="76">
        <f t="shared" si="5"/>
        <v>4.727185454156718</v>
      </c>
    </row>
    <row r="46" spans="1:9" x14ac:dyDescent="0.15">
      <c r="A46" s="41" t="s">
        <v>487</v>
      </c>
      <c r="B46" s="41" t="s">
        <v>645</v>
      </c>
      <c r="C46" s="3">
        <v>1.017531E-2</v>
      </c>
      <c r="D46" s="3">
        <v>0.17974048000000001</v>
      </c>
      <c r="E46" s="9">
        <f t="shared" si="3"/>
        <v>-0.94338887934426352</v>
      </c>
      <c r="F46" s="75">
        <v>3.0721310000000002E-2</v>
      </c>
      <c r="G46" s="3">
        <v>0.35941234999999999</v>
      </c>
      <c r="H46" s="18">
        <f t="shared" si="4"/>
        <v>-0.91452349926205934</v>
      </c>
      <c r="I46" s="76">
        <f t="shared" si="5"/>
        <v>3.0192013805967584</v>
      </c>
    </row>
    <row r="47" spans="1:9" x14ac:dyDescent="0.15">
      <c r="A47" s="41" t="s">
        <v>6</v>
      </c>
      <c r="B47" s="41" t="s">
        <v>1043</v>
      </c>
      <c r="C47" s="3">
        <v>4.7418E-3</v>
      </c>
      <c r="D47" s="3"/>
      <c r="E47" s="9"/>
      <c r="F47" s="75">
        <v>0</v>
      </c>
      <c r="G47" s="3"/>
      <c r="H47" s="18"/>
      <c r="I47" s="76">
        <f t="shared" si="5"/>
        <v>0</v>
      </c>
    </row>
    <row r="48" spans="1:9" x14ac:dyDescent="0.15">
      <c r="A48" s="41" t="s">
        <v>1050</v>
      </c>
      <c r="B48" s="41" t="s">
        <v>1044</v>
      </c>
      <c r="C48" s="3">
        <v>8.0549100000000012E-2</v>
      </c>
      <c r="D48" s="3"/>
      <c r="E48" s="9"/>
      <c r="F48" s="75">
        <v>0</v>
      </c>
      <c r="G48" s="3"/>
      <c r="H48" s="18"/>
      <c r="I48" s="76">
        <f t="shared" si="5"/>
        <v>0</v>
      </c>
    </row>
    <row r="49" spans="1:9" x14ac:dyDescent="0.15">
      <c r="A49" s="41" t="s">
        <v>1047</v>
      </c>
      <c r="B49" s="41" t="s">
        <v>1041</v>
      </c>
      <c r="C49" s="3">
        <v>0</v>
      </c>
      <c r="D49" s="3"/>
      <c r="E49" s="9"/>
      <c r="F49" s="75">
        <v>0</v>
      </c>
      <c r="G49" s="3"/>
      <c r="H49" s="18"/>
      <c r="I49" s="76"/>
    </row>
    <row r="50" spans="1:9" x14ac:dyDescent="0.15">
      <c r="A50" s="41" t="s">
        <v>1048</v>
      </c>
      <c r="B50" s="41" t="s">
        <v>1042</v>
      </c>
      <c r="C50" s="3">
        <v>3.6435E-3</v>
      </c>
      <c r="D50" s="3"/>
      <c r="E50" s="9"/>
      <c r="F50" s="75">
        <v>0</v>
      </c>
      <c r="G50" s="3"/>
      <c r="H50" s="18"/>
      <c r="I50" s="76">
        <f t="shared" si="5"/>
        <v>0</v>
      </c>
    </row>
    <row r="51" spans="1:9" x14ac:dyDescent="0.15">
      <c r="A51" s="41" t="s">
        <v>1045</v>
      </c>
      <c r="B51" s="41" t="s">
        <v>1039</v>
      </c>
      <c r="C51" s="3">
        <v>0</v>
      </c>
      <c r="D51" s="3"/>
      <c r="E51" s="9"/>
      <c r="F51" s="75">
        <v>0</v>
      </c>
      <c r="G51" s="3"/>
      <c r="H51" s="18"/>
      <c r="I51" s="76"/>
    </row>
    <row r="52" spans="1:9" x14ac:dyDescent="0.15">
      <c r="A52" s="41" t="s">
        <v>1046</v>
      </c>
      <c r="B52" s="41" t="s">
        <v>1040</v>
      </c>
      <c r="C52" s="3">
        <v>0</v>
      </c>
      <c r="D52" s="3"/>
      <c r="E52" s="9"/>
      <c r="F52" s="75">
        <v>0</v>
      </c>
      <c r="G52" s="3"/>
      <c r="H52" s="18"/>
      <c r="I52" s="76"/>
    </row>
    <row r="53" spans="1:9" x14ac:dyDescent="0.15">
      <c r="A53" s="41" t="s">
        <v>508</v>
      </c>
      <c r="B53" s="41" t="s">
        <v>642</v>
      </c>
      <c r="C53" s="3">
        <v>34.692326170000001</v>
      </c>
      <c r="D53" s="3">
        <v>17.25819499</v>
      </c>
      <c r="E53" s="9">
        <f t="shared" si="3"/>
        <v>1.0101943563682032</v>
      </c>
      <c r="F53" s="75">
        <v>25.043623320000002</v>
      </c>
      <c r="G53" s="3">
        <v>23.701993460000001</v>
      </c>
      <c r="H53" s="18">
        <f t="shared" si="4"/>
        <v>5.6604093755411977E-2</v>
      </c>
      <c r="I53" s="76">
        <f t="shared" si="5"/>
        <v>0.7218778930326194</v>
      </c>
    </row>
    <row r="54" spans="1:9" x14ac:dyDescent="0.15">
      <c r="A54" s="41" t="s">
        <v>504</v>
      </c>
      <c r="B54" s="41" t="s">
        <v>641</v>
      </c>
      <c r="C54" s="3">
        <v>7.6555288499999996</v>
      </c>
      <c r="D54" s="3">
        <v>2.4388356200000003</v>
      </c>
      <c r="E54" s="9">
        <f t="shared" si="3"/>
        <v>2.1390097746727181</v>
      </c>
      <c r="F54" s="75">
        <v>12.521260810000001</v>
      </c>
      <c r="G54" s="3">
        <v>7.8204711700000002</v>
      </c>
      <c r="H54" s="18">
        <f t="shared" si="4"/>
        <v>0.60108777819329284</v>
      </c>
      <c r="I54" s="76">
        <f t="shared" si="5"/>
        <v>1.6355840406766937</v>
      </c>
    </row>
    <row r="55" spans="1:9" x14ac:dyDescent="0.15">
      <c r="A55" s="41" t="s">
        <v>506</v>
      </c>
      <c r="B55" s="41" t="s">
        <v>640</v>
      </c>
      <c r="C55" s="3">
        <v>19.254856219999997</v>
      </c>
      <c r="D55" s="3">
        <v>1.4462127300000001</v>
      </c>
      <c r="E55" s="9">
        <f t="shared" si="3"/>
        <v>12.313986124295834</v>
      </c>
      <c r="F55" s="75">
        <v>57.16607028</v>
      </c>
      <c r="G55" s="3">
        <v>4.8061325500000001</v>
      </c>
      <c r="H55" s="18">
        <f t="shared" si="4"/>
        <v>10.89440151416548</v>
      </c>
      <c r="I55" s="76">
        <f t="shared" si="5"/>
        <v>2.9689170164055376</v>
      </c>
    </row>
    <row r="56" spans="1:9" x14ac:dyDescent="0.15">
      <c r="A56" s="41" t="s">
        <v>505</v>
      </c>
      <c r="B56" s="41" t="s">
        <v>639</v>
      </c>
      <c r="C56" s="3">
        <v>8.1389582300000001</v>
      </c>
      <c r="D56" s="3">
        <v>7.75858121</v>
      </c>
      <c r="E56" s="9">
        <f t="shared" si="3"/>
        <v>4.9026620938082521E-2</v>
      </c>
      <c r="F56" s="75">
        <v>9.2151216500000004</v>
      </c>
      <c r="G56" s="3">
        <v>34.642491605156103</v>
      </c>
      <c r="H56" s="18">
        <f t="shared" si="4"/>
        <v>-0.7339936816603444</v>
      </c>
      <c r="I56" s="76">
        <f t="shared" si="5"/>
        <v>1.1322237305547642</v>
      </c>
    </row>
    <row r="57" spans="1:9" x14ac:dyDescent="0.15">
      <c r="A57" s="41" t="s">
        <v>503</v>
      </c>
      <c r="B57" s="41" t="s">
        <v>638</v>
      </c>
      <c r="C57" s="3">
        <v>20.565220010000001</v>
      </c>
      <c r="D57" s="3">
        <v>8.8058179899999995</v>
      </c>
      <c r="E57" s="9">
        <f t="shared" si="3"/>
        <v>1.3354127956487551</v>
      </c>
      <c r="F57" s="75">
        <v>36.746550079999999</v>
      </c>
      <c r="G57" s="3">
        <v>67.629536459999997</v>
      </c>
      <c r="H57" s="18">
        <f t="shared" si="4"/>
        <v>-0.45664938718404458</v>
      </c>
      <c r="I57" s="76">
        <f t="shared" si="5"/>
        <v>1.786829903211913</v>
      </c>
    </row>
    <row r="58" spans="1:9" x14ac:dyDescent="0.15">
      <c r="A58" s="41" t="s">
        <v>491</v>
      </c>
      <c r="B58" s="41" t="s">
        <v>637</v>
      </c>
      <c r="C58" s="3">
        <v>9.9688547399999994</v>
      </c>
      <c r="D58" s="3">
        <v>5.6344147400000004</v>
      </c>
      <c r="E58" s="9">
        <f t="shared" si="3"/>
        <v>0.76927954366383733</v>
      </c>
      <c r="F58" s="75">
        <v>11.109787279999999</v>
      </c>
      <c r="G58" s="3">
        <v>3.66243513</v>
      </c>
      <c r="H58" s="18">
        <f t="shared" si="4"/>
        <v>2.0334427466023128</v>
      </c>
      <c r="I58" s="76">
        <f t="shared" si="5"/>
        <v>1.114449710599354</v>
      </c>
    </row>
    <row r="59" spans="1:9" x14ac:dyDescent="0.15">
      <c r="A59" s="41" t="s">
        <v>507</v>
      </c>
      <c r="B59" s="41" t="s">
        <v>636</v>
      </c>
      <c r="C59" s="3">
        <v>8.1691149500000009</v>
      </c>
      <c r="D59" s="3">
        <v>1.2133531000000002</v>
      </c>
      <c r="E59" s="9">
        <f t="shared" si="3"/>
        <v>5.732677363250648</v>
      </c>
      <c r="F59" s="75">
        <v>6.9637936799999993</v>
      </c>
      <c r="G59" s="3">
        <v>2.63259373</v>
      </c>
      <c r="H59" s="18">
        <f t="shared" si="4"/>
        <v>1.6452215549415592</v>
      </c>
      <c r="I59" s="76">
        <f t="shared" si="5"/>
        <v>0.85245387323139554</v>
      </c>
    </row>
    <row r="60" spans="1:9" x14ac:dyDescent="0.15">
      <c r="A60" s="41" t="s">
        <v>509</v>
      </c>
      <c r="B60" s="41" t="s">
        <v>635</v>
      </c>
      <c r="C60" s="3">
        <v>21.945703200000001</v>
      </c>
      <c r="D60" s="3">
        <v>2.99333567</v>
      </c>
      <c r="E60" s="9">
        <f t="shared" si="3"/>
        <v>6.3315209583561343</v>
      </c>
      <c r="F60" s="75">
        <v>32.223342330000001</v>
      </c>
      <c r="G60" s="3">
        <v>21.53688588</v>
      </c>
      <c r="H60" s="18">
        <f t="shared" si="4"/>
        <v>0.49619320590465987</v>
      </c>
      <c r="I60" s="76">
        <f t="shared" si="5"/>
        <v>1.4683212488720798</v>
      </c>
    </row>
    <row r="61" spans="1:9" x14ac:dyDescent="0.15">
      <c r="A61" s="41" t="s">
        <v>473</v>
      </c>
      <c r="B61" s="96" t="s">
        <v>545</v>
      </c>
      <c r="C61" s="3">
        <v>290.00494947999999</v>
      </c>
      <c r="D61" s="3">
        <v>69.001566949999997</v>
      </c>
      <c r="E61" s="9">
        <f t="shared" si="3"/>
        <v>3.2028748374677312</v>
      </c>
      <c r="F61" s="75">
        <v>496.06267308999998</v>
      </c>
      <c r="G61" s="3">
        <v>353.66396619</v>
      </c>
      <c r="H61" s="18">
        <f t="shared" si="4"/>
        <v>0.40263843793319531</v>
      </c>
      <c r="I61" s="76">
        <f t="shared" si="5"/>
        <v>1.7105317477493971</v>
      </c>
    </row>
    <row r="62" spans="1:9" x14ac:dyDescent="0.15">
      <c r="A62" s="41" t="s">
        <v>149</v>
      </c>
      <c r="B62" s="96" t="s">
        <v>155</v>
      </c>
      <c r="C62" s="3">
        <v>34.809312779999999</v>
      </c>
      <c r="D62" s="3">
        <v>6.8831775300000002</v>
      </c>
      <c r="E62" s="9">
        <f t="shared" si="3"/>
        <v>4.0571574869724447</v>
      </c>
      <c r="F62" s="75">
        <v>283.32801354000003</v>
      </c>
      <c r="G62" s="3">
        <v>21.706354709999999</v>
      </c>
      <c r="H62" s="18">
        <f t="shared" si="4"/>
        <v>12.052768063790664</v>
      </c>
      <c r="I62" s="76">
        <f t="shared" si="5"/>
        <v>8.1394314024719456</v>
      </c>
    </row>
    <row r="63" spans="1:9" x14ac:dyDescent="0.15">
      <c r="A63" s="41" t="s">
        <v>843</v>
      </c>
      <c r="B63" s="96" t="s">
        <v>156</v>
      </c>
      <c r="C63" s="3">
        <v>13.811266269999999</v>
      </c>
      <c r="D63" s="3">
        <v>3.06945055</v>
      </c>
      <c r="E63" s="9">
        <f t="shared" si="3"/>
        <v>3.4995891105005743</v>
      </c>
      <c r="F63" s="75">
        <v>172.85946268999999</v>
      </c>
      <c r="G63" s="3">
        <v>366.81381022000005</v>
      </c>
      <c r="H63" s="18">
        <f t="shared" si="4"/>
        <v>-0.5287542129716275</v>
      </c>
      <c r="I63" s="76">
        <f t="shared" si="5"/>
        <v>12.515830142633257</v>
      </c>
    </row>
    <row r="64" spans="1:9" x14ac:dyDescent="0.15">
      <c r="A64" s="41" t="s">
        <v>147</v>
      </c>
      <c r="B64" s="96" t="s">
        <v>294</v>
      </c>
      <c r="C64" s="3">
        <v>5.5014009699999997</v>
      </c>
      <c r="D64" s="3">
        <v>3.7091494500000004</v>
      </c>
      <c r="E64" s="9">
        <f t="shared" si="3"/>
        <v>0.48319744031883083</v>
      </c>
      <c r="F64" s="75">
        <v>3.8567117099999999</v>
      </c>
      <c r="G64" s="3">
        <v>3.5947199999999996E-3</v>
      </c>
      <c r="H64" s="18">
        <f t="shared" si="4"/>
        <v>1071.8823691414075</v>
      </c>
      <c r="I64" s="76">
        <f t="shared" si="5"/>
        <v>0.70104174028238486</v>
      </c>
    </row>
    <row r="65" spans="1:9" x14ac:dyDescent="0.15">
      <c r="A65" s="41" t="s">
        <v>333</v>
      </c>
      <c r="B65" s="96" t="s">
        <v>550</v>
      </c>
      <c r="C65" s="3">
        <v>17.73221818</v>
      </c>
      <c r="D65" s="3">
        <v>7.1077562400000005</v>
      </c>
      <c r="E65" s="9">
        <f t="shared" si="3"/>
        <v>1.4947701611106461</v>
      </c>
      <c r="F65" s="75">
        <v>11.76135788</v>
      </c>
      <c r="G65" s="3">
        <v>9.8326195299999988</v>
      </c>
      <c r="H65" s="18">
        <f t="shared" si="4"/>
        <v>0.19615712212958991</v>
      </c>
      <c r="I65" s="76">
        <f t="shared" si="5"/>
        <v>0.66327617676538198</v>
      </c>
    </row>
    <row r="66" spans="1:9" x14ac:dyDescent="0.15">
      <c r="A66" s="41" t="s">
        <v>341</v>
      </c>
      <c r="B66" s="96" t="s">
        <v>551</v>
      </c>
      <c r="C66" s="3">
        <v>41.966061780000004</v>
      </c>
      <c r="D66" s="3">
        <v>20.067512579999999</v>
      </c>
      <c r="E66" s="9">
        <f t="shared" si="3"/>
        <v>1.0912438256959103</v>
      </c>
      <c r="F66" s="75">
        <v>19.426570559999998</v>
      </c>
      <c r="G66" s="3">
        <v>57.241484110000002</v>
      </c>
      <c r="H66" s="18">
        <f t="shared" si="4"/>
        <v>-0.66062077421563203</v>
      </c>
      <c r="I66" s="76">
        <f t="shared" si="5"/>
        <v>0.46291145120646571</v>
      </c>
    </row>
    <row r="67" spans="1:9" x14ac:dyDescent="0.15">
      <c r="A67" s="41" t="s">
        <v>193</v>
      </c>
      <c r="B67" s="96" t="s">
        <v>197</v>
      </c>
      <c r="C67" s="3">
        <v>28.724636069999999</v>
      </c>
      <c r="D67" s="3">
        <v>20.16863588</v>
      </c>
      <c r="E67" s="9">
        <f t="shared" si="3"/>
        <v>0.4242230481479643</v>
      </c>
      <c r="F67" s="75">
        <v>28.650713670000002</v>
      </c>
      <c r="G67" s="3">
        <v>18.815738410000002</v>
      </c>
      <c r="H67" s="18">
        <f t="shared" si="4"/>
        <v>0.52269940438654294</v>
      </c>
      <c r="I67" s="76">
        <f t="shared" si="5"/>
        <v>0.99742651569823715</v>
      </c>
    </row>
    <row r="68" spans="1:9" x14ac:dyDescent="0.15">
      <c r="A68" s="41" t="s">
        <v>253</v>
      </c>
      <c r="B68" s="96" t="s">
        <v>295</v>
      </c>
      <c r="C68" s="3">
        <v>16.902175030000002</v>
      </c>
      <c r="D68" s="3">
        <v>5.0124255700000004</v>
      </c>
      <c r="E68" s="9">
        <f t="shared" si="3"/>
        <v>2.3720550647498193</v>
      </c>
      <c r="F68" s="75">
        <v>12.338390179999999</v>
      </c>
      <c r="G68" s="3">
        <v>12.28294852</v>
      </c>
      <c r="H68" s="18">
        <f t="shared" si="4"/>
        <v>4.5137093841698395E-3</v>
      </c>
      <c r="I68" s="76">
        <f t="shared" si="5"/>
        <v>0.72998830967614214</v>
      </c>
    </row>
    <row r="69" spans="1:9" x14ac:dyDescent="0.15">
      <c r="A69" s="41" t="s">
        <v>1061</v>
      </c>
      <c r="B69" s="96" t="s">
        <v>1018</v>
      </c>
      <c r="C69" s="3">
        <v>0</v>
      </c>
      <c r="D69" s="3">
        <v>0</v>
      </c>
      <c r="E69" s="9"/>
      <c r="F69" s="75">
        <v>0</v>
      </c>
      <c r="G69" s="3">
        <v>0</v>
      </c>
      <c r="H69" s="18"/>
      <c r="I69" s="76"/>
    </row>
    <row r="70" spans="1:9" x14ac:dyDescent="0.15">
      <c r="A70" s="41" t="s">
        <v>1062</v>
      </c>
      <c r="B70" s="96" t="s">
        <v>1017</v>
      </c>
      <c r="C70" s="3">
        <v>0</v>
      </c>
      <c r="D70" s="3">
        <v>0</v>
      </c>
      <c r="E70" s="9"/>
      <c r="F70" s="75">
        <v>0</v>
      </c>
      <c r="G70" s="3">
        <v>0</v>
      </c>
      <c r="H70" s="18"/>
      <c r="I70" s="76"/>
    </row>
    <row r="71" spans="1:9" x14ac:dyDescent="0.15">
      <c r="A71" s="41" t="s">
        <v>216</v>
      </c>
      <c r="B71" s="96" t="s">
        <v>296</v>
      </c>
      <c r="C71" s="3">
        <v>1.0875364999999999</v>
      </c>
      <c r="D71" s="3">
        <v>0.64739336000000003</v>
      </c>
      <c r="E71" s="9">
        <f t="shared" ref="E71:E134" si="6">C71/D71-1</f>
        <v>0.67986971630354676</v>
      </c>
      <c r="F71" s="75">
        <v>1.9144729999999999E-2</v>
      </c>
      <c r="G71" s="3">
        <v>2.1336000000000001E-2</v>
      </c>
      <c r="H71" s="18">
        <f t="shared" ref="H71:H77" si="7">F71/G71-1</f>
        <v>-0.10270294338207731</v>
      </c>
      <c r="I71" s="76">
        <f t="shared" ref="I71:I102" si="8">F71/C71</f>
        <v>1.760375858649342E-2</v>
      </c>
    </row>
    <row r="72" spans="1:9" x14ac:dyDescent="0.15">
      <c r="A72" s="41" t="s">
        <v>389</v>
      </c>
      <c r="B72" s="96" t="s">
        <v>557</v>
      </c>
      <c r="C72" s="3">
        <v>1.66420653</v>
      </c>
      <c r="D72" s="3">
        <v>0.10282519999999999</v>
      </c>
      <c r="E72" s="9">
        <f t="shared" si="6"/>
        <v>15.184811991612953</v>
      </c>
      <c r="F72" s="75">
        <v>0.89976067000000004</v>
      </c>
      <c r="G72" s="3">
        <v>0.20059995</v>
      </c>
      <c r="H72" s="18">
        <f t="shared" si="7"/>
        <v>3.4853484260589296</v>
      </c>
      <c r="I72" s="76">
        <f t="shared" si="8"/>
        <v>0.54065445230526765</v>
      </c>
    </row>
    <row r="73" spans="1:9" x14ac:dyDescent="0.15">
      <c r="A73" s="41" t="s">
        <v>327</v>
      </c>
      <c r="B73" s="96" t="s">
        <v>558</v>
      </c>
      <c r="C73" s="3">
        <v>0.9590455</v>
      </c>
      <c r="D73" s="3">
        <v>7.3420398899999997</v>
      </c>
      <c r="E73" s="9">
        <f t="shared" si="6"/>
        <v>-0.86937615235430166</v>
      </c>
      <c r="F73" s="75">
        <v>1.551368E-2</v>
      </c>
      <c r="G73" s="3">
        <v>4.1697276600000004</v>
      </c>
      <c r="H73" s="18">
        <f t="shared" si="7"/>
        <v>-0.99627945005885588</v>
      </c>
      <c r="I73" s="76">
        <f t="shared" si="8"/>
        <v>1.6176166824201772E-2</v>
      </c>
    </row>
    <row r="74" spans="1:9" x14ac:dyDescent="0.15">
      <c r="A74" s="41" t="s">
        <v>390</v>
      </c>
      <c r="B74" s="96" t="s">
        <v>559</v>
      </c>
      <c r="C74" s="3">
        <v>1.9030896100000001</v>
      </c>
      <c r="D74" s="3">
        <v>0.78161736999999998</v>
      </c>
      <c r="E74" s="9">
        <f t="shared" si="6"/>
        <v>1.4348097714358627</v>
      </c>
      <c r="F74" s="75">
        <v>0.90330111999999996</v>
      </c>
      <c r="G74" s="3">
        <v>0.22972579000000001</v>
      </c>
      <c r="H74" s="18">
        <f t="shared" si="7"/>
        <v>2.9320840729288595</v>
      </c>
      <c r="I74" s="76">
        <f t="shared" si="8"/>
        <v>0.47464980905444587</v>
      </c>
    </row>
    <row r="75" spans="1:9" x14ac:dyDescent="0.15">
      <c r="A75" s="41" t="s">
        <v>218</v>
      </c>
      <c r="B75" s="96" t="s">
        <v>135</v>
      </c>
      <c r="C75" s="3">
        <v>27.627933469999999</v>
      </c>
      <c r="D75" s="3">
        <v>8.3056844299999995</v>
      </c>
      <c r="E75" s="9">
        <f t="shared" si="6"/>
        <v>2.3263885358090834</v>
      </c>
      <c r="F75" s="75">
        <v>15.62661898</v>
      </c>
      <c r="G75" s="3">
        <v>5.6582865599999996</v>
      </c>
      <c r="H75" s="18">
        <f t="shared" si="7"/>
        <v>1.7617227961674673</v>
      </c>
      <c r="I75" s="76">
        <f t="shared" si="8"/>
        <v>0.56560940386541336</v>
      </c>
    </row>
    <row r="76" spans="1:9" x14ac:dyDescent="0.15">
      <c r="A76" s="41" t="s">
        <v>331</v>
      </c>
      <c r="B76" s="96" t="s">
        <v>560</v>
      </c>
      <c r="C76" s="3">
        <v>19.003661519999998</v>
      </c>
      <c r="D76" s="3">
        <v>6.5244766500000004</v>
      </c>
      <c r="E76" s="9">
        <f t="shared" si="6"/>
        <v>1.9126721635213451</v>
      </c>
      <c r="F76" s="75">
        <v>26.56965641</v>
      </c>
      <c r="G76" s="3">
        <v>4.55828978</v>
      </c>
      <c r="H76" s="18">
        <f t="shared" si="7"/>
        <v>4.8288651429264773</v>
      </c>
      <c r="I76" s="76">
        <f t="shared" si="8"/>
        <v>1.3981335324267554</v>
      </c>
    </row>
    <row r="77" spans="1:9" x14ac:dyDescent="0.15">
      <c r="A77" s="41" t="s">
        <v>392</v>
      </c>
      <c r="B77" s="96" t="s">
        <v>561</v>
      </c>
      <c r="C77" s="3">
        <v>9.2841640299999995</v>
      </c>
      <c r="D77" s="3">
        <v>10.203160480000001</v>
      </c>
      <c r="E77" s="9">
        <f t="shared" si="6"/>
        <v>-9.0069782965915057E-2</v>
      </c>
      <c r="F77" s="75">
        <v>6.5424862400000006</v>
      </c>
      <c r="G77" s="3">
        <v>4.9877752500000003</v>
      </c>
      <c r="H77" s="18">
        <f t="shared" si="7"/>
        <v>0.31170429942688371</v>
      </c>
      <c r="I77" s="76">
        <f t="shared" si="8"/>
        <v>0.70469309017583148</v>
      </c>
    </row>
    <row r="78" spans="1:9" x14ac:dyDescent="0.15">
      <c r="A78" s="41" t="s">
        <v>415</v>
      </c>
      <c r="B78" s="96" t="s">
        <v>562</v>
      </c>
      <c r="C78" s="3">
        <v>9.0716878300000001</v>
      </c>
      <c r="D78" s="3">
        <v>4.9268843200000001</v>
      </c>
      <c r="E78" s="9">
        <f t="shared" si="6"/>
        <v>0.84126259940278048</v>
      </c>
      <c r="F78" s="75">
        <v>1.8840142799999999</v>
      </c>
      <c r="G78" s="3">
        <v>5.3028474699999997</v>
      </c>
      <c r="H78" s="18">
        <f t="shared" ref="H78:H109" si="9">F78/G78-1</f>
        <v>-0.64471648663128533</v>
      </c>
      <c r="I78" s="76">
        <f t="shared" si="8"/>
        <v>0.20768067809493837</v>
      </c>
    </row>
    <row r="79" spans="1:9" x14ac:dyDescent="0.15">
      <c r="A79" s="41" t="s">
        <v>393</v>
      </c>
      <c r="B79" s="96" t="s">
        <v>563</v>
      </c>
      <c r="C79" s="3">
        <v>19.684108370000001</v>
      </c>
      <c r="D79" s="3">
        <v>8.2490061200000007</v>
      </c>
      <c r="E79" s="9">
        <f t="shared" si="6"/>
        <v>1.3862400007529634</v>
      </c>
      <c r="F79" s="75">
        <v>20.594288510000002</v>
      </c>
      <c r="G79" s="3">
        <v>11.417488089999999</v>
      </c>
      <c r="H79" s="18">
        <f t="shared" si="9"/>
        <v>0.80374950669206302</v>
      </c>
      <c r="I79" s="76">
        <f t="shared" si="8"/>
        <v>1.0462393379924275</v>
      </c>
    </row>
    <row r="80" spans="1:9" x14ac:dyDescent="0.15">
      <c r="A80" s="41" t="s">
        <v>245</v>
      </c>
      <c r="B80" s="96" t="s">
        <v>297</v>
      </c>
      <c r="C80" s="3">
        <v>2.5392756200000002</v>
      </c>
      <c r="D80" s="3">
        <v>2.9131097599999998</v>
      </c>
      <c r="E80" s="9">
        <f t="shared" si="6"/>
        <v>-0.12832820277942414</v>
      </c>
      <c r="F80" s="75">
        <v>1.36537676</v>
      </c>
      <c r="G80" s="3">
        <v>7.4861680700000006</v>
      </c>
      <c r="H80" s="18">
        <f t="shared" si="9"/>
        <v>-0.81761339750417872</v>
      </c>
      <c r="I80" s="76">
        <f t="shared" si="8"/>
        <v>0.53770325255200135</v>
      </c>
    </row>
    <row r="81" spans="1:9" x14ac:dyDescent="0.15">
      <c r="A81" s="96" t="s">
        <v>883</v>
      </c>
      <c r="B81" s="96" t="s">
        <v>320</v>
      </c>
      <c r="C81" s="3">
        <v>13.176058250000001</v>
      </c>
      <c r="D81" s="3">
        <v>6.5456586400000001</v>
      </c>
      <c r="E81" s="9">
        <f t="shared" si="6"/>
        <v>1.012946133408509</v>
      </c>
      <c r="F81" s="75">
        <v>14.064854140000001</v>
      </c>
      <c r="G81" s="3">
        <v>12.71139763</v>
      </c>
      <c r="H81" s="18">
        <f t="shared" si="9"/>
        <v>0.10647582188804527</v>
      </c>
      <c r="I81" s="76">
        <f t="shared" si="8"/>
        <v>1.06745537042537</v>
      </c>
    </row>
    <row r="82" spans="1:9" x14ac:dyDescent="0.15">
      <c r="A82" s="96" t="s">
        <v>845</v>
      </c>
      <c r="B82" s="96" t="s">
        <v>94</v>
      </c>
      <c r="C82" s="3">
        <v>4714.8880709799996</v>
      </c>
      <c r="D82" s="3">
        <v>1793.1856928299999</v>
      </c>
      <c r="E82" s="9">
        <f t="shared" si="6"/>
        <v>1.6293362086438345</v>
      </c>
      <c r="F82" s="75">
        <v>2779.4210009000003</v>
      </c>
      <c r="G82" s="3">
        <v>1718.7096896600001</v>
      </c>
      <c r="H82" s="18">
        <f t="shared" si="9"/>
        <v>0.61715560086813337</v>
      </c>
      <c r="I82" s="76">
        <f t="shared" si="8"/>
        <v>0.58949882988893343</v>
      </c>
    </row>
    <row r="83" spans="1:9" x14ac:dyDescent="0.15">
      <c r="A83" s="41" t="s">
        <v>839</v>
      </c>
      <c r="B83" s="96" t="s">
        <v>180</v>
      </c>
      <c r="C83" s="3">
        <v>66.337042960000005</v>
      </c>
      <c r="D83" s="3">
        <v>25.369618039999999</v>
      </c>
      <c r="E83" s="9">
        <f t="shared" si="6"/>
        <v>1.6148222986805365</v>
      </c>
      <c r="F83" s="75">
        <v>73.319185529999999</v>
      </c>
      <c r="G83" s="3">
        <v>89.785868719999996</v>
      </c>
      <c r="H83" s="18">
        <f t="shared" si="9"/>
        <v>-0.18339949732348038</v>
      </c>
      <c r="I83" s="76">
        <f t="shared" si="8"/>
        <v>1.1052525445581001</v>
      </c>
    </row>
    <row r="84" spans="1:9" x14ac:dyDescent="0.15">
      <c r="A84" s="41" t="s">
        <v>910</v>
      </c>
      <c r="B84" s="96" t="s">
        <v>273</v>
      </c>
      <c r="C84" s="3">
        <v>14.26510384</v>
      </c>
      <c r="D84" s="3">
        <v>5.6529647399999998</v>
      </c>
      <c r="E84" s="9">
        <f t="shared" si="6"/>
        <v>1.5234729909176825</v>
      </c>
      <c r="F84" s="75">
        <v>12.450722259999999</v>
      </c>
      <c r="G84" s="3">
        <v>4.8854931800000001</v>
      </c>
      <c r="H84" s="18">
        <f t="shared" si="9"/>
        <v>1.5485087792098811</v>
      </c>
      <c r="I84" s="76">
        <f t="shared" si="8"/>
        <v>0.87280978811297594</v>
      </c>
    </row>
    <row r="85" spans="1:9" x14ac:dyDescent="0.15">
      <c r="A85" s="41" t="s">
        <v>330</v>
      </c>
      <c r="B85" s="96" t="s">
        <v>564</v>
      </c>
      <c r="C85" s="3">
        <v>2.9931879599999998</v>
      </c>
      <c r="D85" s="3">
        <v>1.2024732499999999</v>
      </c>
      <c r="E85" s="9">
        <f t="shared" si="6"/>
        <v>1.4891929695733355</v>
      </c>
      <c r="F85" s="75">
        <v>0.9725859</v>
      </c>
      <c r="G85" s="3">
        <v>0.20111897000000001</v>
      </c>
      <c r="H85" s="18">
        <f t="shared" si="9"/>
        <v>3.8358735130753701</v>
      </c>
      <c r="I85" s="76">
        <f t="shared" si="8"/>
        <v>0.32493311913495737</v>
      </c>
    </row>
    <row r="86" spans="1:9" x14ac:dyDescent="0.15">
      <c r="A86" s="41" t="s">
        <v>906</v>
      </c>
      <c r="B86" s="96" t="s">
        <v>274</v>
      </c>
      <c r="C86" s="3">
        <v>27.284920550000002</v>
      </c>
      <c r="D86" s="3">
        <v>10.400856560000001</v>
      </c>
      <c r="E86" s="9">
        <f t="shared" si="6"/>
        <v>1.6233339910612132</v>
      </c>
      <c r="F86" s="75">
        <v>2.84749352</v>
      </c>
      <c r="G86" s="3">
        <v>0.89737022999999994</v>
      </c>
      <c r="H86" s="18">
        <f t="shared" si="9"/>
        <v>2.1731535377544229</v>
      </c>
      <c r="I86" s="76">
        <f t="shared" si="8"/>
        <v>0.10436143710889419</v>
      </c>
    </row>
    <row r="87" spans="1:9" x14ac:dyDescent="0.15">
      <c r="A87" s="41" t="s">
        <v>881</v>
      </c>
      <c r="B87" s="96" t="s">
        <v>194</v>
      </c>
      <c r="C87" s="3">
        <v>13.537160289999999</v>
      </c>
      <c r="D87" s="3">
        <v>8.3300471599999995</v>
      </c>
      <c r="E87" s="9">
        <f t="shared" si="6"/>
        <v>0.62510007806486412</v>
      </c>
      <c r="F87" s="75">
        <v>6.0897552300000006</v>
      </c>
      <c r="G87" s="3">
        <v>28.12189965</v>
      </c>
      <c r="H87" s="18">
        <f t="shared" si="9"/>
        <v>-0.78345149844811424</v>
      </c>
      <c r="I87" s="76">
        <f t="shared" si="8"/>
        <v>0.4498547036115505</v>
      </c>
    </row>
    <row r="88" spans="1:9" x14ac:dyDescent="0.15">
      <c r="A88" s="41" t="s">
        <v>264</v>
      </c>
      <c r="B88" s="96" t="s">
        <v>136</v>
      </c>
      <c r="C88" s="3">
        <v>1261.8093442100001</v>
      </c>
      <c r="D88" s="3">
        <v>454.34574168</v>
      </c>
      <c r="E88" s="9">
        <f t="shared" si="6"/>
        <v>1.777200771254734</v>
      </c>
      <c r="F88" s="75">
        <v>969.20920870999998</v>
      </c>
      <c r="G88" s="3">
        <v>1075.0094979800001</v>
      </c>
      <c r="H88" s="18">
        <f t="shared" si="9"/>
        <v>-9.8418004183967178E-2</v>
      </c>
      <c r="I88" s="76">
        <f t="shared" si="8"/>
        <v>0.76811066042374843</v>
      </c>
    </row>
    <row r="89" spans="1:9" x14ac:dyDescent="0.15">
      <c r="A89" s="41" t="s">
        <v>847</v>
      </c>
      <c r="B89" s="96" t="s">
        <v>95</v>
      </c>
      <c r="C89" s="3">
        <v>1773.2480143</v>
      </c>
      <c r="D89" s="3">
        <v>899.34256137</v>
      </c>
      <c r="E89" s="9">
        <f t="shared" si="6"/>
        <v>0.97171588498908501</v>
      </c>
      <c r="F89" s="75">
        <v>1552.01475065</v>
      </c>
      <c r="G89" s="3">
        <v>1343.7142275199999</v>
      </c>
      <c r="H89" s="18">
        <f t="shared" si="9"/>
        <v>0.15501846960007715</v>
      </c>
      <c r="I89" s="76">
        <f t="shared" si="8"/>
        <v>0.8752383976376068</v>
      </c>
    </row>
    <row r="90" spans="1:9" x14ac:dyDescent="0.15">
      <c r="A90" s="41" t="s">
        <v>1063</v>
      </c>
      <c r="B90" s="96" t="s">
        <v>97</v>
      </c>
      <c r="C90" s="3">
        <v>17.590236969999999</v>
      </c>
      <c r="D90" s="3">
        <v>8.1534712900000006</v>
      </c>
      <c r="E90" s="9">
        <f t="shared" si="6"/>
        <v>1.1573923969750064</v>
      </c>
      <c r="F90" s="75">
        <v>40.596759950000006</v>
      </c>
      <c r="G90" s="3">
        <v>8.6230910099999996</v>
      </c>
      <c r="H90" s="18">
        <f t="shared" si="9"/>
        <v>3.7079127314000146</v>
      </c>
      <c r="I90" s="76">
        <f t="shared" si="8"/>
        <v>2.3079143287971298</v>
      </c>
    </row>
    <row r="91" spans="1:9" x14ac:dyDescent="0.15">
      <c r="A91" s="41" t="s">
        <v>237</v>
      </c>
      <c r="B91" s="96" t="s">
        <v>298</v>
      </c>
      <c r="C91" s="3">
        <v>2.8574011499999998</v>
      </c>
      <c r="D91" s="3">
        <v>3.4171920499999997</v>
      </c>
      <c r="E91" s="9">
        <f t="shared" si="6"/>
        <v>-0.1638160489106838</v>
      </c>
      <c r="F91" s="75">
        <v>0.41197652000000001</v>
      </c>
      <c r="G91" s="3">
        <v>5.56268896</v>
      </c>
      <c r="H91" s="18">
        <f t="shared" si="9"/>
        <v>-0.92593932125947953</v>
      </c>
      <c r="I91" s="76">
        <f t="shared" si="8"/>
        <v>0.14417874788074472</v>
      </c>
    </row>
    <row r="92" spans="1:9" x14ac:dyDescent="0.15">
      <c r="A92" s="41" t="s">
        <v>855</v>
      </c>
      <c r="B92" s="96" t="s">
        <v>98</v>
      </c>
      <c r="C92" s="3">
        <v>1.18934524</v>
      </c>
      <c r="D92" s="3">
        <v>4.9126940000000001E-2</v>
      </c>
      <c r="E92" s="9">
        <f t="shared" si="6"/>
        <v>23.20963406228843</v>
      </c>
      <c r="F92" s="75">
        <v>1.0089299999999999E-2</v>
      </c>
      <c r="G92" s="3">
        <v>4.5123000000000003E-3</v>
      </c>
      <c r="H92" s="18">
        <f t="shared" si="9"/>
        <v>1.2359550561797747</v>
      </c>
      <c r="I92" s="76">
        <f t="shared" si="8"/>
        <v>8.4830709037856823E-3</v>
      </c>
    </row>
    <row r="93" spans="1:9" x14ac:dyDescent="0.15">
      <c r="A93" s="41" t="s">
        <v>258</v>
      </c>
      <c r="B93" s="96" t="s">
        <v>158</v>
      </c>
      <c r="C93" s="3">
        <v>4.6789383499999992</v>
      </c>
      <c r="D93" s="3">
        <v>4.0223971800000005</v>
      </c>
      <c r="E93" s="9">
        <f t="shared" si="6"/>
        <v>0.16322136791076369</v>
      </c>
      <c r="F93" s="75">
        <v>2.9784117799999996</v>
      </c>
      <c r="G93" s="3">
        <v>5.5542592800000001</v>
      </c>
      <c r="H93" s="18">
        <f t="shared" si="9"/>
        <v>-0.46376075911241943</v>
      </c>
      <c r="I93" s="76">
        <f t="shared" si="8"/>
        <v>0.63655717541138368</v>
      </c>
    </row>
    <row r="94" spans="1:9" x14ac:dyDescent="0.15">
      <c r="A94" s="41" t="s">
        <v>255</v>
      </c>
      <c r="B94" s="96" t="s">
        <v>299</v>
      </c>
      <c r="C94" s="3">
        <v>6.63818134</v>
      </c>
      <c r="D94" s="3">
        <v>1.1114033400000001</v>
      </c>
      <c r="E94" s="9">
        <f t="shared" si="6"/>
        <v>4.9727923257815654</v>
      </c>
      <c r="F94" s="75">
        <v>4.3301845199999995</v>
      </c>
      <c r="G94" s="3">
        <v>0.54657431000000001</v>
      </c>
      <c r="H94" s="18">
        <f t="shared" si="9"/>
        <v>6.9224076960367924</v>
      </c>
      <c r="I94" s="76">
        <f t="shared" si="8"/>
        <v>0.65231488840285279</v>
      </c>
    </row>
    <row r="95" spans="1:9" x14ac:dyDescent="0.15">
      <c r="A95" s="41" t="s">
        <v>840</v>
      </c>
      <c r="B95" s="96" t="s">
        <v>195</v>
      </c>
      <c r="C95" s="3">
        <v>126.41457331000001</v>
      </c>
      <c r="D95" s="3">
        <v>52.415000090000007</v>
      </c>
      <c r="E95" s="9">
        <f t="shared" si="6"/>
        <v>1.4118014517397284</v>
      </c>
      <c r="F95" s="75">
        <v>281.33696642000001</v>
      </c>
      <c r="G95" s="3">
        <v>74.324231670000003</v>
      </c>
      <c r="H95" s="18">
        <f t="shared" si="9"/>
        <v>2.7852657215366543</v>
      </c>
      <c r="I95" s="76">
        <f t="shared" si="8"/>
        <v>2.2255105487726619</v>
      </c>
    </row>
    <row r="96" spans="1:9" x14ac:dyDescent="0.15">
      <c r="A96" s="41" t="s">
        <v>891</v>
      </c>
      <c r="B96" s="96" t="s">
        <v>159</v>
      </c>
      <c r="C96" s="3">
        <v>2.7243479100000001</v>
      </c>
      <c r="D96" s="3">
        <v>8.8369334300000002</v>
      </c>
      <c r="E96" s="9">
        <f t="shared" si="6"/>
        <v>-0.69170890200991364</v>
      </c>
      <c r="F96" s="75">
        <v>3.8426042300000001</v>
      </c>
      <c r="G96" s="3">
        <v>4.3845910199999993</v>
      </c>
      <c r="H96" s="18">
        <f t="shared" si="9"/>
        <v>-0.12361170917145181</v>
      </c>
      <c r="I96" s="76">
        <f t="shared" si="8"/>
        <v>1.4104675162431806</v>
      </c>
    </row>
    <row r="97" spans="1:9" x14ac:dyDescent="0.15">
      <c r="A97" s="41" t="s">
        <v>908</v>
      </c>
      <c r="B97" s="96" t="s">
        <v>275</v>
      </c>
      <c r="C97" s="3">
        <v>1.97335046</v>
      </c>
      <c r="D97" s="3">
        <v>1.2916253100000001</v>
      </c>
      <c r="E97" s="9">
        <f t="shared" si="6"/>
        <v>0.52780411216934109</v>
      </c>
      <c r="F97" s="75">
        <v>0.10519210000000001</v>
      </c>
      <c r="G97" s="3">
        <v>4.43298682</v>
      </c>
      <c r="H97" s="18">
        <f t="shared" si="9"/>
        <v>-0.97627060393561016</v>
      </c>
      <c r="I97" s="76">
        <f t="shared" si="8"/>
        <v>5.3306344783784633E-2</v>
      </c>
    </row>
    <row r="98" spans="1:9" x14ac:dyDescent="0.15">
      <c r="A98" s="41" t="s">
        <v>854</v>
      </c>
      <c r="B98" s="96" t="s">
        <v>99</v>
      </c>
      <c r="C98" s="3">
        <v>6.7940456200000003</v>
      </c>
      <c r="D98" s="3">
        <v>4.0645721200000002</v>
      </c>
      <c r="E98" s="9">
        <f t="shared" si="6"/>
        <v>0.67152788028275889</v>
      </c>
      <c r="F98" s="75">
        <v>2.2062706599999999</v>
      </c>
      <c r="G98" s="3">
        <v>2.43175987</v>
      </c>
      <c r="H98" s="18">
        <f t="shared" si="9"/>
        <v>-9.2726758419613198E-2</v>
      </c>
      <c r="I98" s="76">
        <f t="shared" si="8"/>
        <v>0.32473592074584862</v>
      </c>
    </row>
    <row r="99" spans="1:9" x14ac:dyDescent="0.15">
      <c r="A99" s="41" t="s">
        <v>853</v>
      </c>
      <c r="B99" s="96" t="s">
        <v>100</v>
      </c>
      <c r="C99" s="3">
        <v>11.6396432</v>
      </c>
      <c r="D99" s="3">
        <v>6.4352102800000006</v>
      </c>
      <c r="E99" s="9">
        <f t="shared" si="6"/>
        <v>0.80874325679377779</v>
      </c>
      <c r="F99" s="75">
        <v>50.20128528</v>
      </c>
      <c r="G99" s="3">
        <v>15.36427402</v>
      </c>
      <c r="H99" s="18">
        <f t="shared" si="9"/>
        <v>2.2674036674073847</v>
      </c>
      <c r="I99" s="76">
        <f t="shared" si="8"/>
        <v>4.3129574006186031</v>
      </c>
    </row>
    <row r="100" spans="1:9" x14ac:dyDescent="0.15">
      <c r="A100" s="41" t="s">
        <v>238</v>
      </c>
      <c r="B100" s="96" t="s">
        <v>300</v>
      </c>
      <c r="C100" s="3">
        <v>1.45126139</v>
      </c>
      <c r="D100" s="3">
        <v>1.52741624</v>
      </c>
      <c r="E100" s="9">
        <f t="shared" si="6"/>
        <v>-4.9858609595508807E-2</v>
      </c>
      <c r="F100" s="75">
        <v>0.57047953000000007</v>
      </c>
      <c r="G100" s="3">
        <v>0.58839624999999995</v>
      </c>
      <c r="H100" s="18">
        <f t="shared" si="9"/>
        <v>-3.0450092093550762E-2</v>
      </c>
      <c r="I100" s="76">
        <f t="shared" si="8"/>
        <v>0.39309219822901792</v>
      </c>
    </row>
    <row r="101" spans="1:9" x14ac:dyDescent="0.15">
      <c r="A101" s="41" t="s">
        <v>860</v>
      </c>
      <c r="B101" s="96" t="s">
        <v>101</v>
      </c>
      <c r="C101" s="3">
        <v>9.512275429999999</v>
      </c>
      <c r="D101" s="3">
        <v>5.6524170900000001</v>
      </c>
      <c r="E101" s="9">
        <f t="shared" si="6"/>
        <v>0.6828686345225099</v>
      </c>
      <c r="F101" s="75">
        <v>1.37192669</v>
      </c>
      <c r="G101" s="3">
        <v>3.3652477000000003</v>
      </c>
      <c r="H101" s="18">
        <f t="shared" si="9"/>
        <v>-0.59232519793416694</v>
      </c>
      <c r="I101" s="76">
        <f t="shared" si="8"/>
        <v>0.14422697283062169</v>
      </c>
    </row>
    <row r="102" spans="1:9" x14ac:dyDescent="0.15">
      <c r="A102" s="41" t="s">
        <v>861</v>
      </c>
      <c r="B102" s="96" t="s">
        <v>102</v>
      </c>
      <c r="C102" s="3">
        <v>76.126339849999994</v>
      </c>
      <c r="D102" s="3">
        <v>43.438733890000002</v>
      </c>
      <c r="E102" s="9">
        <f t="shared" si="6"/>
        <v>0.7524990494146282</v>
      </c>
      <c r="F102" s="75">
        <v>41.478147270000001</v>
      </c>
      <c r="G102" s="3">
        <v>38.770467509999996</v>
      </c>
      <c r="H102" s="18">
        <f t="shared" si="9"/>
        <v>6.9838718331204586E-2</v>
      </c>
      <c r="I102" s="76">
        <f t="shared" si="8"/>
        <v>0.544859339772921</v>
      </c>
    </row>
    <row r="103" spans="1:9" x14ac:dyDescent="0.15">
      <c r="A103" s="41" t="s">
        <v>151</v>
      </c>
      <c r="B103" s="96" t="s">
        <v>137</v>
      </c>
      <c r="C103" s="3">
        <v>72.745195049999992</v>
      </c>
      <c r="D103" s="3">
        <v>50.478079950000001</v>
      </c>
      <c r="E103" s="9">
        <f t="shared" si="6"/>
        <v>0.44112444692936448</v>
      </c>
      <c r="F103" s="75">
        <v>15.23676015</v>
      </c>
      <c r="G103" s="3">
        <v>13.96829552</v>
      </c>
      <c r="H103" s="18">
        <f t="shared" si="9"/>
        <v>9.0810265875589158E-2</v>
      </c>
      <c r="I103" s="76">
        <f t="shared" ref="I103:I140" si="10">F103/C103</f>
        <v>0.20945383594789058</v>
      </c>
    </row>
    <row r="104" spans="1:9" x14ac:dyDescent="0.15">
      <c r="A104" s="41" t="s">
        <v>846</v>
      </c>
      <c r="B104" s="96" t="s">
        <v>103</v>
      </c>
      <c r="C104" s="3">
        <v>128.48527798999999</v>
      </c>
      <c r="D104" s="3">
        <v>44.929230840000002</v>
      </c>
      <c r="E104" s="9">
        <f t="shared" si="6"/>
        <v>1.8597257417460828</v>
      </c>
      <c r="F104" s="75">
        <v>52.051008189999997</v>
      </c>
      <c r="G104" s="3">
        <v>9.0501618399999995</v>
      </c>
      <c r="H104" s="18">
        <f t="shared" si="9"/>
        <v>4.7513897663072067</v>
      </c>
      <c r="I104" s="76">
        <f t="shared" si="10"/>
        <v>0.40511262460786462</v>
      </c>
    </row>
    <row r="105" spans="1:9" x14ac:dyDescent="0.15">
      <c r="A105" s="41" t="s">
        <v>842</v>
      </c>
      <c r="B105" s="96" t="s">
        <v>181</v>
      </c>
      <c r="C105" s="3">
        <v>115.84291197</v>
      </c>
      <c r="D105" s="3">
        <v>35.247842009999999</v>
      </c>
      <c r="E105" s="9">
        <f t="shared" si="6"/>
        <v>2.2865249434883066</v>
      </c>
      <c r="F105" s="75">
        <v>153.24711403000001</v>
      </c>
      <c r="G105" s="3">
        <v>333.01872127999997</v>
      </c>
      <c r="H105" s="18">
        <f t="shared" si="9"/>
        <v>-0.53982432747031406</v>
      </c>
      <c r="I105" s="76">
        <f t="shared" si="10"/>
        <v>1.3228872740154065</v>
      </c>
    </row>
    <row r="106" spans="1:9" x14ac:dyDescent="0.15">
      <c r="A106" s="41" t="s">
        <v>872</v>
      </c>
      <c r="B106" s="96" t="s">
        <v>104</v>
      </c>
      <c r="C106" s="3">
        <v>20.972732090000001</v>
      </c>
      <c r="D106" s="3">
        <v>5.8453672699999997</v>
      </c>
      <c r="E106" s="9">
        <f t="shared" si="6"/>
        <v>2.5879237559011417</v>
      </c>
      <c r="F106" s="75">
        <v>26.427761929999999</v>
      </c>
      <c r="G106" s="3">
        <v>0.54609093999999991</v>
      </c>
      <c r="H106" s="18">
        <f t="shared" si="9"/>
        <v>47.394433956366321</v>
      </c>
      <c r="I106" s="76">
        <f t="shared" si="10"/>
        <v>1.2601010596326174</v>
      </c>
    </row>
    <row r="107" spans="1:9" x14ac:dyDescent="0.15">
      <c r="A107" s="41" t="s">
        <v>1064</v>
      </c>
      <c r="B107" s="96" t="s">
        <v>276</v>
      </c>
      <c r="C107" s="3">
        <v>5.9103556699999995</v>
      </c>
      <c r="D107" s="3">
        <v>5.8514799499999999</v>
      </c>
      <c r="E107" s="9">
        <f t="shared" si="6"/>
        <v>1.0061680207927415E-2</v>
      </c>
      <c r="F107" s="75">
        <v>5.02727579</v>
      </c>
      <c r="G107" s="3">
        <v>37.470004770000003</v>
      </c>
      <c r="H107" s="18">
        <f t="shared" si="9"/>
        <v>-0.86583199492877994</v>
      </c>
      <c r="I107" s="76">
        <f t="shared" si="10"/>
        <v>0.85058769229703568</v>
      </c>
    </row>
    <row r="108" spans="1:9" x14ac:dyDescent="0.15">
      <c r="A108" s="41" t="s">
        <v>856</v>
      </c>
      <c r="B108" s="96" t="s">
        <v>105</v>
      </c>
      <c r="C108" s="3">
        <v>44.792867109999996</v>
      </c>
      <c r="D108" s="3">
        <v>31.99492339</v>
      </c>
      <c r="E108" s="9">
        <f t="shared" si="6"/>
        <v>0.39999919874788592</v>
      </c>
      <c r="F108" s="75">
        <v>65.72647379</v>
      </c>
      <c r="G108" s="3">
        <v>35.52131851</v>
      </c>
      <c r="H108" s="18">
        <f t="shared" si="9"/>
        <v>0.85033879785449429</v>
      </c>
      <c r="I108" s="76">
        <f t="shared" si="10"/>
        <v>1.4673424147776104</v>
      </c>
    </row>
    <row r="109" spans="1:9" x14ac:dyDescent="0.15">
      <c r="A109" s="41" t="s">
        <v>1065</v>
      </c>
      <c r="B109" s="96" t="s">
        <v>277</v>
      </c>
      <c r="C109" s="3">
        <v>25.00688212</v>
      </c>
      <c r="D109" s="3">
        <v>3.1012462900000002</v>
      </c>
      <c r="E109" s="9">
        <f t="shared" si="6"/>
        <v>7.0634944088881113</v>
      </c>
      <c r="F109" s="75">
        <v>38.66691239</v>
      </c>
      <c r="G109" s="3">
        <v>47.818059359999999</v>
      </c>
      <c r="H109" s="18">
        <f t="shared" si="9"/>
        <v>-0.19137428604338069</v>
      </c>
      <c r="I109" s="76">
        <f t="shared" si="10"/>
        <v>1.5462508362477936</v>
      </c>
    </row>
    <row r="110" spans="1:9" x14ac:dyDescent="0.15">
      <c r="A110" s="41" t="s">
        <v>873</v>
      </c>
      <c r="B110" s="96" t="s">
        <v>106</v>
      </c>
      <c r="C110" s="3">
        <v>77.370428540000006</v>
      </c>
      <c r="D110" s="3">
        <v>17.384657069999999</v>
      </c>
      <c r="E110" s="9">
        <f t="shared" si="6"/>
        <v>3.4505007046423151</v>
      </c>
      <c r="F110" s="75">
        <v>115.4720895</v>
      </c>
      <c r="G110" s="3">
        <v>14.002976550000001</v>
      </c>
      <c r="H110" s="18">
        <f t="shared" ref="H110:H141" si="11">F110/G110-1</f>
        <v>7.2462531510845096</v>
      </c>
      <c r="I110" s="76">
        <f t="shared" si="10"/>
        <v>1.4924576699262002</v>
      </c>
    </row>
    <row r="111" spans="1:9" x14ac:dyDescent="0.15">
      <c r="A111" s="41" t="s">
        <v>1066</v>
      </c>
      <c r="B111" s="96" t="s">
        <v>278</v>
      </c>
      <c r="C111" s="3">
        <v>5.2260000499999997</v>
      </c>
      <c r="D111" s="3">
        <v>7.3364383000000002</v>
      </c>
      <c r="E111" s="9">
        <f t="shared" si="6"/>
        <v>-0.28766523532270427</v>
      </c>
      <c r="F111" s="75">
        <v>1.8582281299999999</v>
      </c>
      <c r="G111" s="3">
        <v>30.44583102</v>
      </c>
      <c r="H111" s="18">
        <f t="shared" si="11"/>
        <v>-0.93896608935458781</v>
      </c>
      <c r="I111" s="76">
        <f t="shared" si="10"/>
        <v>0.35557369158463747</v>
      </c>
    </row>
    <row r="112" spans="1:9" x14ac:dyDescent="0.15">
      <c r="A112" s="41" t="s">
        <v>874</v>
      </c>
      <c r="B112" s="96" t="s">
        <v>107</v>
      </c>
      <c r="C112" s="3">
        <v>21.322664750000001</v>
      </c>
      <c r="D112" s="3">
        <v>3.7115672100000001</v>
      </c>
      <c r="E112" s="9">
        <f t="shared" si="6"/>
        <v>4.7449221699531074</v>
      </c>
      <c r="F112" s="75">
        <v>16.533696029999998</v>
      </c>
      <c r="G112" s="3">
        <v>2.4368788500000003</v>
      </c>
      <c r="H112" s="18">
        <f t="shared" si="11"/>
        <v>5.7847837532013529</v>
      </c>
      <c r="I112" s="76">
        <f t="shared" si="10"/>
        <v>0.77540477345825165</v>
      </c>
    </row>
    <row r="113" spans="1:9" x14ac:dyDescent="0.15">
      <c r="A113" s="41" t="s">
        <v>1067</v>
      </c>
      <c r="B113" s="96" t="s">
        <v>279</v>
      </c>
      <c r="C113" s="3">
        <v>16.416661609999998</v>
      </c>
      <c r="D113" s="3">
        <v>14.0475832</v>
      </c>
      <c r="E113" s="9">
        <f t="shared" si="6"/>
        <v>0.16864669005840072</v>
      </c>
      <c r="F113" s="75">
        <v>18.056736570000002</v>
      </c>
      <c r="G113" s="3">
        <v>12.98990785</v>
      </c>
      <c r="H113" s="18">
        <f t="shared" si="11"/>
        <v>0.39005886558309966</v>
      </c>
      <c r="I113" s="76">
        <f t="shared" si="10"/>
        <v>1.0999030740209064</v>
      </c>
    </row>
    <row r="114" spans="1:9" x14ac:dyDescent="0.15">
      <c r="A114" s="41" t="s">
        <v>875</v>
      </c>
      <c r="B114" s="96" t="s">
        <v>108</v>
      </c>
      <c r="C114" s="3">
        <v>7.33806387</v>
      </c>
      <c r="D114" s="3">
        <v>2.3838852699999999</v>
      </c>
      <c r="E114" s="9">
        <f t="shared" si="6"/>
        <v>2.0781950634730002</v>
      </c>
      <c r="F114" s="75">
        <v>5.1469244700000001</v>
      </c>
      <c r="G114" s="3">
        <v>3.4965915499999998</v>
      </c>
      <c r="H114" s="18">
        <f t="shared" si="11"/>
        <v>0.47198332902223039</v>
      </c>
      <c r="I114" s="76">
        <f t="shared" si="10"/>
        <v>0.70140088191955186</v>
      </c>
    </row>
    <row r="115" spans="1:9" x14ac:dyDescent="0.15">
      <c r="A115" s="41" t="s">
        <v>1068</v>
      </c>
      <c r="B115" s="96" t="s">
        <v>280</v>
      </c>
      <c r="C115" s="3">
        <v>0.93098658000000001</v>
      </c>
      <c r="D115" s="3">
        <v>1.4647499999999999E-3</v>
      </c>
      <c r="E115" s="9">
        <f t="shared" si="6"/>
        <v>634.59418330773178</v>
      </c>
      <c r="F115" s="75">
        <v>1.6763334999999999</v>
      </c>
      <c r="G115" s="3">
        <v>0</v>
      </c>
      <c r="H115" s="18"/>
      <c r="I115" s="76">
        <f t="shared" si="10"/>
        <v>1.8005989946707932</v>
      </c>
    </row>
    <row r="116" spans="1:9" x14ac:dyDescent="0.15">
      <c r="A116" s="41" t="s">
        <v>878</v>
      </c>
      <c r="B116" s="96" t="s">
        <v>109</v>
      </c>
      <c r="C116" s="3">
        <v>4.1429281600000003</v>
      </c>
      <c r="D116" s="3">
        <v>1.6051478799999999</v>
      </c>
      <c r="E116" s="9">
        <f t="shared" si="6"/>
        <v>1.5810258429273198</v>
      </c>
      <c r="F116" s="75">
        <v>1.7492150800000001</v>
      </c>
      <c r="G116" s="3">
        <v>1.8348806000000002</v>
      </c>
      <c r="H116" s="18">
        <f t="shared" si="11"/>
        <v>-4.6687244935719519E-2</v>
      </c>
      <c r="I116" s="76">
        <f t="shared" si="10"/>
        <v>0.42221709198066326</v>
      </c>
    </row>
    <row r="117" spans="1:9" x14ac:dyDescent="0.15">
      <c r="A117" s="41" t="s">
        <v>1069</v>
      </c>
      <c r="B117" s="96" t="s">
        <v>281</v>
      </c>
      <c r="C117" s="3">
        <v>4.78843174</v>
      </c>
      <c r="D117" s="3">
        <v>5.6915525899999997</v>
      </c>
      <c r="E117" s="9">
        <f t="shared" si="6"/>
        <v>-0.15867741459277274</v>
      </c>
      <c r="F117" s="75">
        <v>11.82750961</v>
      </c>
      <c r="G117" s="3">
        <v>33.454323180000003</v>
      </c>
      <c r="H117" s="18">
        <f t="shared" si="11"/>
        <v>-0.64645796161044922</v>
      </c>
      <c r="I117" s="76">
        <f t="shared" si="10"/>
        <v>2.4700173777563341</v>
      </c>
    </row>
    <row r="118" spans="1:9" x14ac:dyDescent="0.15">
      <c r="A118" s="41" t="s">
        <v>879</v>
      </c>
      <c r="B118" s="96" t="s">
        <v>110</v>
      </c>
      <c r="C118" s="3">
        <v>10.54922408</v>
      </c>
      <c r="D118" s="3">
        <v>3.5619552999999997</v>
      </c>
      <c r="E118" s="9">
        <f t="shared" si="6"/>
        <v>1.9616385360029649</v>
      </c>
      <c r="F118" s="75">
        <v>10.17788844</v>
      </c>
      <c r="G118" s="3">
        <v>3.9127758999999998</v>
      </c>
      <c r="H118" s="18">
        <f t="shared" si="11"/>
        <v>1.6011938071894178</v>
      </c>
      <c r="I118" s="76">
        <f t="shared" si="10"/>
        <v>0.96479972013259196</v>
      </c>
    </row>
    <row r="119" spans="1:9" x14ac:dyDescent="0.15">
      <c r="A119" s="41" t="s">
        <v>1070</v>
      </c>
      <c r="B119" s="96" t="s">
        <v>282</v>
      </c>
      <c r="C119" s="3">
        <v>10.30025625</v>
      </c>
      <c r="D119" s="3">
        <v>2.93440133</v>
      </c>
      <c r="E119" s="9">
        <f t="shared" si="6"/>
        <v>2.5101729762370302</v>
      </c>
      <c r="F119" s="75">
        <v>22.33197899</v>
      </c>
      <c r="G119" s="3">
        <v>10.26818926</v>
      </c>
      <c r="H119" s="18">
        <f t="shared" si="11"/>
        <v>1.1748702156274824</v>
      </c>
      <c r="I119" s="76">
        <f t="shared" si="10"/>
        <v>2.1680993606348387</v>
      </c>
    </row>
    <row r="120" spans="1:9" x14ac:dyDescent="0.15">
      <c r="A120" s="41" t="s">
        <v>859</v>
      </c>
      <c r="B120" s="96" t="s">
        <v>111</v>
      </c>
      <c r="C120" s="3">
        <v>31.518917160000001</v>
      </c>
      <c r="D120" s="3">
        <v>9.1645518900000003</v>
      </c>
      <c r="E120" s="9">
        <f t="shared" si="6"/>
        <v>2.4392207647808952</v>
      </c>
      <c r="F120" s="75">
        <v>63.171035930000002</v>
      </c>
      <c r="G120" s="3">
        <v>6.8667215599999993</v>
      </c>
      <c r="H120" s="18">
        <f t="shared" si="11"/>
        <v>8.1995918835538184</v>
      </c>
      <c r="I120" s="76">
        <f t="shared" si="10"/>
        <v>2.0042260845867208</v>
      </c>
    </row>
    <row r="121" spans="1:9" x14ac:dyDescent="0.15">
      <c r="A121" s="41" t="s">
        <v>895</v>
      </c>
      <c r="B121" s="96" t="s">
        <v>283</v>
      </c>
      <c r="C121" s="3">
        <v>24.93629438</v>
      </c>
      <c r="D121" s="3">
        <v>39.6042913</v>
      </c>
      <c r="E121" s="9">
        <f t="shared" si="6"/>
        <v>-0.37036382771985121</v>
      </c>
      <c r="F121" s="75">
        <v>86.752798189999993</v>
      </c>
      <c r="G121" s="3">
        <v>64.227301479999994</v>
      </c>
      <c r="H121" s="18">
        <f t="shared" si="11"/>
        <v>0.35071529070880092</v>
      </c>
      <c r="I121" s="76">
        <f t="shared" si="10"/>
        <v>3.4789771434355354</v>
      </c>
    </row>
    <row r="122" spans="1:9" x14ac:dyDescent="0.15">
      <c r="A122" s="41" t="s">
        <v>880</v>
      </c>
      <c r="B122" s="96" t="s">
        <v>112</v>
      </c>
      <c r="C122" s="3">
        <v>15.519454640000001</v>
      </c>
      <c r="D122" s="3">
        <v>4.6034106399999999</v>
      </c>
      <c r="E122" s="9">
        <f t="shared" si="6"/>
        <v>2.3712948623675252</v>
      </c>
      <c r="F122" s="75">
        <v>10.921079480000001</v>
      </c>
      <c r="G122" s="3">
        <v>5.8574734400000006</v>
      </c>
      <c r="H122" s="18">
        <f t="shared" si="11"/>
        <v>0.86446931289883922</v>
      </c>
      <c r="I122" s="76">
        <f t="shared" si="10"/>
        <v>0.70370252907289021</v>
      </c>
    </row>
    <row r="123" spans="1:9" x14ac:dyDescent="0.15">
      <c r="A123" s="41" t="s">
        <v>1071</v>
      </c>
      <c r="B123" s="96" t="s">
        <v>284</v>
      </c>
      <c r="C123" s="3">
        <v>8.9600384399999999</v>
      </c>
      <c r="D123" s="3">
        <v>4.7620059999999999E-2</v>
      </c>
      <c r="E123" s="9">
        <f t="shared" si="6"/>
        <v>187.15680702628262</v>
      </c>
      <c r="F123" s="75">
        <v>20.224639679999999</v>
      </c>
      <c r="G123" s="3">
        <v>0.36323907</v>
      </c>
      <c r="H123" s="18">
        <f t="shared" si="11"/>
        <v>54.678591182385745</v>
      </c>
      <c r="I123" s="76">
        <f t="shared" si="10"/>
        <v>2.2572045661893387</v>
      </c>
    </row>
    <row r="124" spans="1:9" x14ac:dyDescent="0.15">
      <c r="A124" s="41" t="s">
        <v>863</v>
      </c>
      <c r="B124" s="96" t="s">
        <v>113</v>
      </c>
      <c r="C124" s="3">
        <v>13.574305789999999</v>
      </c>
      <c r="D124" s="3">
        <v>2.6091965099999999</v>
      </c>
      <c r="E124" s="9">
        <f t="shared" si="6"/>
        <v>4.2024850324516185</v>
      </c>
      <c r="F124" s="75">
        <v>5.3736320700000002</v>
      </c>
      <c r="G124" s="3">
        <v>0.71331675999999999</v>
      </c>
      <c r="H124" s="18">
        <f t="shared" si="11"/>
        <v>6.5333040962054509</v>
      </c>
      <c r="I124" s="76">
        <f t="shared" si="10"/>
        <v>0.39586791053128328</v>
      </c>
    </row>
    <row r="125" spans="1:9" x14ac:dyDescent="0.15">
      <c r="A125" s="41" t="s">
        <v>1072</v>
      </c>
      <c r="B125" s="96" t="s">
        <v>285</v>
      </c>
      <c r="C125" s="3">
        <v>6.5308221</v>
      </c>
      <c r="D125" s="3">
        <v>5.3050712500000001</v>
      </c>
      <c r="E125" s="9">
        <f t="shared" si="6"/>
        <v>0.23105266493828891</v>
      </c>
      <c r="F125" s="75">
        <v>9.4602225700000009</v>
      </c>
      <c r="G125" s="3">
        <v>22.416613179999999</v>
      </c>
      <c r="H125" s="18">
        <f t="shared" si="11"/>
        <v>-0.57798162933728237</v>
      </c>
      <c r="I125" s="76">
        <f t="shared" si="10"/>
        <v>1.4485500332339478</v>
      </c>
    </row>
    <row r="126" spans="1:9" x14ac:dyDescent="0.15">
      <c r="A126" s="41" t="s">
        <v>864</v>
      </c>
      <c r="B126" s="96" t="s">
        <v>114</v>
      </c>
      <c r="C126" s="3">
        <v>2.90393225</v>
      </c>
      <c r="D126" s="3">
        <v>1.4821401999999999</v>
      </c>
      <c r="E126" s="9">
        <f t="shared" si="6"/>
        <v>0.95928310290753882</v>
      </c>
      <c r="F126" s="75">
        <v>0.50418574999999999</v>
      </c>
      <c r="G126" s="3">
        <v>0.48861496000000004</v>
      </c>
      <c r="H126" s="18">
        <f t="shared" si="11"/>
        <v>3.186719866293064E-2</v>
      </c>
      <c r="I126" s="76">
        <f t="shared" si="10"/>
        <v>0.173621733082788</v>
      </c>
    </row>
    <row r="127" spans="1:9" x14ac:dyDescent="0.15">
      <c r="A127" s="41" t="s">
        <v>1073</v>
      </c>
      <c r="B127" s="96" t="s">
        <v>286</v>
      </c>
      <c r="C127" s="3">
        <v>0.91533876000000003</v>
      </c>
      <c r="D127" s="3">
        <v>0.96343729</v>
      </c>
      <c r="E127" s="9">
        <f t="shared" si="6"/>
        <v>-4.992388243556567E-2</v>
      </c>
      <c r="F127" s="75">
        <v>1.4526105499999999</v>
      </c>
      <c r="G127" s="3">
        <v>0.55036205000000005</v>
      </c>
      <c r="H127" s="18">
        <f t="shared" si="11"/>
        <v>1.6393726638673574</v>
      </c>
      <c r="I127" s="76">
        <f t="shared" si="10"/>
        <v>1.5869649723999451</v>
      </c>
    </row>
    <row r="128" spans="1:9" x14ac:dyDescent="0.15">
      <c r="A128" s="41" t="s">
        <v>877</v>
      </c>
      <c r="B128" s="96" t="s">
        <v>115</v>
      </c>
      <c r="C128" s="3">
        <v>26.04879451</v>
      </c>
      <c r="D128" s="3">
        <v>7.9155963600000003</v>
      </c>
      <c r="E128" s="9">
        <f t="shared" si="6"/>
        <v>2.2908189510057331</v>
      </c>
      <c r="F128" s="75">
        <v>9.7912335199999987</v>
      </c>
      <c r="G128" s="3">
        <v>8.9116812599999999</v>
      </c>
      <c r="H128" s="18">
        <f t="shared" si="11"/>
        <v>9.8696557286879205E-2</v>
      </c>
      <c r="I128" s="76">
        <f t="shared" si="10"/>
        <v>0.37588048522710693</v>
      </c>
    </row>
    <row r="129" spans="1:9" x14ac:dyDescent="0.15">
      <c r="A129" s="41" t="s">
        <v>1074</v>
      </c>
      <c r="B129" s="96" t="s">
        <v>287</v>
      </c>
      <c r="C129" s="3">
        <v>11.0376514</v>
      </c>
      <c r="D129" s="3">
        <v>2.2283154600000001</v>
      </c>
      <c r="E129" s="9">
        <f t="shared" si="6"/>
        <v>3.9533612265114382</v>
      </c>
      <c r="F129" s="75">
        <v>11.12181118</v>
      </c>
      <c r="G129" s="3">
        <v>2.2378754700000001</v>
      </c>
      <c r="H129" s="18">
        <f t="shared" si="11"/>
        <v>3.9698078955215497</v>
      </c>
      <c r="I129" s="76">
        <f t="shared" si="10"/>
        <v>1.0076247905419444</v>
      </c>
    </row>
    <row r="130" spans="1:9" x14ac:dyDescent="0.15">
      <c r="A130" s="41" t="s">
        <v>865</v>
      </c>
      <c r="B130" s="96" t="s">
        <v>116</v>
      </c>
      <c r="C130" s="3">
        <v>3.0363504799999999</v>
      </c>
      <c r="D130" s="3">
        <v>0.95936935999999995</v>
      </c>
      <c r="E130" s="9">
        <f t="shared" si="6"/>
        <v>2.1649441879194473</v>
      </c>
      <c r="F130" s="75">
        <v>6.0395230599999996</v>
      </c>
      <c r="G130" s="3">
        <v>1.1245584199999998</v>
      </c>
      <c r="H130" s="18">
        <f t="shared" si="11"/>
        <v>4.3705729756574145</v>
      </c>
      <c r="I130" s="76">
        <f t="shared" si="10"/>
        <v>1.9890730993610461</v>
      </c>
    </row>
    <row r="131" spans="1:9" x14ac:dyDescent="0.15">
      <c r="A131" s="41" t="s">
        <v>1075</v>
      </c>
      <c r="B131" s="96" t="s">
        <v>288</v>
      </c>
      <c r="C131" s="3">
        <v>0.53511914000000005</v>
      </c>
      <c r="D131" s="3">
        <v>9.4009026500000008</v>
      </c>
      <c r="E131" s="9">
        <f t="shared" si="6"/>
        <v>-0.94307789795057606</v>
      </c>
      <c r="F131" s="75">
        <v>0.53473400000000004</v>
      </c>
      <c r="G131" s="3">
        <v>30.27873031</v>
      </c>
      <c r="H131" s="18">
        <f t="shared" si="11"/>
        <v>-0.98233961614224641</v>
      </c>
      <c r="I131" s="76">
        <f t="shared" si="10"/>
        <v>0.9992802724268095</v>
      </c>
    </row>
    <row r="132" spans="1:9" x14ac:dyDescent="0.15">
      <c r="A132" s="41" t="s">
        <v>911</v>
      </c>
      <c r="B132" s="96" t="s">
        <v>546</v>
      </c>
      <c r="C132" s="3">
        <v>1.5309791799999999</v>
      </c>
      <c r="D132" s="3">
        <v>0.83320358999999999</v>
      </c>
      <c r="E132" s="9">
        <f t="shared" si="6"/>
        <v>0.83746109399264568</v>
      </c>
      <c r="F132" s="75">
        <v>8.3837557199999999</v>
      </c>
      <c r="G132" s="3">
        <v>5.7419753399999998</v>
      </c>
      <c r="H132" s="18">
        <f t="shared" si="11"/>
        <v>0.46008215353986537</v>
      </c>
      <c r="I132" s="76">
        <f t="shared" si="10"/>
        <v>5.476074286000415</v>
      </c>
    </row>
    <row r="133" spans="1:9" x14ac:dyDescent="0.15">
      <c r="A133" s="41" t="s">
        <v>866</v>
      </c>
      <c r="B133" s="96" t="s">
        <v>117</v>
      </c>
      <c r="C133" s="3">
        <v>12.438532789999998</v>
      </c>
      <c r="D133" s="3">
        <v>2.08648795</v>
      </c>
      <c r="E133" s="9">
        <f t="shared" si="6"/>
        <v>4.9614687877780455</v>
      </c>
      <c r="F133" s="75">
        <v>15.720141369999999</v>
      </c>
      <c r="G133" s="3">
        <v>2.8619085699999998</v>
      </c>
      <c r="H133" s="18">
        <f t="shared" si="11"/>
        <v>4.4928873461530605</v>
      </c>
      <c r="I133" s="76">
        <f t="shared" si="10"/>
        <v>1.2638260183418306</v>
      </c>
    </row>
    <row r="134" spans="1:9" x14ac:dyDescent="0.15">
      <c r="A134" s="41" t="s">
        <v>0</v>
      </c>
      <c r="B134" s="96" t="s">
        <v>289</v>
      </c>
      <c r="C134" s="3">
        <v>2.11914559</v>
      </c>
      <c r="D134" s="3">
        <v>6.2606889999999998E-2</v>
      </c>
      <c r="E134" s="9">
        <f t="shared" si="6"/>
        <v>32.848440483148103</v>
      </c>
      <c r="F134" s="75">
        <v>2.4485173700000002</v>
      </c>
      <c r="G134" s="3">
        <v>1.3312629999999999E-2</v>
      </c>
      <c r="H134" s="18">
        <f t="shared" si="11"/>
        <v>182.92439134866669</v>
      </c>
      <c r="I134" s="76">
        <f t="shared" si="10"/>
        <v>1.1554266877907149</v>
      </c>
    </row>
    <row r="135" spans="1:9" x14ac:dyDescent="0.15">
      <c r="A135" s="41" t="s">
        <v>858</v>
      </c>
      <c r="B135" s="96" t="s">
        <v>118</v>
      </c>
      <c r="C135" s="3">
        <v>21.340915160000002</v>
      </c>
      <c r="D135" s="3">
        <v>7.83900942</v>
      </c>
      <c r="E135" s="9">
        <f t="shared" ref="E135:E198" si="12">C135/D135-1</f>
        <v>1.722399478887219</v>
      </c>
      <c r="F135" s="75">
        <v>23.838073440000002</v>
      </c>
      <c r="G135" s="3">
        <v>1.9850012399999999</v>
      </c>
      <c r="H135" s="18">
        <f t="shared" si="11"/>
        <v>11.009097505651939</v>
      </c>
      <c r="I135" s="76">
        <f t="shared" si="10"/>
        <v>1.1170127082778769</v>
      </c>
    </row>
    <row r="136" spans="1:9" x14ac:dyDescent="0.15">
      <c r="A136" s="41" t="s">
        <v>1</v>
      </c>
      <c r="B136" s="96" t="s">
        <v>290</v>
      </c>
      <c r="C136" s="3">
        <v>3.5178746200000002</v>
      </c>
      <c r="D136" s="3">
        <v>0.40762571000000003</v>
      </c>
      <c r="E136" s="9">
        <f t="shared" si="12"/>
        <v>7.6301588287941886</v>
      </c>
      <c r="F136" s="75">
        <v>24.047432000000001</v>
      </c>
      <c r="G136" s="3">
        <v>0.97497036000000004</v>
      </c>
      <c r="H136" s="18">
        <f t="shared" si="11"/>
        <v>23.664782629904771</v>
      </c>
      <c r="I136" s="76">
        <f t="shared" si="10"/>
        <v>6.8357842724934859</v>
      </c>
    </row>
    <row r="137" spans="1:9" x14ac:dyDescent="0.15">
      <c r="A137" s="41" t="s">
        <v>857</v>
      </c>
      <c r="B137" s="96" t="s">
        <v>119</v>
      </c>
      <c r="C137" s="3">
        <v>33.533002260000004</v>
      </c>
      <c r="D137" s="3">
        <v>14.102670269999999</v>
      </c>
      <c r="E137" s="9">
        <f t="shared" si="12"/>
        <v>1.3777768052432813</v>
      </c>
      <c r="F137" s="75">
        <v>29.542387309999999</v>
      </c>
      <c r="G137" s="3">
        <v>9.7782846499999998</v>
      </c>
      <c r="H137" s="18">
        <f t="shared" si="11"/>
        <v>2.02122390249705</v>
      </c>
      <c r="I137" s="76">
        <f t="shared" si="10"/>
        <v>0.88099440309404597</v>
      </c>
    </row>
    <row r="138" spans="1:9" x14ac:dyDescent="0.15">
      <c r="A138" s="41" t="s">
        <v>2</v>
      </c>
      <c r="B138" s="96" t="s">
        <v>291</v>
      </c>
      <c r="C138" s="3">
        <v>9.1061824399999995</v>
      </c>
      <c r="D138" s="3">
        <v>13.60021761</v>
      </c>
      <c r="E138" s="9">
        <f t="shared" si="12"/>
        <v>-0.33043847524142667</v>
      </c>
      <c r="F138" s="75">
        <v>15.22791975</v>
      </c>
      <c r="G138" s="3">
        <v>29.023731569999999</v>
      </c>
      <c r="H138" s="18">
        <f t="shared" si="11"/>
        <v>-0.47532867325233463</v>
      </c>
      <c r="I138" s="76">
        <f t="shared" si="10"/>
        <v>1.6722616585309706</v>
      </c>
    </row>
    <row r="139" spans="1:9" x14ac:dyDescent="0.15">
      <c r="A139" s="41" t="s">
        <v>876</v>
      </c>
      <c r="B139" s="96" t="s">
        <v>120</v>
      </c>
      <c r="C139" s="3">
        <v>7.5716524500000002</v>
      </c>
      <c r="D139" s="3">
        <v>2.2197930000000001E-2</v>
      </c>
      <c r="E139" s="9">
        <f t="shared" si="12"/>
        <v>340.09723068772627</v>
      </c>
      <c r="F139" s="75">
        <v>7.2827507999999996</v>
      </c>
      <c r="G139" s="3">
        <v>6.3000000000000003E-4</v>
      </c>
      <c r="H139" s="18">
        <f t="shared" si="11"/>
        <v>11558.921904761904</v>
      </c>
      <c r="I139" s="76">
        <f t="shared" si="10"/>
        <v>0.96184430652254771</v>
      </c>
    </row>
    <row r="140" spans="1:9" x14ac:dyDescent="0.15">
      <c r="A140" s="41" t="s">
        <v>3</v>
      </c>
      <c r="B140" s="96" t="s">
        <v>292</v>
      </c>
      <c r="C140" s="3">
        <v>3.607697E-2</v>
      </c>
      <c r="D140" s="3">
        <v>0</v>
      </c>
      <c r="E140" s="9"/>
      <c r="F140" s="75">
        <v>2.933587E-2</v>
      </c>
      <c r="G140" s="3">
        <v>0.52656084999999997</v>
      </c>
      <c r="H140" s="18">
        <f t="shared" si="11"/>
        <v>-0.94428778744185027</v>
      </c>
      <c r="I140" s="76">
        <f t="shared" si="10"/>
        <v>0.81314672490511264</v>
      </c>
    </row>
    <row r="141" spans="1:9" x14ac:dyDescent="0.15">
      <c r="A141" s="41" t="s">
        <v>867</v>
      </c>
      <c r="B141" s="96" t="s">
        <v>121</v>
      </c>
      <c r="C141" s="3">
        <v>26.477062350000001</v>
      </c>
      <c r="D141" s="3">
        <v>7.4532669699999996</v>
      </c>
      <c r="E141" s="9">
        <f t="shared" si="12"/>
        <v>2.5524102996138889</v>
      </c>
      <c r="F141" s="75">
        <v>55.525297700000003</v>
      </c>
      <c r="G141" s="3">
        <v>8.2473025500000006</v>
      </c>
      <c r="H141" s="18">
        <f t="shared" si="11"/>
        <v>5.7325404110462754</v>
      </c>
      <c r="I141" s="76">
        <f t="shared" ref="I141:I172" si="13">F141/C141</f>
        <v>2.097109451419183</v>
      </c>
    </row>
    <row r="142" spans="1:9" x14ac:dyDescent="0.15">
      <c r="A142" s="41" t="s">
        <v>4</v>
      </c>
      <c r="B142" s="96" t="s">
        <v>293</v>
      </c>
      <c r="C142" s="3">
        <v>18.3265721</v>
      </c>
      <c r="D142" s="3">
        <v>13.37904384</v>
      </c>
      <c r="E142" s="9">
        <f t="shared" si="12"/>
        <v>0.36979684939876845</v>
      </c>
      <c r="F142" s="75">
        <v>68.2698702</v>
      </c>
      <c r="G142" s="3">
        <v>27.62907246</v>
      </c>
      <c r="H142" s="18">
        <f t="shared" ref="H142:H170" si="14">F142/G142-1</f>
        <v>1.4709432536628846</v>
      </c>
      <c r="I142" s="76">
        <f t="shared" si="13"/>
        <v>3.7251849297010651</v>
      </c>
    </row>
    <row r="143" spans="1:9" x14ac:dyDescent="0.15">
      <c r="A143" s="41" t="s">
        <v>912</v>
      </c>
      <c r="B143" s="96" t="s">
        <v>547</v>
      </c>
      <c r="C143" s="3">
        <v>2.6963128700000003</v>
      </c>
      <c r="D143" s="3">
        <v>0.74353926000000004</v>
      </c>
      <c r="E143" s="9">
        <f t="shared" si="12"/>
        <v>2.6263221258820955</v>
      </c>
      <c r="F143" s="75">
        <v>0.69005572999999998</v>
      </c>
      <c r="G143" s="3">
        <v>0</v>
      </c>
      <c r="H143" s="18"/>
      <c r="I143" s="76">
        <f t="shared" si="13"/>
        <v>0.25592568936556681</v>
      </c>
    </row>
    <row r="144" spans="1:9" x14ac:dyDescent="0.15">
      <c r="A144" s="41" t="s">
        <v>913</v>
      </c>
      <c r="B144" s="96" t="s">
        <v>548</v>
      </c>
      <c r="C144" s="3">
        <v>4.3327085199999997</v>
      </c>
      <c r="D144" s="3">
        <v>3.6595808399999998</v>
      </c>
      <c r="E144" s="9">
        <f t="shared" si="12"/>
        <v>0.18393573183097112</v>
      </c>
      <c r="F144" s="75">
        <v>1.40521962</v>
      </c>
      <c r="G144" s="3">
        <v>5.4915286500000002</v>
      </c>
      <c r="H144" s="18">
        <f t="shared" si="14"/>
        <v>-0.74411139237159407</v>
      </c>
      <c r="I144" s="76">
        <f t="shared" si="13"/>
        <v>0.32432821490608837</v>
      </c>
    </row>
    <row r="145" spans="1:9" x14ac:dyDescent="0.15">
      <c r="A145" s="41" t="s">
        <v>882</v>
      </c>
      <c r="B145" s="96" t="s">
        <v>196</v>
      </c>
      <c r="C145" s="3">
        <v>10.07782716</v>
      </c>
      <c r="D145" s="3">
        <v>6.0269515899999995</v>
      </c>
      <c r="E145" s="9">
        <f t="shared" si="12"/>
        <v>0.67212678076281018</v>
      </c>
      <c r="F145" s="75">
        <v>3.3744579300000002</v>
      </c>
      <c r="G145" s="3">
        <v>3.6601143399999998</v>
      </c>
      <c r="H145" s="18">
        <f t="shared" si="14"/>
        <v>-7.804576126985141E-2</v>
      </c>
      <c r="I145" s="76">
        <f t="shared" si="13"/>
        <v>0.3348398296999569</v>
      </c>
    </row>
    <row r="146" spans="1:9" x14ac:dyDescent="0.15">
      <c r="A146" s="41" t="s">
        <v>850</v>
      </c>
      <c r="B146" s="96" t="s">
        <v>182</v>
      </c>
      <c r="C146" s="3">
        <v>2.6165286400000003</v>
      </c>
      <c r="D146" s="3">
        <v>1.2271491200000002</v>
      </c>
      <c r="E146" s="9">
        <f t="shared" si="12"/>
        <v>1.1322010482312042</v>
      </c>
      <c r="F146" s="75">
        <v>14.67978697</v>
      </c>
      <c r="G146" s="3">
        <v>0.71462172999999996</v>
      </c>
      <c r="H146" s="18">
        <f t="shared" si="14"/>
        <v>19.542038331244139</v>
      </c>
      <c r="I146" s="76">
        <f t="shared" si="13"/>
        <v>5.6104056135995508</v>
      </c>
    </row>
    <row r="147" spans="1:9" x14ac:dyDescent="0.15">
      <c r="A147" s="41" t="s">
        <v>851</v>
      </c>
      <c r="B147" s="96" t="s">
        <v>184</v>
      </c>
      <c r="C147" s="3">
        <v>6.0234365800000003</v>
      </c>
      <c r="D147" s="3">
        <v>1.8481380199999999</v>
      </c>
      <c r="E147" s="9">
        <f t="shared" si="12"/>
        <v>2.2591919622972751</v>
      </c>
      <c r="F147" s="75">
        <v>2.6603526</v>
      </c>
      <c r="G147" s="3">
        <v>0.53920006000000009</v>
      </c>
      <c r="H147" s="18">
        <f t="shared" si="14"/>
        <v>3.9338878040926026</v>
      </c>
      <c r="I147" s="76">
        <f t="shared" si="13"/>
        <v>0.44166690636925404</v>
      </c>
    </row>
    <row r="148" spans="1:9" x14ac:dyDescent="0.15">
      <c r="A148" s="41" t="s">
        <v>841</v>
      </c>
      <c r="B148" s="96" t="s">
        <v>549</v>
      </c>
      <c r="C148" s="3">
        <v>7.8688793800000001</v>
      </c>
      <c r="D148" s="3">
        <v>12.022338900000001</v>
      </c>
      <c r="E148" s="9">
        <f t="shared" si="12"/>
        <v>-0.34547849254191298</v>
      </c>
      <c r="F148" s="75">
        <v>44.945387240000002</v>
      </c>
      <c r="G148" s="3">
        <v>70.616762950000009</v>
      </c>
      <c r="H148" s="18">
        <f t="shared" si="14"/>
        <v>-0.36353090452725156</v>
      </c>
      <c r="I148" s="76">
        <f t="shared" si="13"/>
        <v>5.7117900871928224</v>
      </c>
    </row>
    <row r="149" spans="1:9" x14ac:dyDescent="0.15">
      <c r="A149" s="41" t="s">
        <v>890</v>
      </c>
      <c r="B149" s="96" t="s">
        <v>183</v>
      </c>
      <c r="C149" s="3">
        <v>4.8560737099999995</v>
      </c>
      <c r="D149" s="3">
        <v>3.0977110899999998</v>
      </c>
      <c r="E149" s="9">
        <f t="shared" si="12"/>
        <v>0.5676328646904254</v>
      </c>
      <c r="F149" s="75">
        <v>2.7717343999999997</v>
      </c>
      <c r="G149" s="3">
        <v>21.73017681</v>
      </c>
      <c r="H149" s="18">
        <f t="shared" si="14"/>
        <v>-0.87244768304303544</v>
      </c>
      <c r="I149" s="76">
        <f t="shared" si="13"/>
        <v>0.57077683855832573</v>
      </c>
    </row>
    <row r="150" spans="1:9" x14ac:dyDescent="0.15">
      <c r="A150" s="41" t="s">
        <v>885</v>
      </c>
      <c r="B150" s="96" t="s">
        <v>205</v>
      </c>
      <c r="C150" s="3">
        <v>16.06895145</v>
      </c>
      <c r="D150" s="3">
        <v>3.1581637100000002</v>
      </c>
      <c r="E150" s="9">
        <f t="shared" si="12"/>
        <v>4.0880679171631664</v>
      </c>
      <c r="F150" s="75">
        <v>20.21353684</v>
      </c>
      <c r="G150" s="3">
        <v>1.6341213799999998</v>
      </c>
      <c r="H150" s="18">
        <f t="shared" si="14"/>
        <v>11.369666713497134</v>
      </c>
      <c r="I150" s="76">
        <f t="shared" si="13"/>
        <v>1.2579250676620843</v>
      </c>
    </row>
    <row r="151" spans="1:9" x14ac:dyDescent="0.15">
      <c r="A151" s="41" t="s">
        <v>5</v>
      </c>
      <c r="B151" s="96" t="s">
        <v>805</v>
      </c>
      <c r="C151" s="3">
        <v>25.486633380000001</v>
      </c>
      <c r="D151" s="3">
        <v>1.44169192</v>
      </c>
      <c r="E151" s="9">
        <f t="shared" si="12"/>
        <v>16.678279961505229</v>
      </c>
      <c r="F151" s="75">
        <v>24.223307089999999</v>
      </c>
      <c r="G151" s="3">
        <v>3.51932943</v>
      </c>
      <c r="H151" s="18">
        <f t="shared" si="14"/>
        <v>5.8829325505910361</v>
      </c>
      <c r="I151" s="76">
        <f t="shared" si="13"/>
        <v>0.95043180983678421</v>
      </c>
    </row>
    <row r="152" spans="1:9" x14ac:dyDescent="0.15">
      <c r="A152" s="41" t="s">
        <v>868</v>
      </c>
      <c r="B152" s="96" t="s">
        <v>125</v>
      </c>
      <c r="C152" s="3">
        <v>41.117134569999997</v>
      </c>
      <c r="D152" s="3">
        <v>20.048946469999997</v>
      </c>
      <c r="E152" s="9">
        <f t="shared" si="12"/>
        <v>1.0508376652870579</v>
      </c>
      <c r="F152" s="75">
        <v>49.498827920000004</v>
      </c>
      <c r="G152" s="3">
        <v>19.509416989999998</v>
      </c>
      <c r="H152" s="18">
        <f t="shared" si="14"/>
        <v>1.5371761721722268</v>
      </c>
      <c r="I152" s="76">
        <f t="shared" si="13"/>
        <v>1.2038491601531853</v>
      </c>
    </row>
    <row r="153" spans="1:9" x14ac:dyDescent="0.15">
      <c r="A153" s="41" t="s">
        <v>869</v>
      </c>
      <c r="B153" s="96" t="s">
        <v>122</v>
      </c>
      <c r="C153" s="3">
        <v>61.058954280000002</v>
      </c>
      <c r="D153" s="3">
        <v>45.364420299999999</v>
      </c>
      <c r="E153" s="9">
        <f t="shared" si="12"/>
        <v>0.3459657122522517</v>
      </c>
      <c r="F153" s="75">
        <v>101.92436665999999</v>
      </c>
      <c r="G153" s="3">
        <v>127.02517559</v>
      </c>
      <c r="H153" s="18">
        <f t="shared" si="14"/>
        <v>-0.19760499297413336</v>
      </c>
      <c r="I153" s="76">
        <f t="shared" si="13"/>
        <v>1.6692779603234302</v>
      </c>
    </row>
    <row r="154" spans="1:9" x14ac:dyDescent="0.15">
      <c r="A154" s="41" t="s">
        <v>884</v>
      </c>
      <c r="B154" s="96" t="s">
        <v>206</v>
      </c>
      <c r="C154" s="3">
        <v>27.337849089999999</v>
      </c>
      <c r="D154" s="3">
        <v>21.321574819999999</v>
      </c>
      <c r="E154" s="9">
        <f t="shared" si="12"/>
        <v>0.28216838206325323</v>
      </c>
      <c r="F154" s="75">
        <v>31.34983038</v>
      </c>
      <c r="G154" s="3">
        <v>10.275887920000001</v>
      </c>
      <c r="H154" s="18">
        <f t="shared" si="14"/>
        <v>2.0508147445812157</v>
      </c>
      <c r="I154" s="76">
        <f t="shared" si="13"/>
        <v>1.1467555577175075</v>
      </c>
    </row>
    <row r="155" spans="1:9" x14ac:dyDescent="0.15">
      <c r="A155" s="41" t="s">
        <v>870</v>
      </c>
      <c r="B155" s="96" t="s">
        <v>123</v>
      </c>
      <c r="C155" s="3">
        <v>40.290153220000001</v>
      </c>
      <c r="D155" s="3">
        <v>232.53975987999999</v>
      </c>
      <c r="E155" s="9">
        <f t="shared" si="12"/>
        <v>-0.82673864787341589</v>
      </c>
      <c r="F155" s="75">
        <v>11.445174470000001</v>
      </c>
      <c r="G155" s="3">
        <v>493.61019596</v>
      </c>
      <c r="H155" s="18">
        <f t="shared" si="14"/>
        <v>-0.97681333456303343</v>
      </c>
      <c r="I155" s="76">
        <f t="shared" si="13"/>
        <v>0.28406877500576555</v>
      </c>
    </row>
    <row r="156" spans="1:9" x14ac:dyDescent="0.15">
      <c r="A156" s="41" t="s">
        <v>871</v>
      </c>
      <c r="B156" s="96" t="s">
        <v>124</v>
      </c>
      <c r="C156" s="3">
        <v>90.606817230000004</v>
      </c>
      <c r="D156" s="3">
        <v>41.4109956</v>
      </c>
      <c r="E156" s="9">
        <f t="shared" si="12"/>
        <v>1.1879893472061318</v>
      </c>
      <c r="F156" s="75">
        <v>47.515250999999999</v>
      </c>
      <c r="G156" s="3">
        <v>60.69105321</v>
      </c>
      <c r="H156" s="18">
        <f t="shared" si="14"/>
        <v>-0.21709628541804638</v>
      </c>
      <c r="I156" s="76">
        <f t="shared" si="13"/>
        <v>0.52441143451033456</v>
      </c>
    </row>
    <row r="157" spans="1:9" x14ac:dyDescent="0.15">
      <c r="A157" s="41" t="s">
        <v>838</v>
      </c>
      <c r="B157" s="96" t="s">
        <v>148</v>
      </c>
      <c r="C157" s="3">
        <v>165.07160213999998</v>
      </c>
      <c r="D157" s="3">
        <v>46.42673388</v>
      </c>
      <c r="E157" s="9">
        <f t="shared" si="12"/>
        <v>2.5555290744049208</v>
      </c>
      <c r="F157" s="75">
        <v>108.13117434</v>
      </c>
      <c r="G157" s="3">
        <v>25.119070430000001</v>
      </c>
      <c r="H157" s="18">
        <f t="shared" si="14"/>
        <v>3.3047442635798205</v>
      </c>
      <c r="I157" s="76">
        <f t="shared" si="13"/>
        <v>0.65505618736463311</v>
      </c>
    </row>
    <row r="158" spans="1:9" x14ac:dyDescent="0.15">
      <c r="A158" s="41" t="s">
        <v>862</v>
      </c>
      <c r="B158" s="96" t="s">
        <v>134</v>
      </c>
      <c r="C158" s="3">
        <v>22.21949841</v>
      </c>
      <c r="D158" s="3">
        <v>3.2123709500000004</v>
      </c>
      <c r="E158" s="9">
        <f t="shared" si="12"/>
        <v>5.9168532388826378</v>
      </c>
      <c r="F158" s="75">
        <v>7.1625495800000003</v>
      </c>
      <c r="G158" s="3">
        <v>1.5807517799999999</v>
      </c>
      <c r="H158" s="18">
        <f t="shared" si="14"/>
        <v>3.5311032830214497</v>
      </c>
      <c r="I158" s="76">
        <f t="shared" si="13"/>
        <v>0.32235424255915957</v>
      </c>
    </row>
    <row r="159" spans="1:9" x14ac:dyDescent="0.15">
      <c r="A159" s="41" t="s">
        <v>439</v>
      </c>
      <c r="B159" s="96" t="s">
        <v>817</v>
      </c>
      <c r="C159" s="3">
        <v>1.59804849</v>
      </c>
      <c r="D159" s="3">
        <v>1.1343627000000001</v>
      </c>
      <c r="E159" s="9">
        <f t="shared" si="12"/>
        <v>0.40876325535033908</v>
      </c>
      <c r="F159" s="75">
        <v>0.26018220999999997</v>
      </c>
      <c r="G159" s="3">
        <v>3.8523269999999998E-2</v>
      </c>
      <c r="H159" s="18">
        <f t="shared" si="14"/>
        <v>5.7538973197238965</v>
      </c>
      <c r="I159" s="76">
        <f t="shared" si="13"/>
        <v>0.16281246259304682</v>
      </c>
    </row>
    <row r="160" spans="1:9" x14ac:dyDescent="0.15">
      <c r="A160" s="41" t="s">
        <v>355</v>
      </c>
      <c r="B160" s="96" t="s">
        <v>565</v>
      </c>
      <c r="C160" s="3">
        <v>0.91585944999999991</v>
      </c>
      <c r="D160" s="3">
        <v>0.60445583999999997</v>
      </c>
      <c r="E160" s="9">
        <f t="shared" si="12"/>
        <v>0.51518008329607667</v>
      </c>
      <c r="F160" s="75">
        <v>0.36189129999999997</v>
      </c>
      <c r="G160" s="3">
        <v>0.27941788000000001</v>
      </c>
      <c r="H160" s="18">
        <f t="shared" si="14"/>
        <v>0.29516156947436567</v>
      </c>
      <c r="I160" s="76">
        <f t="shared" si="13"/>
        <v>0.39513846802585267</v>
      </c>
    </row>
    <row r="161" spans="1:9" x14ac:dyDescent="0.15">
      <c r="A161" s="41" t="s">
        <v>242</v>
      </c>
      <c r="B161" s="96" t="s">
        <v>301</v>
      </c>
      <c r="C161" s="3">
        <v>5.0639963400000001</v>
      </c>
      <c r="D161" s="3">
        <v>2.6263287799999997</v>
      </c>
      <c r="E161" s="9">
        <f t="shared" si="12"/>
        <v>0.92816542184790762</v>
      </c>
      <c r="F161" s="75">
        <v>2.2598521800000002</v>
      </c>
      <c r="G161" s="3">
        <v>0.76028018999999991</v>
      </c>
      <c r="H161" s="18">
        <f t="shared" si="14"/>
        <v>1.972393874947604</v>
      </c>
      <c r="I161" s="76">
        <f t="shared" si="13"/>
        <v>0.4462586519167982</v>
      </c>
    </row>
    <row r="162" spans="1:9" x14ac:dyDescent="0.15">
      <c r="A162" s="41" t="s">
        <v>243</v>
      </c>
      <c r="B162" s="96" t="s">
        <v>302</v>
      </c>
      <c r="C162" s="3">
        <v>2.0466052000000001</v>
      </c>
      <c r="D162" s="3">
        <v>6.6217461399999999</v>
      </c>
      <c r="E162" s="9">
        <f t="shared" si="12"/>
        <v>-0.69092665941433995</v>
      </c>
      <c r="F162" s="75">
        <v>5.92990365</v>
      </c>
      <c r="G162" s="3">
        <v>2.38631152</v>
      </c>
      <c r="H162" s="18">
        <f t="shared" si="14"/>
        <v>1.4849662754844348</v>
      </c>
      <c r="I162" s="76">
        <f t="shared" si="13"/>
        <v>2.8974340776618761</v>
      </c>
    </row>
    <row r="163" spans="1:9" x14ac:dyDescent="0.15">
      <c r="A163" s="41" t="s">
        <v>358</v>
      </c>
      <c r="B163" s="96" t="s">
        <v>566</v>
      </c>
      <c r="C163" s="3">
        <v>2.4678906299999999</v>
      </c>
      <c r="D163" s="3">
        <v>6.0857417800000002</v>
      </c>
      <c r="E163" s="9">
        <f t="shared" si="12"/>
        <v>-0.59447989756804964</v>
      </c>
      <c r="F163" s="75">
        <v>3.76346895</v>
      </c>
      <c r="G163" s="3">
        <v>3.86479931</v>
      </c>
      <c r="H163" s="18">
        <f t="shared" si="14"/>
        <v>-2.6218789611613724E-2</v>
      </c>
      <c r="I163" s="76">
        <f t="shared" si="13"/>
        <v>1.5249739612650501</v>
      </c>
    </row>
    <row r="164" spans="1:9" x14ac:dyDescent="0.15">
      <c r="A164" s="41" t="s">
        <v>356</v>
      </c>
      <c r="B164" s="96" t="s">
        <v>567</v>
      </c>
      <c r="C164" s="3">
        <v>0.89084759000000002</v>
      </c>
      <c r="D164" s="3">
        <v>0.39895902</v>
      </c>
      <c r="E164" s="9">
        <f t="shared" si="12"/>
        <v>1.2329300638446528</v>
      </c>
      <c r="F164" s="75">
        <v>4.3394599999999998E-2</v>
      </c>
      <c r="G164" s="3">
        <v>3.6048000000000005E-4</v>
      </c>
      <c r="H164" s="18">
        <f t="shared" si="14"/>
        <v>119.38004882379049</v>
      </c>
      <c r="I164" s="76">
        <f t="shared" si="13"/>
        <v>4.8711587130184635E-2</v>
      </c>
    </row>
    <row r="165" spans="1:9" x14ac:dyDescent="0.15">
      <c r="A165" s="41" t="s">
        <v>354</v>
      </c>
      <c r="B165" s="96" t="s">
        <v>568</v>
      </c>
      <c r="C165" s="3">
        <v>0.29399297999999996</v>
      </c>
      <c r="D165" s="3">
        <v>0.25463830999999998</v>
      </c>
      <c r="E165" s="9">
        <f t="shared" si="12"/>
        <v>0.15455125350148613</v>
      </c>
      <c r="F165" s="75">
        <v>0</v>
      </c>
      <c r="G165" s="3">
        <v>0</v>
      </c>
      <c r="H165" s="18"/>
      <c r="I165" s="76">
        <f t="shared" si="13"/>
        <v>0</v>
      </c>
    </row>
    <row r="166" spans="1:9" x14ac:dyDescent="0.15">
      <c r="A166" s="41" t="s">
        <v>82</v>
      </c>
      <c r="B166" s="96" t="s">
        <v>160</v>
      </c>
      <c r="C166" s="3">
        <v>40.983567149999999</v>
      </c>
      <c r="D166" s="3">
        <v>38.274050530000004</v>
      </c>
      <c r="E166" s="9">
        <f t="shared" si="12"/>
        <v>7.0792523458582446E-2</v>
      </c>
      <c r="F166" s="75">
        <v>7.4021498399999999</v>
      </c>
      <c r="G166" s="3">
        <v>44.31662395</v>
      </c>
      <c r="H166" s="18">
        <f t="shared" si="14"/>
        <v>-0.83297126043826264</v>
      </c>
      <c r="I166" s="76">
        <f t="shared" si="13"/>
        <v>0.18061262976226802</v>
      </c>
    </row>
    <row r="167" spans="1:9" x14ac:dyDescent="0.15">
      <c r="A167" s="41" t="s">
        <v>80</v>
      </c>
      <c r="B167" s="96" t="s">
        <v>162</v>
      </c>
      <c r="C167" s="3">
        <v>1.3075086200000001</v>
      </c>
      <c r="D167" s="3">
        <v>1.8455117299999999</v>
      </c>
      <c r="E167" s="9">
        <f t="shared" si="12"/>
        <v>-0.291519745582977</v>
      </c>
      <c r="F167" s="75">
        <v>0.83738811000000002</v>
      </c>
      <c r="G167" s="3">
        <v>0.72390527000000005</v>
      </c>
      <c r="H167" s="18">
        <f t="shared" si="14"/>
        <v>0.156764765643991</v>
      </c>
      <c r="I167" s="76">
        <f t="shared" si="13"/>
        <v>0.64044557503567356</v>
      </c>
    </row>
    <row r="168" spans="1:9" x14ac:dyDescent="0.15">
      <c r="A168" s="41" t="s">
        <v>79</v>
      </c>
      <c r="B168" s="96" t="s">
        <v>163</v>
      </c>
      <c r="C168" s="3">
        <v>1.08599253</v>
      </c>
      <c r="D168" s="3">
        <v>4.4347000000000001E-4</v>
      </c>
      <c r="E168" s="9">
        <f t="shared" si="12"/>
        <v>2447.852301170316</v>
      </c>
      <c r="F168" s="75">
        <v>3.1028259999999998E-2</v>
      </c>
      <c r="G168" s="3">
        <v>0</v>
      </c>
      <c r="H168" s="18"/>
      <c r="I168" s="76">
        <f t="shared" si="13"/>
        <v>2.8571338331397179E-2</v>
      </c>
    </row>
    <row r="169" spans="1:9" x14ac:dyDescent="0.15">
      <c r="A169" s="41" t="s">
        <v>914</v>
      </c>
      <c r="B169" s="96" t="s">
        <v>552</v>
      </c>
      <c r="C169" s="3">
        <v>8.5904063599999994</v>
      </c>
      <c r="D169" s="3">
        <v>3.1976572299999999</v>
      </c>
      <c r="E169" s="9">
        <f t="shared" si="12"/>
        <v>1.6864687932796349</v>
      </c>
      <c r="F169" s="75">
        <v>43.841622489999999</v>
      </c>
      <c r="G169" s="3">
        <v>4.0363499999999997E-2</v>
      </c>
      <c r="H169" s="18">
        <f t="shared" si="14"/>
        <v>1085.1699924436682</v>
      </c>
      <c r="I169" s="76">
        <f t="shared" si="13"/>
        <v>5.1035562990526566</v>
      </c>
    </row>
    <row r="170" spans="1:9" x14ac:dyDescent="0.15">
      <c r="A170" s="41" t="s">
        <v>915</v>
      </c>
      <c r="B170" s="96" t="s">
        <v>553</v>
      </c>
      <c r="C170" s="3">
        <v>3.70841018</v>
      </c>
      <c r="D170" s="3">
        <v>8.0095530799999999</v>
      </c>
      <c r="E170" s="9">
        <f t="shared" si="12"/>
        <v>-0.53700161008234426</v>
      </c>
      <c r="F170" s="75">
        <v>1.4198086299999999</v>
      </c>
      <c r="G170" s="3">
        <v>0.58074174000000001</v>
      </c>
      <c r="H170" s="18">
        <f t="shared" si="14"/>
        <v>1.4448193270902139</v>
      </c>
      <c r="I170" s="76">
        <f t="shared" si="13"/>
        <v>0.38286180899222966</v>
      </c>
    </row>
    <row r="171" spans="1:9" x14ac:dyDescent="0.15">
      <c r="A171" s="41" t="s">
        <v>918</v>
      </c>
      <c r="B171" s="96" t="s">
        <v>554</v>
      </c>
      <c r="C171" s="3">
        <v>0.17015637</v>
      </c>
      <c r="D171" s="3">
        <v>1.54862788</v>
      </c>
      <c r="E171" s="9">
        <f t="shared" si="12"/>
        <v>-0.89012443066697211</v>
      </c>
      <c r="F171" s="75">
        <v>2.9313200000000003E-3</v>
      </c>
      <c r="G171" s="3">
        <v>0</v>
      </c>
      <c r="H171" s="18"/>
      <c r="I171" s="76">
        <f t="shared" si="13"/>
        <v>1.7227212827824197E-2</v>
      </c>
    </row>
    <row r="172" spans="1:9" x14ac:dyDescent="0.15">
      <c r="A172" s="41" t="s">
        <v>916</v>
      </c>
      <c r="B172" s="96" t="s">
        <v>555</v>
      </c>
      <c r="C172" s="3">
        <v>18.55427164</v>
      </c>
      <c r="D172" s="3">
        <v>6.6156083899999993</v>
      </c>
      <c r="E172" s="9">
        <f t="shared" si="12"/>
        <v>1.8046206102595503</v>
      </c>
      <c r="F172" s="75">
        <v>30.299840159999999</v>
      </c>
      <c r="G172" s="3">
        <v>1.00994622</v>
      </c>
      <c r="H172" s="18">
        <f t="shared" ref="H172:H179" si="15">F172/G172-1</f>
        <v>29.001439244953062</v>
      </c>
      <c r="I172" s="76">
        <f t="shared" si="13"/>
        <v>1.6330385125265956</v>
      </c>
    </row>
    <row r="173" spans="1:9" x14ac:dyDescent="0.15">
      <c r="A173" s="41" t="s">
        <v>917</v>
      </c>
      <c r="B173" s="96" t="s">
        <v>556</v>
      </c>
      <c r="C173" s="3">
        <v>2.1856576400000001</v>
      </c>
      <c r="D173" s="3">
        <v>9.9275001400000011</v>
      </c>
      <c r="E173" s="9">
        <f t="shared" si="12"/>
        <v>-0.77983806505390796</v>
      </c>
      <c r="F173" s="75">
        <v>47.868307090000002</v>
      </c>
      <c r="G173" s="3">
        <v>71.295823200000001</v>
      </c>
      <c r="H173" s="18">
        <f t="shared" si="15"/>
        <v>-0.32859591289493661</v>
      </c>
      <c r="I173" s="76">
        <f t="shared" ref="I173:I204" si="16">F173/C173</f>
        <v>21.901100251913196</v>
      </c>
    </row>
    <row r="174" spans="1:9" x14ac:dyDescent="0.15">
      <c r="A174" s="41" t="s">
        <v>844</v>
      </c>
      <c r="B174" s="96" t="s">
        <v>139</v>
      </c>
      <c r="C174" s="3">
        <v>229.30279594999999</v>
      </c>
      <c r="D174" s="3">
        <v>137.30267208000001</v>
      </c>
      <c r="E174" s="9">
        <f t="shared" si="12"/>
        <v>0.67005341175294619</v>
      </c>
      <c r="F174" s="75">
        <v>95.296089659999993</v>
      </c>
      <c r="G174" s="3">
        <v>143.98768327000002</v>
      </c>
      <c r="H174" s="18">
        <f t="shared" si="15"/>
        <v>-0.33816499095061814</v>
      </c>
      <c r="I174" s="76">
        <f t="shared" si="16"/>
        <v>0.41559061356050592</v>
      </c>
    </row>
    <row r="175" spans="1:9" x14ac:dyDescent="0.15">
      <c r="A175" s="41" t="s">
        <v>920</v>
      </c>
      <c r="B175" s="96" t="s">
        <v>303</v>
      </c>
      <c r="C175" s="3">
        <v>13.076761359999999</v>
      </c>
      <c r="D175" s="3">
        <v>8.4089454299999993</v>
      </c>
      <c r="E175" s="9">
        <f t="shared" si="12"/>
        <v>0.55510122747936541</v>
      </c>
      <c r="F175" s="75">
        <v>9.0921845799999996</v>
      </c>
      <c r="G175" s="3">
        <v>6.8252973099999998</v>
      </c>
      <c r="H175" s="18">
        <f t="shared" si="15"/>
        <v>0.3321301867214923</v>
      </c>
      <c r="I175" s="76">
        <f t="shared" si="16"/>
        <v>0.69529330158243408</v>
      </c>
    </row>
    <row r="176" spans="1:9" x14ac:dyDescent="0.15">
      <c r="A176" s="41" t="s">
        <v>233</v>
      </c>
      <c r="B176" s="96" t="s">
        <v>304</v>
      </c>
      <c r="C176" s="3">
        <v>24.808267440000002</v>
      </c>
      <c r="D176" s="3">
        <v>11.50329971</v>
      </c>
      <c r="E176" s="9">
        <f t="shared" si="12"/>
        <v>1.1566218446376548</v>
      </c>
      <c r="F176" s="75">
        <v>3.4173049999999998</v>
      </c>
      <c r="G176" s="3">
        <v>10.789680199999999</v>
      </c>
      <c r="H176" s="18">
        <f t="shared" si="15"/>
        <v>-0.68328023290254702</v>
      </c>
      <c r="I176" s="76">
        <f t="shared" si="16"/>
        <v>0.13774863594424391</v>
      </c>
    </row>
    <row r="177" spans="1:9" x14ac:dyDescent="0.15">
      <c r="A177" s="41" t="s">
        <v>254</v>
      </c>
      <c r="B177" s="96" t="s">
        <v>305</v>
      </c>
      <c r="C177" s="3">
        <v>8.1449011599999999</v>
      </c>
      <c r="D177" s="3">
        <v>8.7532370000000004</v>
      </c>
      <c r="E177" s="9">
        <f t="shared" si="12"/>
        <v>-6.9498385568675936E-2</v>
      </c>
      <c r="F177" s="75">
        <v>3.4864183199999998</v>
      </c>
      <c r="G177" s="3">
        <v>3.6719663700000003</v>
      </c>
      <c r="H177" s="18">
        <f t="shared" si="15"/>
        <v>-5.0530977493674745E-2</v>
      </c>
      <c r="I177" s="76">
        <f t="shared" si="16"/>
        <v>0.42804918703273742</v>
      </c>
    </row>
    <row r="178" spans="1:9" x14ac:dyDescent="0.15">
      <c r="A178" s="41" t="s">
        <v>235</v>
      </c>
      <c r="B178" s="96" t="s">
        <v>306</v>
      </c>
      <c r="C178" s="3">
        <v>18.186273320000002</v>
      </c>
      <c r="D178" s="3">
        <v>22.959406859999998</v>
      </c>
      <c r="E178" s="9">
        <f t="shared" si="12"/>
        <v>-0.20789446213071716</v>
      </c>
      <c r="F178" s="75">
        <v>34.533034239999999</v>
      </c>
      <c r="G178" s="3">
        <v>39.496522140000003</v>
      </c>
      <c r="H178" s="18">
        <f t="shared" si="15"/>
        <v>-0.12566898630736012</v>
      </c>
      <c r="I178" s="76">
        <f t="shared" si="16"/>
        <v>1.898851602654787</v>
      </c>
    </row>
    <row r="179" spans="1:9" x14ac:dyDescent="0.15">
      <c r="A179" s="41" t="s">
        <v>517</v>
      </c>
      <c r="B179" s="96" t="s">
        <v>991</v>
      </c>
      <c r="C179" s="3">
        <v>0.51856729999999995</v>
      </c>
      <c r="D179" s="3">
        <v>5.391874E-2</v>
      </c>
      <c r="E179" s="9">
        <f t="shared" si="12"/>
        <v>8.6175708111873526</v>
      </c>
      <c r="F179" s="75">
        <v>1.179353E-2</v>
      </c>
      <c r="G179" s="3">
        <v>2.2607509999999997E-2</v>
      </c>
      <c r="H179" s="18">
        <f t="shared" si="15"/>
        <v>-0.47833573887615211</v>
      </c>
      <c r="I179" s="76">
        <f t="shared" si="16"/>
        <v>2.2742525415698215E-2</v>
      </c>
    </row>
    <row r="180" spans="1:9" x14ac:dyDescent="0.15">
      <c r="A180" s="41" t="s">
        <v>329</v>
      </c>
      <c r="B180" s="96" t="s">
        <v>569</v>
      </c>
      <c r="C180" s="3">
        <v>12.20960797</v>
      </c>
      <c r="D180" s="3">
        <v>11.57188741</v>
      </c>
      <c r="E180" s="9">
        <f t="shared" si="12"/>
        <v>5.5109468093243352E-2</v>
      </c>
      <c r="F180" s="75">
        <v>8.5759690600000003</v>
      </c>
      <c r="G180" s="3">
        <v>37.262676899999995</v>
      </c>
      <c r="H180" s="18">
        <f t="shared" ref="H180:H191" si="17">F180/G180-1</f>
        <v>-0.76985096687994514</v>
      </c>
      <c r="I180" s="76">
        <f t="shared" si="16"/>
        <v>0.70239512038976626</v>
      </c>
    </row>
    <row r="181" spans="1:9" x14ac:dyDescent="0.15">
      <c r="A181" s="41" t="s">
        <v>81</v>
      </c>
      <c r="B181" s="96" t="s">
        <v>161</v>
      </c>
      <c r="C181" s="3">
        <v>48.096938569999999</v>
      </c>
      <c r="D181" s="3">
        <v>19.413113320000001</v>
      </c>
      <c r="E181" s="9">
        <f t="shared" si="12"/>
        <v>1.4775489524624068</v>
      </c>
      <c r="F181" s="75">
        <v>33.302703809999997</v>
      </c>
      <c r="G181" s="3">
        <v>13.92972015</v>
      </c>
      <c r="H181" s="18">
        <f t="shared" si="17"/>
        <v>1.3907661784576484</v>
      </c>
      <c r="I181" s="76">
        <f t="shared" si="16"/>
        <v>0.69240797439802615</v>
      </c>
    </row>
    <row r="182" spans="1:9" x14ac:dyDescent="0.15">
      <c r="A182" s="41" t="s">
        <v>234</v>
      </c>
      <c r="B182" s="96" t="s">
        <v>307</v>
      </c>
      <c r="C182" s="3">
        <v>6.4898981200000003</v>
      </c>
      <c r="D182" s="3">
        <v>7.81706127</v>
      </c>
      <c r="E182" s="9">
        <f t="shared" si="12"/>
        <v>-0.16977775971813502</v>
      </c>
      <c r="F182" s="75">
        <v>2.3526783099999999</v>
      </c>
      <c r="G182" s="3">
        <v>6.2316192199999998</v>
      </c>
      <c r="H182" s="18">
        <f t="shared" si="17"/>
        <v>-0.62246115705381633</v>
      </c>
      <c r="I182" s="76">
        <f t="shared" si="16"/>
        <v>0.3625139049178171</v>
      </c>
    </row>
    <row r="183" spans="1:9" x14ac:dyDescent="0.15">
      <c r="A183" s="41" t="s">
        <v>342</v>
      </c>
      <c r="B183" s="96" t="s">
        <v>570</v>
      </c>
      <c r="C183" s="3">
        <v>6.7302938699999997</v>
      </c>
      <c r="D183" s="3">
        <v>5.15732766</v>
      </c>
      <c r="E183" s="9">
        <f t="shared" si="12"/>
        <v>0.30499636899161064</v>
      </c>
      <c r="F183" s="75">
        <v>3.8075005099999997</v>
      </c>
      <c r="G183" s="3">
        <v>3.3753743799999998</v>
      </c>
      <c r="H183" s="18">
        <f t="shared" si="17"/>
        <v>0.12802317057345203</v>
      </c>
      <c r="I183" s="76">
        <f t="shared" si="16"/>
        <v>0.56572574445400847</v>
      </c>
    </row>
    <row r="184" spans="1:9" x14ac:dyDescent="0.15">
      <c r="A184" s="41" t="s">
        <v>203</v>
      </c>
      <c r="B184" s="96" t="s">
        <v>308</v>
      </c>
      <c r="C184" s="3">
        <v>9.5596963200000005</v>
      </c>
      <c r="D184" s="3">
        <v>5.9485350700000001</v>
      </c>
      <c r="E184" s="9">
        <f t="shared" si="12"/>
        <v>0.60706732119846119</v>
      </c>
      <c r="F184" s="75">
        <v>7.43075888</v>
      </c>
      <c r="G184" s="3">
        <v>14.006059430000001</v>
      </c>
      <c r="H184" s="18">
        <f t="shared" si="17"/>
        <v>-0.46946113450840898</v>
      </c>
      <c r="I184" s="76">
        <f t="shared" si="16"/>
        <v>0.77730072496696212</v>
      </c>
    </row>
    <row r="185" spans="1:9" x14ac:dyDescent="0.15">
      <c r="A185" s="41" t="s">
        <v>357</v>
      </c>
      <c r="B185" s="96" t="s">
        <v>571</v>
      </c>
      <c r="C185" s="3">
        <v>1.55381554</v>
      </c>
      <c r="D185" s="3">
        <v>1.5386688700000002</v>
      </c>
      <c r="E185" s="9">
        <f t="shared" si="12"/>
        <v>9.8440088672229198E-3</v>
      </c>
      <c r="F185" s="75">
        <v>1.8913766999999999</v>
      </c>
      <c r="G185" s="3">
        <v>4.8914475999999993</v>
      </c>
      <c r="H185" s="18">
        <f t="shared" si="17"/>
        <v>-0.61332986578451743</v>
      </c>
      <c r="I185" s="76">
        <f t="shared" si="16"/>
        <v>1.217246610881495</v>
      </c>
    </row>
    <row r="186" spans="1:9" x14ac:dyDescent="0.15">
      <c r="A186" s="41" t="s">
        <v>204</v>
      </c>
      <c r="B186" s="96" t="s">
        <v>309</v>
      </c>
      <c r="C186" s="3">
        <v>22.572482530000002</v>
      </c>
      <c r="D186" s="3">
        <v>34.897848619999998</v>
      </c>
      <c r="E186" s="9">
        <f t="shared" si="12"/>
        <v>-0.35318412387565679</v>
      </c>
      <c r="F186" s="75">
        <v>26.278641149999999</v>
      </c>
      <c r="G186" s="3">
        <v>62.128189399999997</v>
      </c>
      <c r="H186" s="18">
        <f t="shared" si="17"/>
        <v>-0.5770254790331939</v>
      </c>
      <c r="I186" s="76">
        <f t="shared" si="16"/>
        <v>1.1641892341737032</v>
      </c>
    </row>
    <row r="187" spans="1:9" x14ac:dyDescent="0.15">
      <c r="A187" s="41" t="s">
        <v>907</v>
      </c>
      <c r="B187" s="96" t="s">
        <v>312</v>
      </c>
      <c r="C187" s="3">
        <v>23.834844760000003</v>
      </c>
      <c r="D187" s="3">
        <v>7.7045471399999998</v>
      </c>
      <c r="E187" s="9">
        <f t="shared" si="12"/>
        <v>2.0936074926786681</v>
      </c>
      <c r="F187" s="75">
        <v>8.2259935100000003</v>
      </c>
      <c r="G187" s="3">
        <v>42.98631348</v>
      </c>
      <c r="H187" s="18">
        <f t="shared" si="17"/>
        <v>-0.80863691617036981</v>
      </c>
      <c r="I187" s="76">
        <f t="shared" si="16"/>
        <v>0.34512469423778197</v>
      </c>
    </row>
    <row r="188" spans="1:9" x14ac:dyDescent="0.15">
      <c r="A188" s="52" t="s">
        <v>919</v>
      </c>
      <c r="B188" s="96" t="s">
        <v>620</v>
      </c>
      <c r="C188" s="3">
        <v>17.979080750000001</v>
      </c>
      <c r="D188" s="3">
        <v>12.114385390000001</v>
      </c>
      <c r="E188" s="9">
        <f t="shared" si="12"/>
        <v>0.4841100205414548</v>
      </c>
      <c r="F188" s="75">
        <v>14.11629595</v>
      </c>
      <c r="G188" s="3">
        <v>2.04632083</v>
      </c>
      <c r="H188" s="18">
        <f t="shared" si="17"/>
        <v>5.8983786623527648</v>
      </c>
      <c r="I188" s="76">
        <f t="shared" si="16"/>
        <v>0.78515115129009017</v>
      </c>
    </row>
    <row r="189" spans="1:9" x14ac:dyDescent="0.15">
      <c r="A189" s="41" t="s">
        <v>54</v>
      </c>
      <c r="B189" s="96" t="s">
        <v>138</v>
      </c>
      <c r="C189" s="3">
        <v>114.77405295</v>
      </c>
      <c r="D189" s="3">
        <v>16.521178640000002</v>
      </c>
      <c r="E189" s="9">
        <f t="shared" si="12"/>
        <v>5.9470862491684784</v>
      </c>
      <c r="F189" s="75">
        <v>71.997081469999998</v>
      </c>
      <c r="G189" s="3">
        <v>14.94441151</v>
      </c>
      <c r="H189" s="18">
        <f t="shared" si="17"/>
        <v>3.8176591913186684</v>
      </c>
      <c r="I189" s="76">
        <f t="shared" si="16"/>
        <v>0.62729405836495733</v>
      </c>
    </row>
    <row r="190" spans="1:9" x14ac:dyDescent="0.15">
      <c r="A190" s="41" t="s">
        <v>518</v>
      </c>
      <c r="B190" s="96" t="s">
        <v>990</v>
      </c>
      <c r="C190" s="3">
        <v>1.8448754599999999</v>
      </c>
      <c r="D190" s="3">
        <v>2.3920583799999999</v>
      </c>
      <c r="E190" s="9">
        <f t="shared" si="12"/>
        <v>-0.22874981838862984</v>
      </c>
      <c r="F190" s="75">
        <v>0.73477214000000002</v>
      </c>
      <c r="G190" s="3">
        <v>0.79415318999999995</v>
      </c>
      <c r="H190" s="18">
        <f t="shared" si="17"/>
        <v>-7.4772790373101583E-2</v>
      </c>
      <c r="I190" s="76">
        <f t="shared" si="16"/>
        <v>0.39827736664674374</v>
      </c>
    </row>
    <row r="191" spans="1:9" x14ac:dyDescent="0.15">
      <c r="A191" s="41" t="s">
        <v>429</v>
      </c>
      <c r="B191" s="96" t="s">
        <v>815</v>
      </c>
      <c r="C191" s="3">
        <v>0.77668013999999996</v>
      </c>
      <c r="D191" s="3">
        <v>0.28924634000000005</v>
      </c>
      <c r="E191" s="9">
        <f t="shared" si="12"/>
        <v>1.6851857140180231</v>
      </c>
      <c r="F191" s="75">
        <v>4.7138901399999993</v>
      </c>
      <c r="G191" s="3">
        <v>8.6921119999999991E-2</v>
      </c>
      <c r="H191" s="18">
        <f t="shared" si="17"/>
        <v>53.231815466712803</v>
      </c>
      <c r="I191" s="76">
        <f t="shared" si="16"/>
        <v>6.0692811586504574</v>
      </c>
    </row>
    <row r="192" spans="1:9" x14ac:dyDescent="0.15">
      <c r="A192" s="41" t="s">
        <v>430</v>
      </c>
      <c r="B192" s="96" t="s">
        <v>816</v>
      </c>
      <c r="C192" s="3">
        <v>4.2217040000000004E-2</v>
      </c>
      <c r="D192" s="3">
        <v>3.9906330000000004E-2</v>
      </c>
      <c r="E192" s="9">
        <f t="shared" si="12"/>
        <v>5.790334515852491E-2</v>
      </c>
      <c r="F192" s="75">
        <v>0</v>
      </c>
      <c r="G192" s="3">
        <v>0</v>
      </c>
      <c r="H192" s="18"/>
      <c r="I192" s="76">
        <f t="shared" si="16"/>
        <v>0</v>
      </c>
    </row>
    <row r="193" spans="1:9" x14ac:dyDescent="0.15">
      <c r="A193" s="41" t="s">
        <v>848</v>
      </c>
      <c r="B193" s="96" t="s">
        <v>141</v>
      </c>
      <c r="C193" s="3">
        <v>29.96161086</v>
      </c>
      <c r="D193" s="3">
        <v>17.91849199</v>
      </c>
      <c r="E193" s="9">
        <f t="shared" si="12"/>
        <v>0.67210560334659064</v>
      </c>
      <c r="F193" s="75">
        <v>13.947046179999999</v>
      </c>
      <c r="G193" s="3">
        <v>4.2314080299999999</v>
      </c>
      <c r="H193" s="18">
        <f t="shared" ref="H193:H219" si="18">F193/G193-1</f>
        <v>2.2960768805838843</v>
      </c>
      <c r="I193" s="76">
        <f t="shared" si="16"/>
        <v>0.46549720724862254</v>
      </c>
    </row>
    <row r="194" spans="1:9" x14ac:dyDescent="0.15">
      <c r="A194" s="41" t="s">
        <v>849</v>
      </c>
      <c r="B194" s="96" t="s">
        <v>142</v>
      </c>
      <c r="C194" s="3">
        <v>75.115772719999995</v>
      </c>
      <c r="D194" s="3">
        <v>29.26009457</v>
      </c>
      <c r="E194" s="9">
        <f t="shared" si="12"/>
        <v>1.5671746391761574</v>
      </c>
      <c r="F194" s="75">
        <v>36.886221310000003</v>
      </c>
      <c r="G194" s="3">
        <v>17.650119660000001</v>
      </c>
      <c r="H194" s="18">
        <f t="shared" si="18"/>
        <v>1.0898567273509352</v>
      </c>
      <c r="I194" s="76">
        <f t="shared" si="16"/>
        <v>0.49105826878059711</v>
      </c>
    </row>
    <row r="195" spans="1:9" x14ac:dyDescent="0.15">
      <c r="A195" s="41" t="s">
        <v>428</v>
      </c>
      <c r="B195" s="96" t="s">
        <v>572</v>
      </c>
      <c r="C195" s="3">
        <v>17.018953809999999</v>
      </c>
      <c r="D195" s="3">
        <v>9.9634514099999993</v>
      </c>
      <c r="E195" s="9">
        <f t="shared" si="12"/>
        <v>0.70813838595314627</v>
      </c>
      <c r="F195" s="75">
        <v>6.1115744100000002</v>
      </c>
      <c r="G195" s="3">
        <v>0.36958080999999998</v>
      </c>
      <c r="H195" s="18">
        <f t="shared" si="18"/>
        <v>15.536503640435228</v>
      </c>
      <c r="I195" s="76">
        <f t="shared" si="16"/>
        <v>0.35910400123472691</v>
      </c>
    </row>
    <row r="196" spans="1:9" x14ac:dyDescent="0.15">
      <c r="A196" s="41" t="s">
        <v>251</v>
      </c>
      <c r="B196" s="96" t="s">
        <v>310</v>
      </c>
      <c r="C196" s="3">
        <v>40.648032950000001</v>
      </c>
      <c r="D196" s="3">
        <v>26.264916120000002</v>
      </c>
      <c r="E196" s="9">
        <f t="shared" si="12"/>
        <v>0.54761708601260883</v>
      </c>
      <c r="F196" s="75">
        <v>4.1745946400000005</v>
      </c>
      <c r="G196" s="3">
        <v>13.820808470000001</v>
      </c>
      <c r="H196" s="18">
        <f t="shared" si="18"/>
        <v>-0.69794859330685743</v>
      </c>
      <c r="I196" s="76">
        <f t="shared" si="16"/>
        <v>0.1027010247982984</v>
      </c>
    </row>
    <row r="197" spans="1:9" x14ac:dyDescent="0.15">
      <c r="A197" s="52" t="s">
        <v>334</v>
      </c>
      <c r="B197" s="96" t="s">
        <v>573</v>
      </c>
      <c r="C197" s="3">
        <v>15.597728289999999</v>
      </c>
      <c r="D197" s="3">
        <v>4.59020326</v>
      </c>
      <c r="E197" s="9">
        <f t="shared" si="12"/>
        <v>2.3980474080356955</v>
      </c>
      <c r="F197" s="75">
        <v>43.440589289999998</v>
      </c>
      <c r="G197" s="3">
        <v>5.7846314800000007</v>
      </c>
      <c r="H197" s="18">
        <f t="shared" si="18"/>
        <v>6.509655444809769</v>
      </c>
      <c r="I197" s="76">
        <f t="shared" si="16"/>
        <v>2.7850587266512772</v>
      </c>
    </row>
    <row r="198" spans="1:9" x14ac:dyDescent="0.15">
      <c r="A198" s="41" t="s">
        <v>360</v>
      </c>
      <c r="B198" s="96" t="s">
        <v>574</v>
      </c>
      <c r="C198" s="3">
        <v>3.7425094799999998</v>
      </c>
      <c r="D198" s="3">
        <v>0.12074099000000001</v>
      </c>
      <c r="E198" s="9">
        <f t="shared" si="12"/>
        <v>29.996180170462406</v>
      </c>
      <c r="F198" s="75">
        <v>4.6855250000000001E-2</v>
      </c>
      <c r="G198" s="3">
        <v>0.94739083999999996</v>
      </c>
      <c r="H198" s="18">
        <f t="shared" si="18"/>
        <v>-0.95054285093151203</v>
      </c>
      <c r="I198" s="76">
        <f t="shared" si="16"/>
        <v>1.2519741165759185E-2</v>
      </c>
    </row>
    <row r="199" spans="1:9" x14ac:dyDescent="0.15">
      <c r="A199" s="41" t="s">
        <v>323</v>
      </c>
      <c r="B199" s="96" t="s">
        <v>575</v>
      </c>
      <c r="C199" s="3">
        <v>556.35876995000001</v>
      </c>
      <c r="D199" s="3">
        <v>211.31321022999998</v>
      </c>
      <c r="E199" s="9">
        <f t="shared" ref="E199:E264" si="19">C199/D199-1</f>
        <v>1.6328631766298072</v>
      </c>
      <c r="F199" s="75">
        <v>111.16597424</v>
      </c>
      <c r="G199" s="3">
        <v>26.734521640000001</v>
      </c>
      <c r="H199" s="18">
        <f t="shared" si="18"/>
        <v>3.1581433824375695</v>
      </c>
      <c r="I199" s="76">
        <f t="shared" si="16"/>
        <v>0.19980987133534445</v>
      </c>
    </row>
    <row r="200" spans="1:9" x14ac:dyDescent="0.15">
      <c r="A200" s="41" t="s">
        <v>324</v>
      </c>
      <c r="B200" s="96" t="s">
        <v>576</v>
      </c>
      <c r="C200" s="3">
        <v>2.5739508399999997</v>
      </c>
      <c r="D200" s="3">
        <v>3.7482268999999997</v>
      </c>
      <c r="E200" s="9">
        <f t="shared" si="19"/>
        <v>-0.31328841378306105</v>
      </c>
      <c r="F200" s="75">
        <v>4.5092195999999998</v>
      </c>
      <c r="G200" s="3">
        <v>0.63461193000000005</v>
      </c>
      <c r="H200" s="18">
        <f t="shared" si="18"/>
        <v>6.1054756250800386</v>
      </c>
      <c r="I200" s="76">
        <f t="shared" si="16"/>
        <v>1.7518670247796964</v>
      </c>
    </row>
    <row r="201" spans="1:9" x14ac:dyDescent="0.15">
      <c r="A201" s="41" t="s">
        <v>937</v>
      </c>
      <c r="B201" s="96" t="s">
        <v>577</v>
      </c>
      <c r="C201" s="3">
        <v>17.409827249999999</v>
      </c>
      <c r="D201" s="3">
        <v>0.30156618000000002</v>
      </c>
      <c r="E201" s="9">
        <f t="shared" si="19"/>
        <v>56.731365135175295</v>
      </c>
      <c r="F201" s="75">
        <v>31.429352350000002</v>
      </c>
      <c r="G201" s="3">
        <v>2.0029858200000001</v>
      </c>
      <c r="H201" s="18">
        <f t="shared" si="18"/>
        <v>14.691250550141188</v>
      </c>
      <c r="I201" s="76">
        <f t="shared" si="16"/>
        <v>1.8052650321386734</v>
      </c>
    </row>
    <row r="202" spans="1:9" x14ac:dyDescent="0.15">
      <c r="A202" s="41" t="s">
        <v>248</v>
      </c>
      <c r="B202" s="96" t="s">
        <v>96</v>
      </c>
      <c r="C202" s="3">
        <v>678.21746877999999</v>
      </c>
      <c r="D202" s="3">
        <v>128.22110024</v>
      </c>
      <c r="E202" s="9">
        <f t="shared" si="19"/>
        <v>4.2894372884847742</v>
      </c>
      <c r="F202" s="75">
        <v>119.6049883</v>
      </c>
      <c r="G202" s="3">
        <v>27.56881984</v>
      </c>
      <c r="H202" s="18">
        <f t="shared" si="18"/>
        <v>3.3384152457067966</v>
      </c>
      <c r="I202" s="76">
        <f t="shared" si="16"/>
        <v>0.176351972347674</v>
      </c>
    </row>
    <row r="203" spans="1:9" x14ac:dyDescent="0.15">
      <c r="A203" s="41" t="s">
        <v>427</v>
      </c>
      <c r="B203" s="96" t="s">
        <v>578</v>
      </c>
      <c r="C203" s="3">
        <v>0.10980622</v>
      </c>
      <c r="D203" s="3">
        <v>0.53848467</v>
      </c>
      <c r="E203" s="9">
        <f t="shared" si="19"/>
        <v>-0.79608292284346738</v>
      </c>
      <c r="F203" s="75">
        <v>0</v>
      </c>
      <c r="G203" s="3">
        <v>0</v>
      </c>
      <c r="H203" s="18"/>
      <c r="I203" s="76">
        <f t="shared" si="16"/>
        <v>0</v>
      </c>
    </row>
    <row r="204" spans="1:9" x14ac:dyDescent="0.15">
      <c r="A204" s="41" t="s">
        <v>370</v>
      </c>
      <c r="B204" s="96" t="s">
        <v>579</v>
      </c>
      <c r="C204" s="3">
        <v>0.76892139999999998</v>
      </c>
      <c r="D204" s="3">
        <v>3.9747227999999999</v>
      </c>
      <c r="E204" s="9">
        <f t="shared" si="19"/>
        <v>-0.80654716349024391</v>
      </c>
      <c r="F204" s="75">
        <v>0</v>
      </c>
      <c r="G204" s="3">
        <v>0</v>
      </c>
      <c r="H204" s="18"/>
      <c r="I204" s="76">
        <f t="shared" si="16"/>
        <v>0</v>
      </c>
    </row>
    <row r="205" spans="1:9" x14ac:dyDescent="0.15">
      <c r="A205" s="41" t="s">
        <v>384</v>
      </c>
      <c r="B205" s="96" t="s">
        <v>580</v>
      </c>
      <c r="C205" s="3">
        <v>10.458199390000001</v>
      </c>
      <c r="D205" s="3">
        <v>1.77441625</v>
      </c>
      <c r="E205" s="9">
        <f t="shared" si="19"/>
        <v>4.8938816582636688</v>
      </c>
      <c r="F205" s="75">
        <v>3.7967239999999999E-2</v>
      </c>
      <c r="G205" s="3">
        <v>2.3186160000000001E-2</v>
      </c>
      <c r="H205" s="18">
        <f t="shared" si="18"/>
        <v>0.63749581646982501</v>
      </c>
      <c r="I205" s="76">
        <f t="shared" ref="I205:I215" si="20">F205/C205</f>
        <v>3.6303802006589967E-3</v>
      </c>
    </row>
    <row r="206" spans="1:9" x14ac:dyDescent="0.15">
      <c r="A206" s="41" t="s">
        <v>385</v>
      </c>
      <c r="B206" s="96" t="s">
        <v>581</v>
      </c>
      <c r="C206" s="3">
        <v>2.0677796699999997</v>
      </c>
      <c r="D206" s="3">
        <v>1.6002361599999999</v>
      </c>
      <c r="E206" s="9">
        <f t="shared" si="19"/>
        <v>0.29217156922638199</v>
      </c>
      <c r="F206" s="75">
        <v>3.0624999999999999E-2</v>
      </c>
      <c r="G206" s="3">
        <v>3.2444979999999998E-2</v>
      </c>
      <c r="H206" s="18">
        <f t="shared" si="18"/>
        <v>-5.6094348031652363E-2</v>
      </c>
      <c r="I206" s="76">
        <f t="shared" si="20"/>
        <v>1.4810572153463528E-2</v>
      </c>
    </row>
    <row r="207" spans="1:9" x14ac:dyDescent="0.15">
      <c r="A207" s="41" t="s">
        <v>386</v>
      </c>
      <c r="B207" s="96" t="s">
        <v>582</v>
      </c>
      <c r="C207" s="3">
        <v>8.1596684899999996</v>
      </c>
      <c r="D207" s="3">
        <v>15.497062400000001</v>
      </c>
      <c r="E207" s="9">
        <f t="shared" si="19"/>
        <v>-0.47346998551157671</v>
      </c>
      <c r="F207" s="75">
        <v>182.49298028999999</v>
      </c>
      <c r="G207" s="3">
        <v>2.073118</v>
      </c>
      <c r="H207" s="18">
        <f t="shared" si="18"/>
        <v>87.02826481174732</v>
      </c>
      <c r="I207" s="76">
        <f t="shared" si="20"/>
        <v>22.365244435316512</v>
      </c>
    </row>
    <row r="208" spans="1:9" x14ac:dyDescent="0.15">
      <c r="A208" s="41" t="s">
        <v>387</v>
      </c>
      <c r="B208" s="96" t="s">
        <v>583</v>
      </c>
      <c r="C208" s="3">
        <v>0.15044540000000001</v>
      </c>
      <c r="D208" s="3">
        <v>0.87855000000000005</v>
      </c>
      <c r="E208" s="9">
        <f t="shared" si="19"/>
        <v>-0.82875715667861816</v>
      </c>
      <c r="F208" s="75">
        <v>5.4823999999999998E-2</v>
      </c>
      <c r="G208" s="3">
        <v>0</v>
      </c>
      <c r="H208" s="18"/>
      <c r="I208" s="76">
        <f t="shared" si="20"/>
        <v>0.36441127478806262</v>
      </c>
    </row>
    <row r="209" spans="1:9" x14ac:dyDescent="0.15">
      <c r="A209" s="41" t="s">
        <v>383</v>
      </c>
      <c r="B209" s="96" t="s">
        <v>584</v>
      </c>
      <c r="C209" s="3">
        <v>0.58452692000000006</v>
      </c>
      <c r="D209" s="3">
        <v>4.332283E-2</v>
      </c>
      <c r="E209" s="9">
        <f t="shared" si="19"/>
        <v>12.4923531080495</v>
      </c>
      <c r="F209" s="75">
        <v>9.9600000000000001E-3</v>
      </c>
      <c r="G209" s="3">
        <v>0</v>
      </c>
      <c r="H209" s="18"/>
      <c r="I209" s="76">
        <f t="shared" si="20"/>
        <v>1.7039420528313733E-2</v>
      </c>
    </row>
    <row r="210" spans="1:9" x14ac:dyDescent="0.15">
      <c r="A210" s="41" t="s">
        <v>375</v>
      </c>
      <c r="B210" s="96" t="s">
        <v>585</v>
      </c>
      <c r="C210" s="3">
        <v>1.5544330100000001</v>
      </c>
      <c r="D210" s="3">
        <v>1.4724470600000001</v>
      </c>
      <c r="E210" s="9">
        <f t="shared" si="19"/>
        <v>5.5680066351587509E-2</v>
      </c>
      <c r="F210" s="75">
        <v>0.62894104000000006</v>
      </c>
      <c r="G210" s="3">
        <v>5.27059167</v>
      </c>
      <c r="H210" s="18">
        <f t="shared" si="18"/>
        <v>-0.88066974651443641</v>
      </c>
      <c r="I210" s="76">
        <f t="shared" si="20"/>
        <v>0.40461122219734641</v>
      </c>
    </row>
    <row r="211" spans="1:9" x14ac:dyDescent="0.15">
      <c r="A211" s="41" t="s">
        <v>376</v>
      </c>
      <c r="B211" s="96" t="s">
        <v>586</v>
      </c>
      <c r="C211" s="3">
        <v>4.6933198699999998</v>
      </c>
      <c r="D211" s="3">
        <v>2.3999767099999998</v>
      </c>
      <c r="E211" s="9">
        <f t="shared" si="19"/>
        <v>0.95556892300009033</v>
      </c>
      <c r="F211" s="75">
        <v>1.399888</v>
      </c>
      <c r="G211" s="3">
        <v>1.642884</v>
      </c>
      <c r="H211" s="18">
        <f t="shared" si="18"/>
        <v>-0.14790819071827344</v>
      </c>
      <c r="I211" s="76">
        <f t="shared" si="20"/>
        <v>0.2982724465358037</v>
      </c>
    </row>
    <row r="212" spans="1:9" x14ac:dyDescent="0.15">
      <c r="A212" s="41" t="s">
        <v>377</v>
      </c>
      <c r="B212" s="96" t="s">
        <v>587</v>
      </c>
      <c r="C212" s="3">
        <v>1.597374E-2</v>
      </c>
      <c r="D212" s="3">
        <v>0.97074319999999992</v>
      </c>
      <c r="E212" s="9">
        <f t="shared" si="19"/>
        <v>-0.98354483451442154</v>
      </c>
      <c r="F212" s="75">
        <v>0</v>
      </c>
      <c r="G212" s="3">
        <v>0</v>
      </c>
      <c r="H212" s="18"/>
      <c r="I212" s="76">
        <f t="shared" si="20"/>
        <v>0</v>
      </c>
    </row>
    <row r="213" spans="1:9" x14ac:dyDescent="0.15">
      <c r="A213" s="41" t="s">
        <v>378</v>
      </c>
      <c r="B213" s="96" t="s">
        <v>588</v>
      </c>
      <c r="C213" s="3">
        <v>4.5857349999999998E-2</v>
      </c>
      <c r="D213" s="3">
        <v>1.16419078</v>
      </c>
      <c r="E213" s="9">
        <f t="shared" si="19"/>
        <v>-0.96061010721971185</v>
      </c>
      <c r="F213" s="75">
        <v>0.13827494000000001</v>
      </c>
      <c r="G213" s="3">
        <v>0.15109</v>
      </c>
      <c r="H213" s="18">
        <f t="shared" si="18"/>
        <v>-8.4817393606459679E-2</v>
      </c>
      <c r="I213" s="76">
        <f t="shared" si="20"/>
        <v>3.0153277500771418</v>
      </c>
    </row>
    <row r="214" spans="1:9" x14ac:dyDescent="0.15">
      <c r="A214" s="41" t="s">
        <v>379</v>
      </c>
      <c r="B214" s="96" t="s">
        <v>589</v>
      </c>
      <c r="C214" s="3">
        <v>0.30331999999999998</v>
      </c>
      <c r="D214" s="3">
        <v>0</v>
      </c>
      <c r="E214" s="9"/>
      <c r="F214" s="75">
        <v>2.5992000000000001E-2</v>
      </c>
      <c r="G214" s="3">
        <v>0</v>
      </c>
      <c r="H214" s="18"/>
      <c r="I214" s="76">
        <f t="shared" si="20"/>
        <v>8.5691678755110121E-2</v>
      </c>
    </row>
    <row r="215" spans="1:9" x14ac:dyDescent="0.15">
      <c r="A215" s="41" t="s">
        <v>380</v>
      </c>
      <c r="B215" s="96" t="s">
        <v>590</v>
      </c>
      <c r="C215" s="3">
        <v>4.2088569099999997</v>
      </c>
      <c r="D215" s="3">
        <v>0.75599019999999995</v>
      </c>
      <c r="E215" s="9">
        <f t="shared" si="19"/>
        <v>4.5673432142374333</v>
      </c>
      <c r="F215" s="75">
        <v>8.1721250899999998</v>
      </c>
      <c r="G215" s="3">
        <v>5.7655000000000003</v>
      </c>
      <c r="H215" s="18">
        <f t="shared" si="18"/>
        <v>0.41741827942069198</v>
      </c>
      <c r="I215" s="76">
        <f t="shared" si="20"/>
        <v>1.9416495416091493</v>
      </c>
    </row>
    <row r="216" spans="1:9" x14ac:dyDescent="0.15">
      <c r="A216" s="41" t="s">
        <v>381</v>
      </c>
      <c r="B216" s="96" t="s">
        <v>591</v>
      </c>
      <c r="C216" s="3">
        <v>0</v>
      </c>
      <c r="D216" s="3">
        <v>0.90044999999999997</v>
      </c>
      <c r="E216" s="9">
        <f t="shared" si="19"/>
        <v>-1</v>
      </c>
      <c r="F216" s="75">
        <v>0</v>
      </c>
      <c r="G216" s="3">
        <v>0</v>
      </c>
      <c r="H216" s="18"/>
      <c r="I216" s="76"/>
    </row>
    <row r="217" spans="1:9" x14ac:dyDescent="0.15">
      <c r="A217" s="41" t="s">
        <v>382</v>
      </c>
      <c r="B217" s="96" t="s">
        <v>592</v>
      </c>
      <c r="C217" s="3">
        <v>2.738E-3</v>
      </c>
      <c r="D217" s="3">
        <v>2.1131500000000003E-3</v>
      </c>
      <c r="E217" s="9">
        <f t="shared" si="19"/>
        <v>0.29569599886425468</v>
      </c>
      <c r="F217" s="75">
        <v>0</v>
      </c>
      <c r="G217" s="3">
        <v>0</v>
      </c>
      <c r="H217" s="18"/>
      <c r="I217" s="76">
        <f t="shared" ref="I217:I246" si="21">F217/C217</f>
        <v>0</v>
      </c>
    </row>
    <row r="218" spans="1:9" x14ac:dyDescent="0.15">
      <c r="A218" s="41" t="s">
        <v>371</v>
      </c>
      <c r="B218" s="96" t="s">
        <v>593</v>
      </c>
      <c r="C218" s="3">
        <v>1.3534764399999999</v>
      </c>
      <c r="D218" s="3">
        <v>3.0134174900000001</v>
      </c>
      <c r="E218" s="9">
        <f t="shared" si="19"/>
        <v>-0.55085000850645494</v>
      </c>
      <c r="F218" s="75">
        <v>0</v>
      </c>
      <c r="G218" s="3">
        <v>1.5576049999999999</v>
      </c>
      <c r="H218" s="18">
        <f t="shared" si="18"/>
        <v>-1</v>
      </c>
      <c r="I218" s="76">
        <f t="shared" si="21"/>
        <v>0</v>
      </c>
    </row>
    <row r="219" spans="1:9" x14ac:dyDescent="0.15">
      <c r="A219" s="41" t="s">
        <v>372</v>
      </c>
      <c r="B219" s="96" t="s">
        <v>594</v>
      </c>
      <c r="C219" s="3">
        <v>1.4550613799999998</v>
      </c>
      <c r="D219" s="3">
        <v>2.6649460199999999</v>
      </c>
      <c r="E219" s="9">
        <f t="shared" si="19"/>
        <v>-0.45399967988845047</v>
      </c>
      <c r="F219" s="75">
        <v>26.061287499999999</v>
      </c>
      <c r="G219" s="3">
        <v>49.40921539</v>
      </c>
      <c r="H219" s="18">
        <f t="shared" si="18"/>
        <v>-0.47254196824840533</v>
      </c>
      <c r="I219" s="76">
        <f t="shared" si="21"/>
        <v>17.91078222418356</v>
      </c>
    </row>
    <row r="220" spans="1:9" x14ac:dyDescent="0.15">
      <c r="A220" s="41" t="s">
        <v>373</v>
      </c>
      <c r="B220" s="96" t="s">
        <v>595</v>
      </c>
      <c r="C220" s="3">
        <v>9.1020000000000007E-3</v>
      </c>
      <c r="D220" s="3">
        <v>1.13049975</v>
      </c>
      <c r="E220" s="9">
        <f t="shared" si="19"/>
        <v>-0.99194869348710601</v>
      </c>
      <c r="F220" s="75">
        <v>0</v>
      </c>
      <c r="G220" s="3">
        <v>0</v>
      </c>
      <c r="H220" s="18"/>
      <c r="I220" s="76">
        <f t="shared" si="21"/>
        <v>0</v>
      </c>
    </row>
    <row r="221" spans="1:9" x14ac:dyDescent="0.15">
      <c r="A221" s="41" t="s">
        <v>374</v>
      </c>
      <c r="B221" s="96" t="s">
        <v>596</v>
      </c>
      <c r="C221" s="3">
        <v>3.0549928</v>
      </c>
      <c r="D221" s="3">
        <v>4.9931703499999998</v>
      </c>
      <c r="E221" s="9">
        <f t="shared" si="19"/>
        <v>-0.38816571719809234</v>
      </c>
      <c r="F221" s="75">
        <v>10.60078208</v>
      </c>
      <c r="G221" s="3">
        <v>4.6892677300000001</v>
      </c>
      <c r="H221" s="18">
        <f t="shared" ref="H221:H237" si="22">F221/G221-1</f>
        <v>1.2606476512698497</v>
      </c>
      <c r="I221" s="76">
        <f t="shared" si="21"/>
        <v>3.4699859456297246</v>
      </c>
    </row>
    <row r="222" spans="1:9" x14ac:dyDescent="0.15">
      <c r="A222" s="41" t="s">
        <v>418</v>
      </c>
      <c r="B222" s="96" t="s">
        <v>597</v>
      </c>
      <c r="C222" s="3">
        <v>0.97418512000000002</v>
      </c>
      <c r="D222" s="3">
        <v>0.78564436000000004</v>
      </c>
      <c r="E222" s="9">
        <f t="shared" si="19"/>
        <v>0.2399823248269739</v>
      </c>
      <c r="F222" s="75">
        <v>0</v>
      </c>
      <c r="G222" s="3">
        <v>5.9560000000000004E-3</v>
      </c>
      <c r="H222" s="18">
        <f t="shared" si="22"/>
        <v>-1</v>
      </c>
      <c r="I222" s="76">
        <f t="shared" si="21"/>
        <v>0</v>
      </c>
    </row>
    <row r="223" spans="1:9" x14ac:dyDescent="0.15">
      <c r="A223" s="41" t="s">
        <v>321</v>
      </c>
      <c r="B223" s="96" t="s">
        <v>598</v>
      </c>
      <c r="C223" s="3">
        <v>3.2176967699999999</v>
      </c>
      <c r="D223" s="3">
        <v>2.6564654300000003</v>
      </c>
      <c r="E223" s="9">
        <f t="shared" si="19"/>
        <v>0.21126995806604554</v>
      </c>
      <c r="F223" s="75">
        <v>1.4887969999999999E-2</v>
      </c>
      <c r="G223" s="3">
        <v>1.49525376</v>
      </c>
      <c r="H223" s="18">
        <f t="shared" si="22"/>
        <v>-0.990043181700476</v>
      </c>
      <c r="I223" s="76">
        <f t="shared" si="21"/>
        <v>4.6269027395020815E-3</v>
      </c>
    </row>
    <row r="224" spans="1:9" x14ac:dyDescent="0.15">
      <c r="A224" s="41" t="s">
        <v>213</v>
      </c>
      <c r="B224" s="96" t="s">
        <v>311</v>
      </c>
      <c r="C224" s="3">
        <v>23.757863489999998</v>
      </c>
      <c r="D224" s="3">
        <v>3.9259685800000002</v>
      </c>
      <c r="E224" s="9">
        <f t="shared" si="19"/>
        <v>5.0514655188605708</v>
      </c>
      <c r="F224" s="75">
        <v>5.7829566100000003</v>
      </c>
      <c r="G224" s="3">
        <v>0.10966631</v>
      </c>
      <c r="H224" s="18">
        <f t="shared" si="22"/>
        <v>51.732298643038142</v>
      </c>
      <c r="I224" s="76">
        <f t="shared" si="21"/>
        <v>0.24341231746003272</v>
      </c>
    </row>
    <row r="225" spans="1:9" x14ac:dyDescent="0.15">
      <c r="A225" s="41" t="s">
        <v>173</v>
      </c>
      <c r="B225" s="96" t="s">
        <v>313</v>
      </c>
      <c r="C225" s="3">
        <v>7.4373950199999994</v>
      </c>
      <c r="D225" s="3">
        <v>11.20104385</v>
      </c>
      <c r="E225" s="9">
        <f t="shared" si="19"/>
        <v>-0.336008757790909</v>
      </c>
      <c r="F225" s="75">
        <v>2.65486237</v>
      </c>
      <c r="G225" s="3">
        <v>22.319774129999999</v>
      </c>
      <c r="H225" s="18">
        <f t="shared" si="22"/>
        <v>-0.8810533496200752</v>
      </c>
      <c r="I225" s="76">
        <f t="shared" si="21"/>
        <v>0.35696132353610016</v>
      </c>
    </row>
    <row r="226" spans="1:9" x14ac:dyDescent="0.15">
      <c r="A226" s="41" t="s">
        <v>215</v>
      </c>
      <c r="B226" s="96" t="s">
        <v>314</v>
      </c>
      <c r="C226" s="3">
        <v>14.115355560000001</v>
      </c>
      <c r="D226" s="3">
        <v>2.3801884200000001</v>
      </c>
      <c r="E226" s="9">
        <f t="shared" si="19"/>
        <v>4.9303521693463246</v>
      </c>
      <c r="F226" s="75">
        <v>0.67646711000000004</v>
      </c>
      <c r="G226" s="3">
        <v>0.33642527</v>
      </c>
      <c r="H226" s="18">
        <f t="shared" si="22"/>
        <v>1.0107499950880623</v>
      </c>
      <c r="I226" s="76">
        <f t="shared" si="21"/>
        <v>4.7924199084078897E-2</v>
      </c>
    </row>
    <row r="227" spans="1:9" x14ac:dyDescent="0.15">
      <c r="A227" s="41" t="s">
        <v>925</v>
      </c>
      <c r="B227" s="96" t="s">
        <v>723</v>
      </c>
      <c r="C227" s="3">
        <v>0.56222775000000003</v>
      </c>
      <c r="D227" s="3">
        <v>5.7167999999999997E-2</v>
      </c>
      <c r="E227" s="9">
        <f t="shared" si="19"/>
        <v>8.8346583753148629</v>
      </c>
      <c r="F227" s="75">
        <v>0</v>
      </c>
      <c r="G227" s="3">
        <v>0</v>
      </c>
      <c r="H227" s="18"/>
      <c r="I227" s="76">
        <f t="shared" si="21"/>
        <v>0</v>
      </c>
    </row>
    <row r="228" spans="1:9" x14ac:dyDescent="0.15">
      <c r="A228" s="41" t="s">
        <v>174</v>
      </c>
      <c r="B228" s="96" t="s">
        <v>315</v>
      </c>
      <c r="C228" s="3">
        <v>24.611108079999997</v>
      </c>
      <c r="D228" s="3">
        <v>15.56986706</v>
      </c>
      <c r="E228" s="9">
        <f t="shared" si="19"/>
        <v>0.58068838899899999</v>
      </c>
      <c r="F228" s="75">
        <v>0.29917273999999999</v>
      </c>
      <c r="G228" s="3">
        <v>0.14415570000000003</v>
      </c>
      <c r="H228" s="18">
        <f t="shared" si="22"/>
        <v>1.0753445059751363</v>
      </c>
      <c r="I228" s="76">
        <f t="shared" si="21"/>
        <v>1.2156004476820779E-2</v>
      </c>
    </row>
    <row r="229" spans="1:9" x14ac:dyDescent="0.15">
      <c r="A229" s="41" t="s">
        <v>448</v>
      </c>
      <c r="B229" s="96" t="s">
        <v>599</v>
      </c>
      <c r="C229" s="3">
        <v>7.5883590400000003</v>
      </c>
      <c r="D229" s="3">
        <v>0.46547534999999995</v>
      </c>
      <c r="E229" s="9">
        <f t="shared" si="19"/>
        <v>15.302386452902397</v>
      </c>
      <c r="F229" s="75">
        <v>1.03E-2</v>
      </c>
      <c r="G229" s="3">
        <v>0</v>
      </c>
      <c r="H229" s="18"/>
      <c r="I229" s="76">
        <f t="shared" si="21"/>
        <v>1.35734220609572E-3</v>
      </c>
    </row>
    <row r="230" spans="1:9" x14ac:dyDescent="0.15">
      <c r="A230" s="41" t="s">
        <v>449</v>
      </c>
      <c r="B230" s="96" t="s">
        <v>600</v>
      </c>
      <c r="C230" s="3">
        <v>3.9973427999999998</v>
      </c>
      <c r="D230" s="3">
        <v>5.5518660000000004E-2</v>
      </c>
      <c r="E230" s="9">
        <f t="shared" si="19"/>
        <v>70.999987031387278</v>
      </c>
      <c r="F230" s="75">
        <v>6.6368376299999996</v>
      </c>
      <c r="G230" s="3">
        <v>1.3163639999999999E-2</v>
      </c>
      <c r="H230" s="18">
        <f t="shared" si="22"/>
        <v>503.17951493659808</v>
      </c>
      <c r="I230" s="76">
        <f t="shared" si="21"/>
        <v>1.6603123529960953</v>
      </c>
    </row>
    <row r="231" spans="1:9" x14ac:dyDescent="0.15">
      <c r="A231" s="41" t="s">
        <v>926</v>
      </c>
      <c r="B231" s="96" t="s">
        <v>724</v>
      </c>
      <c r="C231" s="3">
        <v>1.806688E-2</v>
      </c>
      <c r="D231" s="3">
        <v>8.8835539999999991E-2</v>
      </c>
      <c r="E231" s="9">
        <f t="shared" si="19"/>
        <v>-0.79662553973330941</v>
      </c>
      <c r="F231" s="75">
        <v>0</v>
      </c>
      <c r="G231" s="3"/>
      <c r="H231" s="18"/>
      <c r="I231" s="76">
        <f t="shared" si="21"/>
        <v>0</v>
      </c>
    </row>
    <row r="232" spans="1:9" x14ac:dyDescent="0.15">
      <c r="A232" s="41" t="s">
        <v>175</v>
      </c>
      <c r="B232" s="96" t="s">
        <v>316</v>
      </c>
      <c r="C232" s="3">
        <v>12.972781919999999</v>
      </c>
      <c r="D232" s="3">
        <v>15.341915800000001</v>
      </c>
      <c r="E232" s="9">
        <f t="shared" si="19"/>
        <v>-0.15442229711624422</v>
      </c>
      <c r="F232" s="75">
        <v>0.98326650000000004</v>
      </c>
      <c r="G232" s="3">
        <v>4.6160000000000003E-3</v>
      </c>
      <c r="H232" s="18">
        <f t="shared" si="22"/>
        <v>212.0126733102253</v>
      </c>
      <c r="I232" s="76">
        <f t="shared" si="21"/>
        <v>7.5794575601714889E-2</v>
      </c>
    </row>
    <row r="233" spans="1:9" x14ac:dyDescent="0.15">
      <c r="A233" s="41" t="s">
        <v>214</v>
      </c>
      <c r="B233" s="96" t="s">
        <v>319</v>
      </c>
      <c r="C233" s="3">
        <v>11.223600300000001</v>
      </c>
      <c r="D233" s="3">
        <v>11.14491967</v>
      </c>
      <c r="E233" s="9">
        <f t="shared" si="19"/>
        <v>7.059775425012127E-3</v>
      </c>
      <c r="F233" s="75">
        <v>2.3474249999999999E-2</v>
      </c>
      <c r="G233" s="3">
        <v>1.7967075299999999</v>
      </c>
      <c r="H233" s="18">
        <f t="shared" si="22"/>
        <v>-0.98693485188432417</v>
      </c>
      <c r="I233" s="76">
        <f t="shared" si="21"/>
        <v>2.091508016371538E-3</v>
      </c>
    </row>
    <row r="234" spans="1:9" x14ac:dyDescent="0.15">
      <c r="A234" s="41" t="s">
        <v>424</v>
      </c>
      <c r="B234" s="96" t="s">
        <v>601</v>
      </c>
      <c r="C234" s="3">
        <v>0.16309701999999998</v>
      </c>
      <c r="D234" s="3">
        <v>0.77434024999999995</v>
      </c>
      <c r="E234" s="9">
        <f t="shared" si="19"/>
        <v>-0.78937292746954579</v>
      </c>
      <c r="F234" s="75">
        <v>7.1420099999999999E-3</v>
      </c>
      <c r="G234" s="3">
        <v>7.9898825499999999</v>
      </c>
      <c r="H234" s="18">
        <f t="shared" si="22"/>
        <v>-0.9991061182745421</v>
      </c>
      <c r="I234" s="76">
        <f t="shared" si="21"/>
        <v>4.3789947848219428E-2</v>
      </c>
    </row>
    <row r="235" spans="1:9" ht="12" customHeight="1" x14ac:dyDescent="0.15">
      <c r="A235" s="41" t="s">
        <v>425</v>
      </c>
      <c r="B235" s="96" t="s">
        <v>602</v>
      </c>
      <c r="C235" s="3">
        <v>2.9537709999999998E-2</v>
      </c>
      <c r="D235" s="3">
        <v>0.20040369</v>
      </c>
      <c r="E235" s="9">
        <f t="shared" si="19"/>
        <v>-0.85260895146192173</v>
      </c>
      <c r="F235" s="75">
        <v>0</v>
      </c>
      <c r="G235" s="3">
        <v>0</v>
      </c>
      <c r="H235" s="18"/>
      <c r="I235" s="76">
        <f t="shared" si="21"/>
        <v>0</v>
      </c>
    </row>
    <row r="236" spans="1:9" ht="12" customHeight="1" x14ac:dyDescent="0.15">
      <c r="A236" s="41" t="s">
        <v>426</v>
      </c>
      <c r="B236" s="96" t="s">
        <v>603</v>
      </c>
      <c r="C236" s="3">
        <v>8.2270330000000003E-2</v>
      </c>
      <c r="D236" s="3">
        <v>9.5647160000000009E-2</v>
      </c>
      <c r="E236" s="9">
        <f t="shared" si="19"/>
        <v>-0.13985600827039724</v>
      </c>
      <c r="F236" s="75">
        <v>0</v>
      </c>
      <c r="G236" s="3">
        <v>0</v>
      </c>
      <c r="H236" s="18"/>
      <c r="I236" s="76">
        <f t="shared" si="21"/>
        <v>0</v>
      </c>
    </row>
    <row r="237" spans="1:9" ht="12" customHeight="1" x14ac:dyDescent="0.15">
      <c r="A237" s="41" t="s">
        <v>450</v>
      </c>
      <c r="B237" s="96" t="s">
        <v>604</v>
      </c>
      <c r="C237" s="3">
        <v>2.12887841</v>
      </c>
      <c r="D237" s="3">
        <v>0.27983654999999996</v>
      </c>
      <c r="E237" s="9">
        <f t="shared" si="19"/>
        <v>6.6075781022886408</v>
      </c>
      <c r="F237" s="75">
        <v>0.94231743000000001</v>
      </c>
      <c r="G237" s="3">
        <v>0.12970661999999999</v>
      </c>
      <c r="H237" s="18">
        <f t="shared" si="22"/>
        <v>6.2649910235884647</v>
      </c>
      <c r="I237" s="76">
        <f t="shared" si="21"/>
        <v>0.44263562708590765</v>
      </c>
    </row>
    <row r="238" spans="1:9" x14ac:dyDescent="0.15">
      <c r="A238" s="41" t="s">
        <v>346</v>
      </c>
      <c r="B238" s="96" t="s">
        <v>605</v>
      </c>
      <c r="C238" s="3">
        <v>12.062703220000001</v>
      </c>
      <c r="D238" s="3">
        <v>3.9911930400000002</v>
      </c>
      <c r="E238" s="9">
        <f t="shared" si="19"/>
        <v>2.0223301902731321</v>
      </c>
      <c r="F238" s="75">
        <v>2.0188647899999999</v>
      </c>
      <c r="G238" s="3">
        <v>1.9061630000000001</v>
      </c>
      <c r="H238" s="18">
        <f t="shared" ref="H238:H283" si="23">F238/G238-1</f>
        <v>5.9124948915701303E-2</v>
      </c>
      <c r="I238" s="76">
        <f t="shared" si="21"/>
        <v>0.16736420959546741</v>
      </c>
    </row>
    <row r="239" spans="1:9" x14ac:dyDescent="0.15">
      <c r="A239" s="52" t="s">
        <v>921</v>
      </c>
      <c r="B239" s="96" t="s">
        <v>606</v>
      </c>
      <c r="C239" s="3">
        <v>42.65003025</v>
      </c>
      <c r="D239" s="3">
        <v>17.09733464</v>
      </c>
      <c r="E239" s="9">
        <f t="shared" si="19"/>
        <v>1.4945426376704529</v>
      </c>
      <c r="F239" s="75">
        <v>13.845062449999999</v>
      </c>
      <c r="G239" s="3">
        <v>5.5809635999999996</v>
      </c>
      <c r="H239" s="18">
        <f t="shared" si="23"/>
        <v>1.4807655885804381</v>
      </c>
      <c r="I239" s="76">
        <f t="shared" si="21"/>
        <v>0.32462022579690897</v>
      </c>
    </row>
    <row r="240" spans="1:9" x14ac:dyDescent="0.15">
      <c r="A240" s="41" t="s">
        <v>325</v>
      </c>
      <c r="B240" s="96" t="s">
        <v>607</v>
      </c>
      <c r="C240" s="3">
        <v>144.51384200999999</v>
      </c>
      <c r="D240" s="3">
        <v>83.989541239999994</v>
      </c>
      <c r="E240" s="9">
        <f t="shared" si="19"/>
        <v>0.7206171134695436</v>
      </c>
      <c r="F240" s="75">
        <v>37.52420437</v>
      </c>
      <c r="G240" s="3">
        <v>23.861414570000001</v>
      </c>
      <c r="H240" s="18">
        <f t="shared" si="23"/>
        <v>0.57258926372192853</v>
      </c>
      <c r="I240" s="76">
        <f t="shared" si="21"/>
        <v>0.25965820192783623</v>
      </c>
    </row>
    <row r="241" spans="1:9" x14ac:dyDescent="0.15">
      <c r="A241" s="41" t="s">
        <v>924</v>
      </c>
      <c r="B241" s="96" t="s">
        <v>726</v>
      </c>
      <c r="C241" s="3">
        <v>14.44112675</v>
      </c>
      <c r="D241" s="3">
        <v>14.392605199999998</v>
      </c>
      <c r="E241" s="9">
        <f t="shared" si="19"/>
        <v>3.371283330970698E-3</v>
      </c>
      <c r="F241" s="75">
        <v>5.3462519999999999E-2</v>
      </c>
      <c r="G241" s="3">
        <v>3.5957349999999999</v>
      </c>
      <c r="H241" s="18">
        <f t="shared" si="23"/>
        <v>-0.98513168517702221</v>
      </c>
      <c r="I241" s="76">
        <f t="shared" si="21"/>
        <v>3.7021017075416223E-3</v>
      </c>
    </row>
    <row r="242" spans="1:9" x14ac:dyDescent="0.15">
      <c r="A242" s="41" t="s">
        <v>456</v>
      </c>
      <c r="B242" s="96" t="s">
        <v>727</v>
      </c>
      <c r="C242" s="3">
        <v>6.7307590900000003</v>
      </c>
      <c r="D242" s="3">
        <v>6.1083244199999998</v>
      </c>
      <c r="E242" s="9">
        <f t="shared" si="19"/>
        <v>0.10189941253971591</v>
      </c>
      <c r="F242" s="75">
        <v>0.84402725000000001</v>
      </c>
      <c r="G242" s="3">
        <v>0.62004700000000001</v>
      </c>
      <c r="H242" s="18">
        <f t="shared" si="23"/>
        <v>0.36123108409523796</v>
      </c>
      <c r="I242" s="76">
        <f t="shared" si="21"/>
        <v>0.12539852321471218</v>
      </c>
    </row>
    <row r="243" spans="1:9" x14ac:dyDescent="0.15">
      <c r="A243" s="52" t="s">
        <v>335</v>
      </c>
      <c r="B243" s="96" t="s">
        <v>608</v>
      </c>
      <c r="C243" s="3">
        <v>4.7231327699999994</v>
      </c>
      <c r="D243" s="3">
        <v>5.9941414200000001</v>
      </c>
      <c r="E243" s="9">
        <f t="shared" si="19"/>
        <v>-0.21204181899331975</v>
      </c>
      <c r="F243" s="75">
        <v>0.42986979999999997</v>
      </c>
      <c r="G243" s="3">
        <v>0.73008209000000002</v>
      </c>
      <c r="H243" s="18">
        <f t="shared" si="23"/>
        <v>-0.41120347165344107</v>
      </c>
      <c r="I243" s="76">
        <f t="shared" si="21"/>
        <v>9.101370233130246E-2</v>
      </c>
    </row>
    <row r="244" spans="1:9" x14ac:dyDescent="0.15">
      <c r="A244" s="41" t="s">
        <v>803</v>
      </c>
      <c r="B244" s="96" t="s">
        <v>728</v>
      </c>
      <c r="C244" s="3">
        <v>11.912048650000001</v>
      </c>
      <c r="D244" s="3">
        <v>2.6239954600000002</v>
      </c>
      <c r="E244" s="9">
        <f t="shared" si="19"/>
        <v>3.5396605411809672</v>
      </c>
      <c r="F244" s="75">
        <v>7.1657310000000002E-2</v>
      </c>
      <c r="G244" s="3">
        <v>8.7415199999999998E-2</v>
      </c>
      <c r="H244" s="18">
        <f t="shared" si="23"/>
        <v>-0.18026487384345058</v>
      </c>
      <c r="I244" s="76">
        <f t="shared" si="21"/>
        <v>6.0155320134626881E-3</v>
      </c>
    </row>
    <row r="245" spans="1:9" x14ac:dyDescent="0.15">
      <c r="A245" s="41" t="s">
        <v>187</v>
      </c>
      <c r="B245" s="96" t="s">
        <v>199</v>
      </c>
      <c r="C245" s="3">
        <v>9.1482550199999988</v>
      </c>
      <c r="D245" s="3">
        <v>8.6602823499999992</v>
      </c>
      <c r="E245" s="9">
        <f t="shared" si="19"/>
        <v>5.634604626949602E-2</v>
      </c>
      <c r="F245" s="75">
        <v>1.28942121</v>
      </c>
      <c r="G245" s="3">
        <v>3.5573159100000002</v>
      </c>
      <c r="H245" s="18">
        <f t="shared" si="23"/>
        <v>-0.6375297435981726</v>
      </c>
      <c r="I245" s="76">
        <f t="shared" si="21"/>
        <v>0.14094723061185499</v>
      </c>
    </row>
    <row r="246" spans="1:9" x14ac:dyDescent="0.15">
      <c r="A246" s="41" t="s">
        <v>189</v>
      </c>
      <c r="B246" s="96" t="s">
        <v>200</v>
      </c>
      <c r="C246" s="3">
        <v>0.93628811999999995</v>
      </c>
      <c r="D246" s="3">
        <v>2.9581312200000003</v>
      </c>
      <c r="E246" s="9">
        <f t="shared" si="19"/>
        <v>-0.6834866169324294</v>
      </c>
      <c r="F246" s="75">
        <v>2.9376552400000002</v>
      </c>
      <c r="G246" s="3">
        <v>0</v>
      </c>
      <c r="H246" s="18"/>
      <c r="I246" s="76">
        <f t="shared" si="21"/>
        <v>3.1375547518428415</v>
      </c>
    </row>
    <row r="247" spans="1:9" x14ac:dyDescent="0.15">
      <c r="A247" s="41" t="s">
        <v>188</v>
      </c>
      <c r="B247" s="96" t="s">
        <v>201</v>
      </c>
      <c r="C247" s="3">
        <v>3.8614236699999998</v>
      </c>
      <c r="D247" s="3">
        <v>12.08082117</v>
      </c>
      <c r="E247" s="9">
        <f t="shared" si="19"/>
        <v>-0.68036745055137682</v>
      </c>
      <c r="F247" s="75">
        <v>0.21905450000000001</v>
      </c>
      <c r="G247" s="3">
        <v>3.6042090299999998</v>
      </c>
      <c r="H247" s="18">
        <f t="shared" si="23"/>
        <v>-0.93922258720937724</v>
      </c>
      <c r="I247" s="76">
        <f t="shared" ref="I247:I277" si="24">F247/C247</f>
        <v>5.6728947331490309E-2</v>
      </c>
    </row>
    <row r="248" spans="1:9" x14ac:dyDescent="0.15">
      <c r="A248" s="41" t="s">
        <v>252</v>
      </c>
      <c r="B248" s="96" t="s">
        <v>317</v>
      </c>
      <c r="C248" s="3">
        <v>5.3784001200000002</v>
      </c>
      <c r="D248" s="3">
        <v>8.315068740000001</v>
      </c>
      <c r="E248" s="9">
        <f t="shared" si="19"/>
        <v>-0.35317430460592925</v>
      </c>
      <c r="F248" s="75">
        <v>3.4912624700000001</v>
      </c>
      <c r="G248" s="3">
        <v>12.42115484</v>
      </c>
      <c r="H248" s="18">
        <f t="shared" si="23"/>
        <v>-0.71892609705201926</v>
      </c>
      <c r="I248" s="76">
        <f t="shared" si="24"/>
        <v>0.64912657892771275</v>
      </c>
    </row>
    <row r="249" spans="1:9" x14ac:dyDescent="0.15">
      <c r="A249" s="41" t="s">
        <v>440</v>
      </c>
      <c r="B249" s="96" t="s">
        <v>609</v>
      </c>
      <c r="C249" s="3">
        <v>0.53074803000000004</v>
      </c>
      <c r="D249" s="3">
        <v>0.1694147</v>
      </c>
      <c r="E249" s="9">
        <f t="shared" si="19"/>
        <v>2.1328333963935835</v>
      </c>
      <c r="F249" s="75">
        <v>0.29809822999999996</v>
      </c>
      <c r="G249" s="3">
        <v>2.2584242300000001</v>
      </c>
      <c r="H249" s="18">
        <f t="shared" si="23"/>
        <v>-0.86800609644539639</v>
      </c>
      <c r="I249" s="76">
        <f t="shared" si="24"/>
        <v>0.56165678090222948</v>
      </c>
    </row>
    <row r="250" spans="1:9" x14ac:dyDescent="0.15">
      <c r="A250" s="41" t="s">
        <v>396</v>
      </c>
      <c r="B250" s="96" t="s">
        <v>610</v>
      </c>
      <c r="C250" s="3">
        <v>27.018973210000002</v>
      </c>
      <c r="D250" s="3">
        <v>12.75465582</v>
      </c>
      <c r="E250" s="9">
        <f t="shared" si="19"/>
        <v>1.1183616078164</v>
      </c>
      <c r="F250" s="75">
        <v>36.571355920000002</v>
      </c>
      <c r="G250" s="3">
        <v>10.99394845</v>
      </c>
      <c r="H250" s="18">
        <f t="shared" si="23"/>
        <v>2.3264987630535963</v>
      </c>
      <c r="I250" s="76">
        <f t="shared" si="24"/>
        <v>1.353543513136338</v>
      </c>
    </row>
    <row r="251" spans="1:9" x14ac:dyDescent="0.15">
      <c r="A251" s="41" t="s">
        <v>347</v>
      </c>
      <c r="B251" s="96" t="s">
        <v>611</v>
      </c>
      <c r="C251" s="3">
        <v>11.134381529999999</v>
      </c>
      <c r="D251" s="3">
        <v>4.3075979000000002</v>
      </c>
      <c r="E251" s="9">
        <f t="shared" si="19"/>
        <v>1.5848237900756703</v>
      </c>
      <c r="F251" s="75">
        <v>3.6264919999999999E-2</v>
      </c>
      <c r="G251" s="3">
        <v>0</v>
      </c>
      <c r="H251" s="18"/>
      <c r="I251" s="76">
        <f t="shared" si="24"/>
        <v>3.2570214970889366E-3</v>
      </c>
    </row>
    <row r="252" spans="1:9" x14ac:dyDescent="0.15">
      <c r="A252" s="52" t="s">
        <v>266</v>
      </c>
      <c r="B252" s="96" t="s">
        <v>612</v>
      </c>
      <c r="C252" s="3">
        <v>2.40580806</v>
      </c>
      <c r="D252" s="3">
        <v>4.1351254300000004</v>
      </c>
      <c r="E252" s="9">
        <f t="shared" si="19"/>
        <v>-0.41820191413153829</v>
      </c>
      <c r="F252" s="75">
        <v>146.05628465999999</v>
      </c>
      <c r="G252" s="3">
        <v>68.008882589999999</v>
      </c>
      <c r="H252" s="18">
        <f t="shared" si="23"/>
        <v>1.1476060052407928</v>
      </c>
      <c r="I252" s="76">
        <f t="shared" si="24"/>
        <v>60.709865881819347</v>
      </c>
    </row>
    <row r="253" spans="1:9" x14ac:dyDescent="0.15">
      <c r="A253" s="52" t="s">
        <v>272</v>
      </c>
      <c r="B253" s="96" t="s">
        <v>613</v>
      </c>
      <c r="C253" s="3">
        <v>10.004125689999999</v>
      </c>
      <c r="D253" s="3">
        <v>3.1472390299999997</v>
      </c>
      <c r="E253" s="9">
        <f t="shared" si="19"/>
        <v>2.1786990421251859</v>
      </c>
      <c r="F253" s="75">
        <v>2.4684342500000001</v>
      </c>
      <c r="G253" s="3">
        <v>0.49049284999999998</v>
      </c>
      <c r="H253" s="18">
        <f t="shared" si="23"/>
        <v>4.0325590882721327</v>
      </c>
      <c r="I253" s="76">
        <f t="shared" si="24"/>
        <v>0.24674162705366814</v>
      </c>
    </row>
    <row r="254" spans="1:9" x14ac:dyDescent="0.15">
      <c r="A254" s="52" t="s">
        <v>345</v>
      </c>
      <c r="B254" s="96" t="s">
        <v>140</v>
      </c>
      <c r="C254" s="3">
        <v>20.541861040000001</v>
      </c>
      <c r="D254" s="3">
        <v>7.04874226</v>
      </c>
      <c r="E254" s="9">
        <f t="shared" si="19"/>
        <v>1.9142590666948291</v>
      </c>
      <c r="F254" s="75">
        <v>4.09922539</v>
      </c>
      <c r="G254" s="3">
        <v>3.69667791</v>
      </c>
      <c r="H254" s="18">
        <f t="shared" si="23"/>
        <v>0.10889438836720289</v>
      </c>
      <c r="I254" s="76">
        <f t="shared" si="24"/>
        <v>0.19955472301257471</v>
      </c>
    </row>
    <row r="255" spans="1:9" x14ac:dyDescent="0.15">
      <c r="A255" s="52" t="s">
        <v>966</v>
      </c>
      <c r="B255" s="96" t="s">
        <v>968</v>
      </c>
      <c r="C255" s="3">
        <v>0</v>
      </c>
      <c r="D255" s="3"/>
      <c r="E255" s="9"/>
      <c r="F255" s="75">
        <v>0</v>
      </c>
      <c r="G255" s="3"/>
      <c r="H255" s="18"/>
      <c r="I255" s="76"/>
    </row>
    <row r="256" spans="1:9" x14ac:dyDescent="0.15">
      <c r="A256" s="41" t="s">
        <v>438</v>
      </c>
      <c r="B256" s="96" t="s">
        <v>614</v>
      </c>
      <c r="C256" s="3">
        <v>0.47350615999999995</v>
      </c>
      <c r="D256" s="3">
        <v>0.47398028000000003</v>
      </c>
      <c r="E256" s="9">
        <f t="shared" si="19"/>
        <v>-1.0002947801964757E-3</v>
      </c>
      <c r="F256" s="75">
        <v>1.60370127</v>
      </c>
      <c r="G256" s="3">
        <v>0.58928961000000002</v>
      </c>
      <c r="H256" s="18">
        <f t="shared" si="23"/>
        <v>1.7214144671581768</v>
      </c>
      <c r="I256" s="76">
        <f t="shared" si="24"/>
        <v>3.3868646397335151</v>
      </c>
    </row>
    <row r="257" spans="1:9" x14ac:dyDescent="0.15">
      <c r="A257" s="41" t="s">
        <v>332</v>
      </c>
      <c r="B257" s="96" t="s">
        <v>615</v>
      </c>
      <c r="C257" s="3">
        <v>17.705372960000002</v>
      </c>
      <c r="D257" s="3">
        <v>9.0254793699999993</v>
      </c>
      <c r="E257" s="9">
        <f t="shared" si="19"/>
        <v>0.96170998061901325</v>
      </c>
      <c r="F257" s="75">
        <v>11.12624667</v>
      </c>
      <c r="G257" s="3">
        <v>22.007291690000002</v>
      </c>
      <c r="H257" s="18">
        <f t="shared" si="23"/>
        <v>-0.49442908165498123</v>
      </c>
      <c r="I257" s="76">
        <f t="shared" si="24"/>
        <v>0.62841074825909793</v>
      </c>
    </row>
    <row r="258" spans="1:9" x14ac:dyDescent="0.15">
      <c r="A258" s="41" t="s">
        <v>804</v>
      </c>
      <c r="B258" s="96" t="s">
        <v>729</v>
      </c>
      <c r="C258" s="3">
        <v>4.4264318099999995</v>
      </c>
      <c r="D258" s="3">
        <v>2.0692005299999998</v>
      </c>
      <c r="E258" s="9">
        <f t="shared" si="19"/>
        <v>1.1391990509494021</v>
      </c>
      <c r="F258" s="75">
        <v>0.30018189000000001</v>
      </c>
      <c r="G258" s="3">
        <v>1.29035E-2</v>
      </c>
      <c r="H258" s="18">
        <f t="shared" si="23"/>
        <v>22.263602123454877</v>
      </c>
      <c r="I258" s="76">
        <f t="shared" si="24"/>
        <v>6.7815771909519151E-2</v>
      </c>
    </row>
    <row r="259" spans="1:9" x14ac:dyDescent="0.15">
      <c r="A259" s="41" t="s">
        <v>359</v>
      </c>
      <c r="B259" s="96" t="s">
        <v>616</v>
      </c>
      <c r="C259" s="3">
        <v>7.9244969599999999</v>
      </c>
      <c r="D259" s="3">
        <v>6.8657413299999996</v>
      </c>
      <c r="E259" s="9">
        <f t="shared" si="19"/>
        <v>0.15420849389908486</v>
      </c>
      <c r="F259" s="75">
        <v>5.0340727999999997</v>
      </c>
      <c r="G259" s="3">
        <v>0.30672035999999997</v>
      </c>
      <c r="H259" s="18">
        <f t="shared" si="23"/>
        <v>15.412581153725824</v>
      </c>
      <c r="I259" s="76">
        <f t="shared" si="24"/>
        <v>0.63525455627154404</v>
      </c>
    </row>
    <row r="260" spans="1:9" x14ac:dyDescent="0.15">
      <c r="A260" s="41" t="s">
        <v>967</v>
      </c>
      <c r="B260" s="96" t="s">
        <v>969</v>
      </c>
      <c r="C260" s="3">
        <v>1.9386501999999999</v>
      </c>
      <c r="D260" s="3"/>
      <c r="E260" s="9"/>
      <c r="F260" s="75">
        <v>0.29405953999999995</v>
      </c>
      <c r="G260" s="3"/>
      <c r="H260" s="18"/>
      <c r="I260" s="76">
        <f t="shared" si="24"/>
        <v>0.15168261917492901</v>
      </c>
    </row>
    <row r="261" spans="1:9" x14ac:dyDescent="0.15">
      <c r="A261" s="52" t="s">
        <v>435</v>
      </c>
      <c r="B261" s="96" t="s">
        <v>617</v>
      </c>
      <c r="C261" s="3">
        <v>11.5947019</v>
      </c>
      <c r="D261" s="3">
        <v>4.3976810000000004</v>
      </c>
      <c r="E261" s="9">
        <f t="shared" si="19"/>
        <v>1.6365491039481945</v>
      </c>
      <c r="F261" s="75">
        <v>2.8537431200000003</v>
      </c>
      <c r="G261" s="3">
        <v>0.9090905600000001</v>
      </c>
      <c r="H261" s="18">
        <f t="shared" si="23"/>
        <v>2.1391186374215567</v>
      </c>
      <c r="I261" s="76">
        <f t="shared" si="24"/>
        <v>0.2461247511676001</v>
      </c>
    </row>
    <row r="262" spans="1:9" x14ac:dyDescent="0.15">
      <c r="A262" s="41" t="s">
        <v>480</v>
      </c>
      <c r="B262" s="41" t="s">
        <v>646</v>
      </c>
      <c r="C262" s="3">
        <v>0.15505457</v>
      </c>
      <c r="D262" s="3">
        <v>0.27466154999999998</v>
      </c>
      <c r="E262" s="9">
        <f t="shared" si="19"/>
        <v>-0.4354704180472293</v>
      </c>
      <c r="F262" s="75">
        <v>4.4947319999999999E-2</v>
      </c>
      <c r="G262" s="3">
        <v>1.8958720000000002E-2</v>
      </c>
      <c r="H262" s="18">
        <f t="shared" si="23"/>
        <v>1.3707992944671368</v>
      </c>
      <c r="I262" s="76">
        <f t="shared" si="24"/>
        <v>0.28988065298559079</v>
      </c>
    </row>
    <row r="263" spans="1:9" x14ac:dyDescent="0.15">
      <c r="A263" s="41" t="s">
        <v>483</v>
      </c>
      <c r="B263" s="41" t="s">
        <v>647</v>
      </c>
      <c r="C263" s="3">
        <v>0.49603974000000001</v>
      </c>
      <c r="D263" s="3">
        <v>1.4243923000000001</v>
      </c>
      <c r="E263" s="9">
        <f t="shared" si="19"/>
        <v>-0.65175342495181976</v>
      </c>
      <c r="F263" s="75">
        <v>3.5003449999999998E-2</v>
      </c>
      <c r="G263" s="3">
        <v>4.9515410000000003E-2</v>
      </c>
      <c r="H263" s="18">
        <f t="shared" si="23"/>
        <v>-0.29307966954126008</v>
      </c>
      <c r="I263" s="76">
        <f t="shared" si="24"/>
        <v>7.0565817972568085E-2</v>
      </c>
    </row>
    <row r="264" spans="1:9" x14ac:dyDescent="0.15">
      <c r="A264" s="41" t="s">
        <v>484</v>
      </c>
      <c r="B264" s="41" t="s">
        <v>648</v>
      </c>
      <c r="C264" s="3">
        <v>1.11443519</v>
      </c>
      <c r="D264" s="3">
        <v>0.38823859000000005</v>
      </c>
      <c r="E264" s="9">
        <f t="shared" si="19"/>
        <v>1.8704905146085551</v>
      </c>
      <c r="F264" s="75">
        <v>6.399001E-2</v>
      </c>
      <c r="G264" s="3">
        <v>1.507471E-2</v>
      </c>
      <c r="H264" s="18">
        <f t="shared" si="23"/>
        <v>3.2448584417212674</v>
      </c>
      <c r="I264" s="76">
        <f t="shared" si="24"/>
        <v>5.7419229556094686E-2</v>
      </c>
    </row>
    <row r="265" spans="1:9" x14ac:dyDescent="0.15">
      <c r="A265" s="41" t="s">
        <v>482</v>
      </c>
      <c r="B265" s="41" t="s">
        <v>649</v>
      </c>
      <c r="C265" s="3">
        <v>0.12935861000000001</v>
      </c>
      <c r="D265" s="3">
        <v>6.4628760000000007E-2</v>
      </c>
      <c r="E265" s="9">
        <f t="shared" ref="E265:E272" si="25">C265/D265-1</f>
        <v>1.0015641643132254</v>
      </c>
      <c r="F265" s="75">
        <v>0.10459364</v>
      </c>
      <c r="G265" s="3">
        <v>0</v>
      </c>
      <c r="H265" s="18"/>
      <c r="I265" s="76">
        <f t="shared" si="24"/>
        <v>0.80855568871681593</v>
      </c>
    </row>
    <row r="266" spans="1:9" x14ac:dyDescent="0.15">
      <c r="A266" s="41" t="s">
        <v>485</v>
      </c>
      <c r="B266" s="41" t="s">
        <v>650</v>
      </c>
      <c r="C266" s="3">
        <v>0.27854264000000001</v>
      </c>
      <c r="D266" s="3">
        <v>0.34411095000000003</v>
      </c>
      <c r="E266" s="9">
        <f t="shared" si="25"/>
        <v>-0.19054409631544711</v>
      </c>
      <c r="F266" s="75">
        <v>5.0225859999999997E-2</v>
      </c>
      <c r="G266" s="3">
        <v>9.3455360000000001E-2</v>
      </c>
      <c r="H266" s="18">
        <f t="shared" si="23"/>
        <v>-0.46256843909220402</v>
      </c>
      <c r="I266" s="76">
        <f t="shared" si="24"/>
        <v>0.18031659353842555</v>
      </c>
    </row>
    <row r="267" spans="1:9" x14ac:dyDescent="0.15">
      <c r="A267" s="52" t="s">
        <v>322</v>
      </c>
      <c r="B267" s="96" t="s">
        <v>318</v>
      </c>
      <c r="C267" s="3">
        <v>13.48956463</v>
      </c>
      <c r="D267" s="3">
        <v>2.69218855</v>
      </c>
      <c r="E267" s="9">
        <f t="shared" si="25"/>
        <v>4.0106314544722359</v>
      </c>
      <c r="F267" s="75">
        <v>9.3380261000000004</v>
      </c>
      <c r="G267" s="3">
        <v>0.97593326999999996</v>
      </c>
      <c r="H267" s="18">
        <f t="shared" si="23"/>
        <v>8.5683038861868095</v>
      </c>
      <c r="I267" s="76">
        <f t="shared" si="24"/>
        <v>0.69224073245720463</v>
      </c>
    </row>
    <row r="268" spans="1:9" x14ac:dyDescent="0.15">
      <c r="A268" s="52" t="s">
        <v>436</v>
      </c>
      <c r="B268" s="96" t="s">
        <v>618</v>
      </c>
      <c r="C268" s="3">
        <v>4.8609858200000007</v>
      </c>
      <c r="D268" s="3">
        <v>2.5091536099999998</v>
      </c>
      <c r="E268" s="9">
        <f t="shared" si="25"/>
        <v>0.93730100884497114</v>
      </c>
      <c r="F268" s="75">
        <v>13.547008740000001</v>
      </c>
      <c r="G268" s="3">
        <v>6.7067414800000007</v>
      </c>
      <c r="H268" s="18">
        <f t="shared" si="23"/>
        <v>1.0199091884483966</v>
      </c>
      <c r="I268" s="76">
        <f t="shared" si="24"/>
        <v>2.7868850561674749</v>
      </c>
    </row>
    <row r="269" spans="1:9" x14ac:dyDescent="0.15">
      <c r="A269" s="52" t="s">
        <v>437</v>
      </c>
      <c r="B269" s="96" t="s">
        <v>619</v>
      </c>
      <c r="C269" s="3">
        <v>0.59628206000000006</v>
      </c>
      <c r="D269" s="3">
        <v>0.20136435999999999</v>
      </c>
      <c r="E269" s="9">
        <f t="shared" si="25"/>
        <v>1.9612095208903901</v>
      </c>
      <c r="F269" s="75">
        <v>0.46623617000000001</v>
      </c>
      <c r="G269" s="3">
        <v>6.5610139999999997E-2</v>
      </c>
      <c r="H269" s="18">
        <f t="shared" si="23"/>
        <v>6.1061602673001465</v>
      </c>
      <c r="I269" s="76">
        <f t="shared" si="24"/>
        <v>0.78190541234797495</v>
      </c>
    </row>
    <row r="270" spans="1:9" x14ac:dyDescent="0.15">
      <c r="A270" s="41" t="s">
        <v>481</v>
      </c>
      <c r="B270" s="41" t="s">
        <v>651</v>
      </c>
      <c r="C270" s="3">
        <v>0.85198927000000002</v>
      </c>
      <c r="D270" s="3">
        <v>8.6435850000000009E-2</v>
      </c>
      <c r="E270" s="9">
        <f t="shared" si="25"/>
        <v>8.8568969935507074</v>
      </c>
      <c r="F270" s="75">
        <v>0.77830708999999998</v>
      </c>
      <c r="G270" s="3">
        <v>5.1212252600000001</v>
      </c>
      <c r="H270" s="18">
        <f t="shared" si="23"/>
        <v>-0.84802326582291365</v>
      </c>
      <c r="I270" s="76">
        <f t="shared" si="24"/>
        <v>0.91351747892317936</v>
      </c>
    </row>
    <row r="271" spans="1:9" x14ac:dyDescent="0.15">
      <c r="A271" s="52" t="s">
        <v>988</v>
      </c>
      <c r="B271" s="96" t="s">
        <v>972</v>
      </c>
      <c r="C271" s="3">
        <v>0</v>
      </c>
      <c r="D271" s="3">
        <v>9.1575000000000007E-3</v>
      </c>
      <c r="E271" s="9">
        <f t="shared" si="25"/>
        <v>-1</v>
      </c>
      <c r="F271" s="75">
        <v>0</v>
      </c>
      <c r="G271" s="3">
        <v>0</v>
      </c>
      <c r="H271" s="18"/>
      <c r="I271" s="76"/>
    </row>
    <row r="272" spans="1:9" x14ac:dyDescent="0.15">
      <c r="A272" s="52" t="s">
        <v>985</v>
      </c>
      <c r="B272" s="96" t="s">
        <v>970</v>
      </c>
      <c r="C272" s="3">
        <v>2.0287650000000001E-2</v>
      </c>
      <c r="D272" s="3">
        <v>9.4829500000000004E-3</v>
      </c>
      <c r="E272" s="9">
        <f t="shared" si="25"/>
        <v>1.1393817324777626</v>
      </c>
      <c r="F272" s="75">
        <v>0</v>
      </c>
      <c r="G272" s="3">
        <v>0</v>
      </c>
      <c r="H272" s="18"/>
      <c r="I272" s="76">
        <f t="shared" si="24"/>
        <v>0</v>
      </c>
    </row>
    <row r="273" spans="1:9" x14ac:dyDescent="0.15">
      <c r="A273" s="52" t="s">
        <v>989</v>
      </c>
      <c r="B273" s="96" t="s">
        <v>971</v>
      </c>
      <c r="C273" s="3">
        <v>0</v>
      </c>
      <c r="D273" s="3">
        <v>0</v>
      </c>
      <c r="E273" s="9"/>
      <c r="F273" s="75">
        <v>0</v>
      </c>
      <c r="G273" s="3">
        <v>0</v>
      </c>
      <c r="H273" s="18"/>
      <c r="I273" s="76"/>
    </row>
    <row r="274" spans="1:9" x14ac:dyDescent="0.15">
      <c r="A274" s="52" t="s">
        <v>802</v>
      </c>
      <c r="B274" s="96" t="s">
        <v>157</v>
      </c>
      <c r="C274" s="3">
        <v>12.21676362</v>
      </c>
      <c r="D274" s="3">
        <v>5.7299712999999999</v>
      </c>
      <c r="E274" s="9">
        <f>C274/D274-1</f>
        <v>1.1320811188007172</v>
      </c>
      <c r="F274" s="75">
        <v>0.39104784999999997</v>
      </c>
      <c r="G274" s="3">
        <v>0.24646002</v>
      </c>
      <c r="H274" s="18">
        <f t="shared" si="23"/>
        <v>0.58665835537950528</v>
      </c>
      <c r="I274" s="76">
        <f t="shared" si="24"/>
        <v>3.2009119777010139E-2</v>
      </c>
    </row>
    <row r="275" spans="1:9" x14ac:dyDescent="0.15">
      <c r="A275" s="52" t="s">
        <v>986</v>
      </c>
      <c r="B275" s="96" t="s">
        <v>974</v>
      </c>
      <c r="C275" s="3">
        <v>0</v>
      </c>
      <c r="D275" s="3">
        <v>0</v>
      </c>
      <c r="E275" s="9"/>
      <c r="F275" s="75">
        <v>0</v>
      </c>
      <c r="G275" s="3">
        <v>0</v>
      </c>
      <c r="H275" s="18"/>
      <c r="I275" s="76"/>
    </row>
    <row r="276" spans="1:9" x14ac:dyDescent="0.15">
      <c r="A276" s="52" t="s">
        <v>987</v>
      </c>
      <c r="B276" s="96" t="s">
        <v>973</v>
      </c>
      <c r="C276" s="3">
        <v>2.0542500000000001E-3</v>
      </c>
      <c r="D276" s="3">
        <v>4.0092000000000001E-3</v>
      </c>
      <c r="E276" s="9">
        <f>C276/D276-1</f>
        <v>-0.48761598323855138</v>
      </c>
      <c r="F276" s="75">
        <v>0</v>
      </c>
      <c r="G276" s="3">
        <v>0</v>
      </c>
      <c r="H276" s="18"/>
      <c r="I276" s="76">
        <f t="shared" si="24"/>
        <v>0</v>
      </c>
    </row>
    <row r="277" spans="1:9" x14ac:dyDescent="0.15">
      <c r="A277" s="52" t="s">
        <v>984</v>
      </c>
      <c r="B277" s="96" t="s">
        <v>975</v>
      </c>
      <c r="C277" s="3">
        <v>1.4343750000000001E-2</v>
      </c>
      <c r="D277" s="3">
        <v>1.6442999999999999E-2</v>
      </c>
      <c r="E277" s="9">
        <f t="shared" ref="E277:E293" si="26">C277/D277-1</f>
        <v>-0.12766830870279133</v>
      </c>
      <c r="F277" s="75">
        <v>0</v>
      </c>
      <c r="G277" s="3">
        <v>1.5045E-3</v>
      </c>
      <c r="H277" s="18">
        <f t="shared" si="23"/>
        <v>-1</v>
      </c>
      <c r="I277" s="76">
        <f t="shared" si="24"/>
        <v>0</v>
      </c>
    </row>
    <row r="278" spans="1:9" x14ac:dyDescent="0.15">
      <c r="A278" s="52" t="s">
        <v>983</v>
      </c>
      <c r="B278" s="96" t="s">
        <v>976</v>
      </c>
      <c r="C278" s="3">
        <v>0</v>
      </c>
      <c r="D278" s="3">
        <v>0</v>
      </c>
      <c r="E278" s="9"/>
      <c r="F278" s="75">
        <v>0</v>
      </c>
      <c r="G278" s="3">
        <v>0</v>
      </c>
      <c r="H278" s="18"/>
      <c r="I278" s="76"/>
    </row>
    <row r="279" spans="1:9" x14ac:dyDescent="0.15">
      <c r="A279" s="52" t="s">
        <v>982</v>
      </c>
      <c r="B279" s="96" t="s">
        <v>977</v>
      </c>
      <c r="C279" s="3">
        <v>0.12641247999999999</v>
      </c>
      <c r="D279" s="3">
        <v>0.23459203000000001</v>
      </c>
      <c r="E279" s="9">
        <f t="shared" si="26"/>
        <v>-0.46113906768273416</v>
      </c>
      <c r="F279" s="75">
        <v>0</v>
      </c>
      <c r="G279" s="3">
        <v>0</v>
      </c>
      <c r="H279" s="18"/>
      <c r="I279" s="76">
        <f t="shared" ref="I279:I293" si="27">F279/C279</f>
        <v>0</v>
      </c>
    </row>
    <row r="280" spans="1:9" x14ac:dyDescent="0.15">
      <c r="A280" s="52" t="s">
        <v>981</v>
      </c>
      <c r="B280" s="96" t="s">
        <v>978</v>
      </c>
      <c r="C280" s="3">
        <v>5.4178999999999998E-3</v>
      </c>
      <c r="D280" s="3">
        <v>2.5510999999999997E-3</v>
      </c>
      <c r="E280" s="9">
        <f t="shared" si="26"/>
        <v>1.1237505389831837</v>
      </c>
      <c r="F280" s="75">
        <v>0</v>
      </c>
      <c r="G280" s="3">
        <v>0</v>
      </c>
      <c r="H280" s="18"/>
      <c r="I280" s="76">
        <f t="shared" si="27"/>
        <v>0</v>
      </c>
    </row>
    <row r="281" spans="1:9" x14ac:dyDescent="0.15">
      <c r="A281" s="52" t="s">
        <v>980</v>
      </c>
      <c r="B281" s="96" t="s">
        <v>979</v>
      </c>
      <c r="C281" s="3">
        <v>3.7104980000000003E-2</v>
      </c>
      <c r="D281" s="3">
        <v>0.2775648</v>
      </c>
      <c r="E281" s="9">
        <f t="shared" si="26"/>
        <v>-0.86631957654572911</v>
      </c>
      <c r="F281" s="75">
        <v>0</v>
      </c>
      <c r="G281" s="3">
        <v>0</v>
      </c>
      <c r="H281" s="18"/>
      <c r="I281" s="76">
        <f t="shared" si="27"/>
        <v>0</v>
      </c>
    </row>
    <row r="282" spans="1:9" x14ac:dyDescent="0.15">
      <c r="A282" s="41" t="s">
        <v>927</v>
      </c>
      <c r="B282" s="96" t="s">
        <v>126</v>
      </c>
      <c r="C282" s="3">
        <v>70.887545200000005</v>
      </c>
      <c r="D282" s="3">
        <v>16.315984060000002</v>
      </c>
      <c r="E282" s="9">
        <f t="shared" si="26"/>
        <v>3.3446686966179833</v>
      </c>
      <c r="F282" s="75">
        <v>35.726136780000004</v>
      </c>
      <c r="G282" s="3">
        <v>12.34148622</v>
      </c>
      <c r="H282" s="18">
        <f t="shared" si="23"/>
        <v>1.8948002001658439</v>
      </c>
      <c r="I282" s="76">
        <f t="shared" si="27"/>
        <v>0.50398326926406256</v>
      </c>
    </row>
    <row r="283" spans="1:9" x14ac:dyDescent="0.15">
      <c r="A283" s="41" t="s">
        <v>212</v>
      </c>
      <c r="B283" s="96" t="s">
        <v>127</v>
      </c>
      <c r="C283" s="3">
        <v>5.97005754</v>
      </c>
      <c r="D283" s="3">
        <v>2.4245073399999999</v>
      </c>
      <c r="E283" s="9">
        <f t="shared" si="26"/>
        <v>1.46237965194199</v>
      </c>
      <c r="F283" s="75">
        <v>6.7494230799999997</v>
      </c>
      <c r="G283" s="3">
        <v>0.99423550000000005</v>
      </c>
      <c r="H283" s="18">
        <f t="shared" si="23"/>
        <v>5.7885557093867597</v>
      </c>
      <c r="I283" s="76">
        <f t="shared" si="27"/>
        <v>1.1305457334000837</v>
      </c>
    </row>
    <row r="284" spans="1:9" x14ac:dyDescent="0.15">
      <c r="A284" s="41" t="s">
        <v>86</v>
      </c>
      <c r="B284" s="96" t="s">
        <v>128</v>
      </c>
      <c r="C284" s="3">
        <v>3.3845161099999999</v>
      </c>
      <c r="D284" s="3">
        <v>2.1335018999999997</v>
      </c>
      <c r="E284" s="9">
        <f t="shared" si="26"/>
        <v>0.5863665788157959</v>
      </c>
      <c r="F284" s="75">
        <v>0.32291771999999996</v>
      </c>
      <c r="G284" s="3">
        <v>7.8745339999999997E-2</v>
      </c>
      <c r="H284" s="18">
        <f t="shared" ref="H284:H293" si="28">F284/G284-1</f>
        <v>3.1007851385237526</v>
      </c>
      <c r="I284" s="76">
        <f t="shared" si="27"/>
        <v>9.5410306674533749E-2</v>
      </c>
    </row>
    <row r="285" spans="1:9" x14ac:dyDescent="0.15">
      <c r="A285" s="41" t="s">
        <v>87</v>
      </c>
      <c r="B285" s="96" t="s">
        <v>129</v>
      </c>
      <c r="C285" s="3">
        <v>28.423424480000001</v>
      </c>
      <c r="D285" s="3">
        <v>5.3753055099999996</v>
      </c>
      <c r="E285" s="9">
        <f t="shared" si="26"/>
        <v>4.287778420616692</v>
      </c>
      <c r="F285" s="75">
        <v>12.951231869999999</v>
      </c>
      <c r="G285" s="3">
        <v>2.4247870200000001</v>
      </c>
      <c r="H285" s="18">
        <f t="shared" si="28"/>
        <v>4.3411832722529162</v>
      </c>
      <c r="I285" s="76">
        <f t="shared" si="27"/>
        <v>0.45565346565165177</v>
      </c>
    </row>
    <row r="286" spans="1:9" x14ac:dyDescent="0.15">
      <c r="A286" s="41" t="s">
        <v>85</v>
      </c>
      <c r="B286" s="96" t="s">
        <v>130</v>
      </c>
      <c r="C286" s="3">
        <v>11.98904887</v>
      </c>
      <c r="D286" s="3">
        <v>5.2209816199999999</v>
      </c>
      <c r="E286" s="9">
        <f t="shared" si="26"/>
        <v>1.2963208343951229</v>
      </c>
      <c r="F286" s="75">
        <v>7.7679863499999993</v>
      </c>
      <c r="G286" s="3">
        <v>4.9553484699999997</v>
      </c>
      <c r="H286" s="18">
        <f t="shared" si="28"/>
        <v>0.56759638540617097</v>
      </c>
      <c r="I286" s="76">
        <f t="shared" si="27"/>
        <v>0.64792348702804137</v>
      </c>
    </row>
    <row r="287" spans="1:9" x14ac:dyDescent="0.15">
      <c r="A287" s="41" t="s">
        <v>83</v>
      </c>
      <c r="B287" s="96" t="s">
        <v>132</v>
      </c>
      <c r="C287" s="3">
        <v>2.4169792400000003</v>
      </c>
      <c r="D287" s="3">
        <v>1.48437263</v>
      </c>
      <c r="E287" s="9">
        <f t="shared" si="26"/>
        <v>0.62828335092651244</v>
      </c>
      <c r="F287" s="75">
        <v>0.53406176000000005</v>
      </c>
      <c r="G287" s="3">
        <v>0.28771390999999996</v>
      </c>
      <c r="H287" s="18">
        <f t="shared" si="28"/>
        <v>0.85622502575561987</v>
      </c>
      <c r="I287" s="76">
        <f t="shared" si="27"/>
        <v>0.22096249366213008</v>
      </c>
    </row>
    <row r="288" spans="1:9" x14ac:dyDescent="0.15">
      <c r="A288" s="41" t="s">
        <v>84</v>
      </c>
      <c r="B288" s="96" t="s">
        <v>133</v>
      </c>
      <c r="C288" s="3">
        <v>8.530015839999999</v>
      </c>
      <c r="D288" s="3">
        <v>4.5107321100000002</v>
      </c>
      <c r="E288" s="9">
        <f t="shared" si="26"/>
        <v>0.89104908737309141</v>
      </c>
      <c r="F288" s="75">
        <v>2.4954038500000002</v>
      </c>
      <c r="G288" s="3">
        <v>1.8161402099999999</v>
      </c>
      <c r="H288" s="18">
        <f t="shared" si="28"/>
        <v>0.37401497762113878</v>
      </c>
      <c r="I288" s="76">
        <f t="shared" si="27"/>
        <v>0.29254387058676323</v>
      </c>
    </row>
    <row r="289" spans="1:9" x14ac:dyDescent="0.15">
      <c r="A289" s="41" t="s">
        <v>247</v>
      </c>
      <c r="B289" s="96" t="s">
        <v>131</v>
      </c>
      <c r="C289" s="3">
        <v>4.4911926500000003</v>
      </c>
      <c r="D289" s="3">
        <v>2.2771250099999998</v>
      </c>
      <c r="E289" s="9">
        <f t="shared" si="26"/>
        <v>0.97230834068262273</v>
      </c>
      <c r="F289" s="75">
        <v>9.9595089999999997E-2</v>
      </c>
      <c r="G289" s="3">
        <v>0.11237519999999999</v>
      </c>
      <c r="H289" s="18">
        <f t="shared" si="28"/>
        <v>-0.1137271390840684</v>
      </c>
      <c r="I289" s="76">
        <f t="shared" si="27"/>
        <v>2.2175644146549801E-2</v>
      </c>
    </row>
    <row r="290" spans="1:9" x14ac:dyDescent="0.15">
      <c r="A290" s="41" t="s">
        <v>928</v>
      </c>
      <c r="B290" s="96" t="s">
        <v>143</v>
      </c>
      <c r="C290" s="3">
        <v>1.2044256299999998</v>
      </c>
      <c r="D290" s="3">
        <v>0.17585602</v>
      </c>
      <c r="E290" s="9">
        <f t="shared" si="26"/>
        <v>5.8489303351685074</v>
      </c>
      <c r="F290" s="75">
        <v>1.3298574599999999</v>
      </c>
      <c r="G290" s="3">
        <v>1.0732192</v>
      </c>
      <c r="H290" s="18">
        <f t="shared" si="28"/>
        <v>0.23912939686505785</v>
      </c>
      <c r="I290" s="76">
        <f t="shared" si="27"/>
        <v>1.1041424450590611</v>
      </c>
    </row>
    <row r="291" spans="1:9" x14ac:dyDescent="0.15">
      <c r="A291" s="41" t="s">
        <v>34</v>
      </c>
      <c r="B291" s="96" t="s">
        <v>144</v>
      </c>
      <c r="C291" s="3">
        <v>7.8011962300000004</v>
      </c>
      <c r="D291" s="3">
        <v>2.0784028299999999</v>
      </c>
      <c r="E291" s="9">
        <f t="shared" si="26"/>
        <v>2.753457278539214</v>
      </c>
      <c r="F291" s="75">
        <v>7.3413872300000005</v>
      </c>
      <c r="G291" s="3">
        <v>12.3336364</v>
      </c>
      <c r="H291" s="18">
        <f t="shared" si="28"/>
        <v>-0.40476701340084897</v>
      </c>
      <c r="I291" s="76">
        <f t="shared" si="27"/>
        <v>0.94105916753743801</v>
      </c>
    </row>
    <row r="292" spans="1:9" x14ac:dyDescent="0.15">
      <c r="A292" s="41" t="s">
        <v>929</v>
      </c>
      <c r="B292" s="106" t="s">
        <v>145</v>
      </c>
      <c r="C292" s="3">
        <v>18.659378920000002</v>
      </c>
      <c r="D292" s="3">
        <v>8.7362358399999991</v>
      </c>
      <c r="E292" s="9">
        <f t="shared" si="26"/>
        <v>1.1358602562634119</v>
      </c>
      <c r="F292" s="75">
        <v>9.6389549199999998</v>
      </c>
      <c r="G292" s="3">
        <v>10.645937349999999</v>
      </c>
      <c r="H292" s="18">
        <f t="shared" si="28"/>
        <v>-9.4588423442112268E-2</v>
      </c>
      <c r="I292" s="76">
        <f t="shared" si="27"/>
        <v>0.51657426334102219</v>
      </c>
    </row>
    <row r="293" spans="1:9" x14ac:dyDescent="0.15">
      <c r="A293" s="77"/>
      <c r="B293" s="78"/>
      <c r="C293" s="31">
        <f>SUM(C7:C292)</f>
        <v>14438.194103649994</v>
      </c>
      <c r="D293" s="32">
        <f>SUM(D7:D292)</f>
        <v>6234.5195552300002</v>
      </c>
      <c r="E293" s="22">
        <f t="shared" si="26"/>
        <v>1.3158471115128854</v>
      </c>
      <c r="F293" s="32">
        <f>SUM(F7:F292)</f>
        <v>17577.577356149995</v>
      </c>
      <c r="G293" s="32">
        <f>SUM(G7:G292)</f>
        <v>13960.756372633947</v>
      </c>
      <c r="H293" s="22">
        <f t="shared" si="28"/>
        <v>0.25907056086200231</v>
      </c>
      <c r="I293" s="22">
        <f t="shared" si="27"/>
        <v>1.2174360054978317</v>
      </c>
    </row>
    <row r="295" spans="1:9" x14ac:dyDescent="0.15">
      <c r="A295" s="1" t="s">
        <v>56</v>
      </c>
    </row>
    <row r="296" spans="1:9" x14ac:dyDescent="0.15">
      <c r="A296" s="1" t="s">
        <v>26</v>
      </c>
    </row>
  </sheetData>
  <mergeCells count="2">
    <mergeCell ref="C5:E5"/>
    <mergeCell ref="F5:I5"/>
  </mergeCells>
  <phoneticPr fontId="0" type="noConversion"/>
  <pageMargins left="0.75" right="0.75" top="1" bottom="1" header="0.5" footer="0.5"/>
  <pageSetup paperSize="9" scale="47" orientation="portrait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Licensed Users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Kraus</dc:creator>
  <cp:lastModifiedBy>Microsoft Office User</cp:lastModifiedBy>
  <cp:lastPrinted>2007-09-14T14:17:00Z</cp:lastPrinted>
  <dcterms:created xsi:type="dcterms:W3CDTF">2001-02-07T18:27:40Z</dcterms:created>
  <dcterms:modified xsi:type="dcterms:W3CDTF">2022-11-05T19:25:57Z</dcterms:modified>
</cp:coreProperties>
</file>