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/"/>
    </mc:Choice>
  </mc:AlternateContent>
  <xr:revisionPtr revIDLastSave="0" documentId="8_{9A3B09B6-0238-714D-9548-285CD8D64E20}" xr6:coauthVersionLast="47" xr6:coauthVersionMax="47" xr10:uidLastSave="{00000000-0000-0000-0000-000000000000}"/>
  <bookViews>
    <workbookView xWindow="480" yWindow="760" windowWidth="15480" windowHeight="10880"/>
  </bookViews>
  <sheets>
    <sheet name="XTF Exchange Traded Funds" sheetId="2" r:id="rId1"/>
    <sheet name="XTF - Cascade OT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4" i="2" l="1"/>
  <c r="C588" i="2"/>
  <c r="C849" i="2"/>
  <c r="C1257" i="2" s="1"/>
  <c r="C996" i="2"/>
  <c r="C1123" i="2"/>
  <c r="C1159" i="2"/>
  <c r="C1171" i="2"/>
  <c r="F1171" i="2" s="1"/>
  <c r="C1192" i="2"/>
  <c r="C1218" i="2"/>
  <c r="D324" i="2"/>
  <c r="D1257" i="2" s="1"/>
  <c r="D588" i="2"/>
  <c r="D849" i="2"/>
  <c r="D996" i="2"/>
  <c r="D1123" i="2"/>
  <c r="D1159" i="2"/>
  <c r="D1171" i="2"/>
  <c r="D1192" i="2"/>
  <c r="D1218" i="2"/>
  <c r="C1223" i="2"/>
  <c r="C1229" i="2"/>
  <c r="C1234" i="2"/>
  <c r="F1234" i="2" s="1"/>
  <c r="C1239" i="2"/>
  <c r="F1239" i="2" s="1"/>
  <c r="C1244" i="2"/>
  <c r="C1249" i="2"/>
  <c r="F1249" i="2" s="1"/>
  <c r="C1254" i="2"/>
  <c r="I220" i="3"/>
  <c r="I221" i="3"/>
  <c r="I222" i="3"/>
  <c r="I223" i="3"/>
  <c r="I224" i="3"/>
  <c r="I95" i="3"/>
  <c r="I96" i="3"/>
  <c r="I97" i="3"/>
  <c r="H8" i="3"/>
  <c r="H9" i="3"/>
  <c r="H10" i="3"/>
  <c r="H11" i="3"/>
  <c r="E616" i="2"/>
  <c r="E630" i="2"/>
  <c r="E818" i="2"/>
  <c r="E819" i="2"/>
  <c r="E820" i="2"/>
  <c r="E821" i="2"/>
  <c r="E822" i="2"/>
  <c r="E823" i="2"/>
  <c r="E824" i="2"/>
  <c r="E825" i="2"/>
  <c r="E826" i="2"/>
  <c r="E827" i="2"/>
  <c r="E845" i="2"/>
  <c r="E787" i="2"/>
  <c r="E788" i="2"/>
  <c r="E743" i="2"/>
  <c r="E744" i="2"/>
  <c r="E745" i="2"/>
  <c r="E746" i="2"/>
  <c r="E621" i="2"/>
  <c r="E622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386" i="2"/>
  <c r="E387" i="2"/>
  <c r="E388" i="2"/>
  <c r="E389" i="2"/>
  <c r="E390" i="2"/>
  <c r="E391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49" i="2"/>
  <c r="E350" i="2"/>
  <c r="E351" i="2"/>
  <c r="E352" i="2"/>
  <c r="E353" i="2"/>
  <c r="E329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0" i="2"/>
  <c r="E21" i="2"/>
  <c r="E22" i="2"/>
  <c r="E23" i="2"/>
  <c r="E24" i="2"/>
  <c r="E25" i="2"/>
  <c r="E26" i="2"/>
  <c r="E27" i="2"/>
  <c r="E28" i="2"/>
  <c r="D1223" i="2"/>
  <c r="D1229" i="2"/>
  <c r="D1234" i="2"/>
  <c r="D1239" i="2"/>
  <c r="D1244" i="2"/>
  <c r="D1249" i="2"/>
  <c r="D1254" i="2"/>
  <c r="I313" i="3"/>
  <c r="I314" i="3"/>
  <c r="I315" i="3"/>
  <c r="I285" i="3"/>
  <c r="I286" i="3"/>
  <c r="I287" i="3"/>
  <c r="I288" i="3"/>
  <c r="I218" i="3"/>
  <c r="I219" i="3"/>
  <c r="I58" i="3"/>
  <c r="I37" i="3"/>
  <c r="I84" i="3"/>
  <c r="I85" i="3"/>
  <c r="I86" i="3"/>
  <c r="I87" i="3"/>
  <c r="I88" i="3"/>
  <c r="I89" i="3"/>
  <c r="I90" i="3"/>
  <c r="I91" i="3"/>
  <c r="I92" i="3"/>
  <c r="I93" i="3"/>
  <c r="I94" i="3"/>
  <c r="I98" i="3"/>
  <c r="I99" i="3"/>
  <c r="I100" i="3"/>
  <c r="I101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H315" i="3"/>
  <c r="H316" i="3"/>
  <c r="H317" i="3"/>
  <c r="H318" i="3"/>
  <c r="H319" i="3"/>
  <c r="H321" i="3"/>
  <c r="H323" i="3"/>
  <c r="H322" i="3"/>
  <c r="H320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00" i="3"/>
  <c r="H201" i="3"/>
  <c r="H202" i="3"/>
  <c r="H203" i="3"/>
  <c r="H204" i="3"/>
  <c r="H189" i="3"/>
  <c r="H190" i="3"/>
  <c r="H123" i="3"/>
  <c r="H124" i="3"/>
  <c r="H90" i="3"/>
  <c r="H91" i="3"/>
  <c r="H92" i="3"/>
  <c r="H93" i="3"/>
  <c r="H94" i="3"/>
  <c r="H96" i="3"/>
  <c r="H98" i="3"/>
  <c r="H99" i="3"/>
  <c r="H100" i="3"/>
  <c r="H101" i="3"/>
  <c r="H102" i="3"/>
  <c r="H103" i="3"/>
  <c r="H104" i="3"/>
  <c r="H105" i="3"/>
  <c r="E21" i="3"/>
  <c r="H12" i="3"/>
  <c r="H13" i="3"/>
  <c r="H14" i="3"/>
  <c r="H15" i="3"/>
  <c r="H16" i="3"/>
  <c r="H17" i="3"/>
  <c r="H18" i="3"/>
  <c r="H19" i="3"/>
  <c r="H20" i="3"/>
  <c r="H21" i="3"/>
  <c r="H7" i="3"/>
  <c r="E58" i="3"/>
  <c r="E37" i="3"/>
  <c r="E84" i="3"/>
  <c r="E85" i="3"/>
  <c r="E86" i="3"/>
  <c r="E87" i="3"/>
  <c r="E88" i="3"/>
  <c r="E89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2" i="3"/>
  <c r="E23" i="3"/>
  <c r="E24" i="3"/>
  <c r="E25" i="3"/>
  <c r="E26" i="3"/>
  <c r="E27" i="3"/>
  <c r="E28" i="3"/>
  <c r="E29" i="3"/>
  <c r="E30" i="3"/>
  <c r="E31" i="3"/>
  <c r="E32" i="3"/>
  <c r="E33" i="3"/>
  <c r="C1267" i="2"/>
  <c r="E1207" i="2"/>
  <c r="E1208" i="2"/>
  <c r="E1209" i="2"/>
  <c r="E1210" i="2"/>
  <c r="E1211" i="2"/>
  <c r="E1212" i="2"/>
  <c r="E1213" i="2"/>
  <c r="E1214" i="2"/>
  <c r="E1215" i="2"/>
  <c r="E1216" i="2"/>
  <c r="E1217" i="2"/>
  <c r="E1196" i="2"/>
  <c r="E1029" i="2"/>
  <c r="E885" i="2"/>
  <c r="E864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31" i="2"/>
  <c r="F885" i="2"/>
  <c r="F864" i="2"/>
  <c r="F983" i="2"/>
  <c r="F984" i="2"/>
  <c r="F923" i="2"/>
  <c r="F945" i="2"/>
  <c r="E879" i="2"/>
  <c r="E844" i="2"/>
  <c r="F746" i="2"/>
  <c r="E694" i="2"/>
  <c r="E343" i="2"/>
  <c r="E344" i="2"/>
  <c r="E345" i="2"/>
  <c r="E346" i="2"/>
  <c r="E347" i="2"/>
  <c r="E348" i="2"/>
  <c r="E332" i="2"/>
  <c r="E333" i="2"/>
  <c r="E334" i="2"/>
  <c r="E335" i="2"/>
  <c r="E336" i="2"/>
  <c r="E337" i="2"/>
  <c r="E338" i="2"/>
  <c r="E339" i="2"/>
  <c r="E340" i="2"/>
  <c r="E341" i="2"/>
  <c r="E342" i="2"/>
  <c r="E618" i="2"/>
  <c r="E1138" i="2"/>
  <c r="E1142" i="2"/>
  <c r="E1151" i="2"/>
  <c r="E1153" i="2"/>
  <c r="E1158" i="2"/>
  <c r="E312" i="2"/>
  <c r="E313" i="2"/>
  <c r="E314" i="2"/>
  <c r="E315" i="2"/>
  <c r="E316" i="2"/>
  <c r="E317" i="2"/>
  <c r="E318" i="2"/>
  <c r="E320" i="2"/>
  <c r="E322" i="2"/>
  <c r="E321" i="2"/>
  <c r="E319" i="2"/>
  <c r="E323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13" i="2"/>
  <c r="E114" i="2"/>
  <c r="E115" i="2"/>
  <c r="E116" i="2"/>
  <c r="E117" i="2"/>
  <c r="E118" i="2"/>
  <c r="E119" i="2"/>
  <c r="E120" i="2"/>
  <c r="E121" i="2"/>
  <c r="E122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57" i="2"/>
  <c r="E36" i="2"/>
  <c r="E83" i="2"/>
  <c r="E84" i="2"/>
  <c r="E85" i="2"/>
  <c r="E86" i="2"/>
  <c r="E87" i="2"/>
  <c r="E88" i="2"/>
  <c r="E89" i="2"/>
  <c r="E90" i="2"/>
  <c r="E91" i="2"/>
  <c r="E92" i="2"/>
  <c r="E93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8" i="2"/>
  <c r="E59" i="2"/>
  <c r="E60" i="2"/>
  <c r="E61" i="2"/>
  <c r="E62" i="2"/>
  <c r="E63" i="2"/>
  <c r="E64" i="2"/>
  <c r="E65" i="2"/>
  <c r="E66" i="2"/>
  <c r="E67" i="2"/>
  <c r="E29" i="2"/>
  <c r="E30" i="2"/>
  <c r="E31" i="2"/>
  <c r="E32" i="2"/>
  <c r="E33" i="2"/>
  <c r="E34" i="2"/>
  <c r="E35" i="2"/>
  <c r="E37" i="2"/>
  <c r="E38" i="2"/>
  <c r="E39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1253" i="2"/>
  <c r="I308" i="3"/>
  <c r="I291" i="3"/>
  <c r="I249" i="3"/>
  <c r="I34" i="3"/>
  <c r="I35" i="3"/>
  <c r="I36" i="3"/>
  <c r="I38" i="3"/>
  <c r="I39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91" i="3"/>
  <c r="H192" i="3"/>
  <c r="H193" i="3"/>
  <c r="H194" i="3"/>
  <c r="H195" i="3"/>
  <c r="H196" i="3"/>
  <c r="H197" i="3"/>
  <c r="H198" i="3"/>
  <c r="H199" i="3"/>
  <c r="H324" i="3"/>
  <c r="E34" i="3"/>
  <c r="E35" i="3"/>
  <c r="E36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90" i="3"/>
  <c r="E91" i="3"/>
  <c r="E92" i="3"/>
  <c r="E93" i="3"/>
  <c r="E94" i="3"/>
  <c r="E96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1" i="3"/>
  <c r="E323" i="3"/>
  <c r="E322" i="3"/>
  <c r="E320" i="3"/>
  <c r="E324" i="3"/>
  <c r="E849" i="2"/>
  <c r="E848" i="2"/>
  <c r="F847" i="2"/>
  <c r="E847" i="2"/>
  <c r="E846" i="2"/>
  <c r="E843" i="2"/>
  <c r="F842" i="2"/>
  <c r="E842" i="2"/>
  <c r="E841" i="2"/>
  <c r="E840" i="2"/>
  <c r="E839" i="2"/>
  <c r="F838" i="2"/>
  <c r="E838" i="2"/>
  <c r="E837" i="2"/>
  <c r="E836" i="2"/>
  <c r="E835" i="2"/>
  <c r="F834" i="2"/>
  <c r="E834" i="2"/>
  <c r="E833" i="2"/>
  <c r="E832" i="2"/>
  <c r="E831" i="2"/>
  <c r="F830" i="2"/>
  <c r="E830" i="2"/>
  <c r="E829" i="2"/>
  <c r="E828" i="2"/>
  <c r="E817" i="2"/>
  <c r="F816" i="2"/>
  <c r="E816" i="2"/>
  <c r="E815" i="2"/>
  <c r="E814" i="2"/>
  <c r="E813" i="2"/>
  <c r="F812" i="2"/>
  <c r="E812" i="2"/>
  <c r="E811" i="2"/>
  <c r="E810" i="2"/>
  <c r="E809" i="2"/>
  <c r="F808" i="2"/>
  <c r="E808" i="2"/>
  <c r="E807" i="2"/>
  <c r="E806" i="2"/>
  <c r="E805" i="2"/>
  <c r="F804" i="2"/>
  <c r="E804" i="2"/>
  <c r="E803" i="2"/>
  <c r="E802" i="2"/>
  <c r="E801" i="2"/>
  <c r="F800" i="2"/>
  <c r="E800" i="2"/>
  <c r="E799" i="2"/>
  <c r="E798" i="2"/>
  <c r="E797" i="2"/>
  <c r="F796" i="2"/>
  <c r="E796" i="2"/>
  <c r="E795" i="2"/>
  <c r="E794" i="2"/>
  <c r="E793" i="2"/>
  <c r="F792" i="2"/>
  <c r="E792" i="2"/>
  <c r="E791" i="2"/>
  <c r="E790" i="2"/>
  <c r="E789" i="2"/>
  <c r="F788" i="2"/>
  <c r="F786" i="2"/>
  <c r="E786" i="2"/>
  <c r="E785" i="2"/>
  <c r="E784" i="2"/>
  <c r="E783" i="2"/>
  <c r="F782" i="2"/>
  <c r="E782" i="2"/>
  <c r="E781" i="2"/>
  <c r="E780" i="2"/>
  <c r="E779" i="2"/>
  <c r="F778" i="2"/>
  <c r="E778" i="2"/>
  <c r="E777" i="2"/>
  <c r="E776" i="2"/>
  <c r="E775" i="2"/>
  <c r="F774" i="2"/>
  <c r="E774" i="2"/>
  <c r="E773" i="2"/>
  <c r="E772" i="2"/>
  <c r="E771" i="2"/>
  <c r="F770" i="2"/>
  <c r="E770" i="2"/>
  <c r="E769" i="2"/>
  <c r="E768" i="2"/>
  <c r="E767" i="2"/>
  <c r="F766" i="2"/>
  <c r="E766" i="2"/>
  <c r="E765" i="2"/>
  <c r="E764" i="2"/>
  <c r="E763" i="2"/>
  <c r="F762" i="2"/>
  <c r="E762" i="2"/>
  <c r="E761" i="2"/>
  <c r="E760" i="2"/>
  <c r="E759" i="2"/>
  <c r="F758" i="2"/>
  <c r="E758" i="2"/>
  <c r="E757" i="2"/>
  <c r="E756" i="2"/>
  <c r="E755" i="2"/>
  <c r="F754" i="2"/>
  <c r="E754" i="2"/>
  <c r="E753" i="2"/>
  <c r="E752" i="2"/>
  <c r="E751" i="2"/>
  <c r="F750" i="2"/>
  <c r="E750" i="2"/>
  <c r="E749" i="2"/>
  <c r="E748" i="2"/>
  <c r="E747" i="2"/>
  <c r="F742" i="2"/>
  <c r="E742" i="2"/>
  <c r="E741" i="2"/>
  <c r="E740" i="2"/>
  <c r="E739" i="2"/>
  <c r="F738" i="2"/>
  <c r="E738" i="2"/>
  <c r="E737" i="2"/>
  <c r="E736" i="2"/>
  <c r="E735" i="2"/>
  <c r="F734" i="2"/>
  <c r="E734" i="2"/>
  <c r="E733" i="2"/>
  <c r="E732" i="2"/>
  <c r="E731" i="2"/>
  <c r="F730" i="2"/>
  <c r="E730" i="2"/>
  <c r="E729" i="2"/>
  <c r="E728" i="2"/>
  <c r="E727" i="2"/>
  <c r="F726" i="2"/>
  <c r="E726" i="2"/>
  <c r="E725" i="2"/>
  <c r="E724" i="2"/>
  <c r="E723" i="2"/>
  <c r="F722" i="2"/>
  <c r="E722" i="2"/>
  <c r="E721" i="2"/>
  <c r="E720" i="2"/>
  <c r="E719" i="2"/>
  <c r="F718" i="2"/>
  <c r="E718" i="2"/>
  <c r="E717" i="2"/>
  <c r="E716" i="2"/>
  <c r="E715" i="2"/>
  <c r="F714" i="2"/>
  <c r="E714" i="2"/>
  <c r="E713" i="2"/>
  <c r="E712" i="2"/>
  <c r="E711" i="2"/>
  <c r="F710" i="2"/>
  <c r="E710" i="2"/>
  <c r="E709" i="2"/>
  <c r="E708" i="2"/>
  <c r="E707" i="2"/>
  <c r="F706" i="2"/>
  <c r="E706" i="2"/>
  <c r="E704" i="2"/>
  <c r="E703" i="2"/>
  <c r="E705" i="2"/>
  <c r="F702" i="2"/>
  <c r="E702" i="2"/>
  <c r="E701" i="2"/>
  <c r="E700" i="2"/>
  <c r="E699" i="2"/>
  <c r="F698" i="2"/>
  <c r="E698" i="2"/>
  <c r="E697" i="2"/>
  <c r="E696" i="2"/>
  <c r="E695" i="2"/>
  <c r="F694" i="2"/>
  <c r="E693" i="2"/>
  <c r="E692" i="2"/>
  <c r="E691" i="2"/>
  <c r="F690" i="2"/>
  <c r="E690" i="2"/>
  <c r="E689" i="2"/>
  <c r="E688" i="2"/>
  <c r="E687" i="2"/>
  <c r="F686" i="2"/>
  <c r="E686" i="2"/>
  <c r="E685" i="2"/>
  <c r="E684" i="2"/>
  <c r="E683" i="2"/>
  <c r="F682" i="2"/>
  <c r="E682" i="2"/>
  <c r="E681" i="2"/>
  <c r="E680" i="2"/>
  <c r="E679" i="2"/>
  <c r="F678" i="2"/>
  <c r="E678" i="2"/>
  <c r="E677" i="2"/>
  <c r="E676" i="2"/>
  <c r="E675" i="2"/>
  <c r="F674" i="2"/>
  <c r="E674" i="2"/>
  <c r="E673" i="2"/>
  <c r="E672" i="2"/>
  <c r="E671" i="2"/>
  <c r="F670" i="2"/>
  <c r="E670" i="2"/>
  <c r="E669" i="2"/>
  <c r="E668" i="2"/>
  <c r="E667" i="2"/>
  <c r="F666" i="2"/>
  <c r="E666" i="2"/>
  <c r="E665" i="2"/>
  <c r="E664" i="2"/>
  <c r="E663" i="2"/>
  <c r="F662" i="2"/>
  <c r="E662" i="2"/>
  <c r="E658" i="2"/>
  <c r="E657" i="2"/>
  <c r="E656" i="2"/>
  <c r="E661" i="2"/>
  <c r="F660" i="2"/>
  <c r="E660" i="2"/>
  <c r="E659" i="2"/>
  <c r="E655" i="2"/>
  <c r="E654" i="2"/>
  <c r="F653" i="2"/>
  <c r="E653" i="2"/>
  <c r="E652" i="2"/>
  <c r="E651" i="2"/>
  <c r="E650" i="2"/>
  <c r="F649" i="2"/>
  <c r="E649" i="2"/>
  <c r="E648" i="2"/>
  <c r="E647" i="2"/>
  <c r="E646" i="2"/>
  <c r="F645" i="2"/>
  <c r="E645" i="2"/>
  <c r="E644" i="2"/>
  <c r="E643" i="2"/>
  <c r="E642" i="2"/>
  <c r="F641" i="2"/>
  <c r="E641" i="2"/>
  <c r="E640" i="2"/>
  <c r="E639" i="2"/>
  <c r="E638" i="2"/>
  <c r="F637" i="2"/>
  <c r="E637" i="2"/>
  <c r="E636" i="2"/>
  <c r="E635" i="2"/>
  <c r="E634" i="2"/>
  <c r="F633" i="2"/>
  <c r="E633" i="2"/>
  <c r="E632" i="2"/>
  <c r="E631" i="2"/>
  <c r="E629" i="2"/>
  <c r="F628" i="2"/>
  <c r="E628" i="2"/>
  <c r="E627" i="2"/>
  <c r="E626" i="2"/>
  <c r="E625" i="2"/>
  <c r="F624" i="2"/>
  <c r="E624" i="2"/>
  <c r="E623" i="2"/>
  <c r="E620" i="2"/>
  <c r="F619" i="2"/>
  <c r="E619" i="2"/>
  <c r="E617" i="2"/>
  <c r="E615" i="2"/>
  <c r="E614" i="2"/>
  <c r="F613" i="2"/>
  <c r="E613" i="2"/>
  <c r="E612" i="2"/>
  <c r="E611" i="2"/>
  <c r="E610" i="2"/>
  <c r="F609" i="2"/>
  <c r="E609" i="2"/>
  <c r="E608" i="2"/>
  <c r="E607" i="2"/>
  <c r="E606" i="2"/>
  <c r="F605" i="2"/>
  <c r="E605" i="2"/>
  <c r="E604" i="2"/>
  <c r="E603" i="2"/>
  <c r="E602" i="2"/>
  <c r="F601" i="2"/>
  <c r="E601" i="2"/>
  <c r="E600" i="2"/>
  <c r="E599" i="2"/>
  <c r="E598" i="2"/>
  <c r="F597" i="2"/>
  <c r="E597" i="2"/>
  <c r="E596" i="2"/>
  <c r="E595" i="2"/>
  <c r="E594" i="2"/>
  <c r="F593" i="2"/>
  <c r="E593" i="2"/>
  <c r="E592" i="2"/>
  <c r="F325" i="3"/>
  <c r="C325" i="3"/>
  <c r="I325" i="3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6" i="3"/>
  <c r="I115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9" i="3"/>
  <c r="I177" i="3"/>
  <c r="I178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25" i="3"/>
  <c r="I226" i="3"/>
  <c r="I227" i="3"/>
  <c r="I228" i="3"/>
  <c r="I229" i="3"/>
  <c r="I1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90" i="3"/>
  <c r="I289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9" i="3"/>
  <c r="I310" i="3"/>
  <c r="I311" i="3"/>
  <c r="I312" i="3"/>
  <c r="I316" i="3"/>
  <c r="I317" i="3"/>
  <c r="I318" i="3"/>
  <c r="I319" i="3"/>
  <c r="I321" i="3"/>
  <c r="I323" i="3"/>
  <c r="I322" i="3"/>
  <c r="I320" i="3"/>
  <c r="I324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7" i="3"/>
  <c r="G325" i="3"/>
  <c r="H325" i="3" s="1"/>
  <c r="D325" i="3"/>
  <c r="E325" i="3" s="1"/>
  <c r="E7" i="3"/>
  <c r="D1267" i="2"/>
  <c r="E1267" i="2"/>
  <c r="E1263" i="2"/>
  <c r="E1264" i="2"/>
  <c r="E1266" i="2"/>
  <c r="E1265" i="2"/>
  <c r="E1262" i="2"/>
  <c r="F1130" i="2"/>
  <c r="F1131" i="2"/>
  <c r="F1139" i="2"/>
  <c r="F1140" i="2"/>
  <c r="F1148" i="2"/>
  <c r="F1149" i="2"/>
  <c r="F1127" i="2"/>
  <c r="F1238" i="2"/>
  <c r="F1166" i="2"/>
  <c r="F1168" i="2"/>
  <c r="F1170" i="2"/>
  <c r="F1222" i="2"/>
  <c r="F1211" i="2"/>
  <c r="F1212" i="2"/>
  <c r="F1216" i="2"/>
  <c r="F1197" i="2"/>
  <c r="F1198" i="2"/>
  <c r="F1202" i="2"/>
  <c r="F1203" i="2"/>
  <c r="F1204" i="2"/>
  <c r="F1206" i="2"/>
  <c r="F1177" i="2"/>
  <c r="F1178" i="2"/>
  <c r="F1180" i="2"/>
  <c r="F1181" i="2"/>
  <c r="F1185" i="2"/>
  <c r="F1186" i="2"/>
  <c r="F1187" i="2"/>
  <c r="F1188" i="2"/>
  <c r="F1191" i="2"/>
  <c r="F1001" i="2"/>
  <c r="F1012" i="2"/>
  <c r="F1015" i="2"/>
  <c r="F1018" i="2"/>
  <c r="F1002" i="2"/>
  <c r="F1006" i="2"/>
  <c r="F1007" i="2"/>
  <c r="F1008" i="2"/>
  <c r="F1009" i="2"/>
  <c r="F1010" i="2"/>
  <c r="F1016" i="2"/>
  <c r="F1017" i="2"/>
  <c r="F1019" i="2"/>
  <c r="F1020" i="2"/>
  <c r="F1035" i="2"/>
  <c r="F1023" i="2"/>
  <c r="F1024" i="2"/>
  <c r="F1025" i="2"/>
  <c r="F1026" i="2"/>
  <c r="F1027" i="2"/>
  <c r="F1031" i="2"/>
  <c r="F1032" i="2"/>
  <c r="F1033" i="2"/>
  <c r="F1034" i="2"/>
  <c r="F1036" i="2"/>
  <c r="F1040" i="2"/>
  <c r="F1041" i="2"/>
  <c r="F1043" i="2"/>
  <c r="F1044" i="2"/>
  <c r="F1045" i="2"/>
  <c r="F1049" i="2"/>
  <c r="F1050" i="2"/>
  <c r="F1051" i="2"/>
  <c r="F1052" i="2"/>
  <c r="F1053" i="2"/>
  <c r="F1057" i="2"/>
  <c r="F1058" i="2"/>
  <c r="F1059" i="2"/>
  <c r="F1060" i="2"/>
  <c r="F1061" i="2"/>
  <c r="F1065" i="2"/>
  <c r="F1066" i="2"/>
  <c r="F1067" i="2"/>
  <c r="F1068" i="2"/>
  <c r="F1069" i="2"/>
  <c r="F1074" i="2"/>
  <c r="F1075" i="2"/>
  <c r="F1076" i="2"/>
  <c r="F1077" i="2"/>
  <c r="F1078" i="2"/>
  <c r="F1082" i="2"/>
  <c r="F1083" i="2"/>
  <c r="F1084" i="2"/>
  <c r="F1085" i="2"/>
  <c r="F1086" i="2"/>
  <c r="F1090" i="2"/>
  <c r="F1091" i="2"/>
  <c r="F1092" i="2"/>
  <c r="F1093" i="2"/>
  <c r="F1094" i="2"/>
  <c r="F1099" i="2"/>
  <c r="F1100" i="2"/>
  <c r="F1101" i="2"/>
  <c r="F1096" i="2"/>
  <c r="F1102" i="2"/>
  <c r="F1108" i="2"/>
  <c r="F1106" i="2"/>
  <c r="F1107" i="2"/>
  <c r="F1105" i="2"/>
  <c r="F1109" i="2"/>
  <c r="F1113" i="2"/>
  <c r="F1114" i="2"/>
  <c r="F1115" i="2"/>
  <c r="F1116" i="2"/>
  <c r="F1117" i="2"/>
  <c r="F1120" i="2"/>
  <c r="F1121" i="2"/>
  <c r="F1122" i="2"/>
  <c r="F1000" i="2"/>
  <c r="F956" i="2"/>
  <c r="F957" i="2"/>
  <c r="F950" i="2"/>
  <c r="F963" i="2"/>
  <c r="F972" i="2"/>
  <c r="F974" i="2"/>
  <c r="F964" i="2"/>
  <c r="F948" i="2"/>
  <c r="F949" i="2"/>
  <c r="F976" i="2"/>
  <c r="F973" i="2"/>
  <c r="F958" i="2"/>
  <c r="F959" i="2"/>
  <c r="F960" i="2"/>
  <c r="F961" i="2"/>
  <c r="F965" i="2"/>
  <c r="F966" i="2"/>
  <c r="F954" i="2"/>
  <c r="F962" i="2"/>
  <c r="F967" i="2"/>
  <c r="F971" i="2"/>
  <c r="F953" i="2"/>
  <c r="F975" i="2"/>
  <c r="F952" i="2"/>
  <c r="F968" i="2"/>
  <c r="F969" i="2"/>
  <c r="F970" i="2"/>
  <c r="F920" i="2"/>
  <c r="F907" i="2"/>
  <c r="F906" i="2"/>
  <c r="F900" i="2"/>
  <c r="F919" i="2"/>
  <c r="F940" i="2"/>
  <c r="F892" i="2"/>
  <c r="F886" i="2"/>
  <c r="F890" i="2"/>
  <c r="F908" i="2"/>
  <c r="F930" i="2"/>
  <c r="F918" i="2"/>
  <c r="F902" i="2"/>
  <c r="F904" i="2"/>
  <c r="F938" i="2"/>
  <c r="F903" i="2"/>
  <c r="F905" i="2"/>
  <c r="F901" i="2"/>
  <c r="F897" i="2"/>
  <c r="F898" i="2"/>
  <c r="F915" i="2"/>
  <c r="F926" i="2"/>
  <c r="F916" i="2"/>
  <c r="F932" i="2"/>
  <c r="F924" i="2"/>
  <c r="F935" i="2"/>
  <c r="F922" i="2"/>
  <c r="F925" i="2"/>
  <c r="F934" i="2"/>
  <c r="F929" i="2"/>
  <c r="F893" i="2"/>
  <c r="F888" i="2"/>
  <c r="F899" i="2"/>
  <c r="F910" i="2"/>
  <c r="F911" i="2"/>
  <c r="F917" i="2"/>
  <c r="F936" i="2"/>
  <c r="F895" i="2"/>
  <c r="F889" i="2"/>
  <c r="F896" i="2"/>
  <c r="F894" i="2"/>
  <c r="F914" i="2"/>
  <c r="F887" i="2"/>
  <c r="F891" i="2"/>
  <c r="F913" i="2"/>
  <c r="F944" i="2"/>
  <c r="F943" i="2"/>
  <c r="F912" i="2"/>
  <c r="F909" i="2"/>
  <c r="F992" i="2"/>
  <c r="F990" i="2"/>
  <c r="F991" i="2"/>
  <c r="F993" i="2"/>
  <c r="F994" i="2"/>
  <c r="F995" i="2"/>
  <c r="F947" i="2"/>
  <c r="F942" i="2"/>
  <c r="F928" i="2"/>
  <c r="F946" i="2"/>
  <c r="F933" i="2"/>
  <c r="F939" i="2"/>
  <c r="F927" i="2"/>
  <c r="F937" i="2"/>
  <c r="F921" i="2"/>
  <c r="F941" i="2"/>
  <c r="F877" i="2"/>
  <c r="F871" i="2"/>
  <c r="F872" i="2"/>
  <c r="F876" i="2"/>
  <c r="F853" i="2"/>
  <c r="F879" i="2"/>
  <c r="F855" i="2"/>
  <c r="F856" i="2"/>
  <c r="F857" i="2"/>
  <c r="F859" i="2"/>
  <c r="F860" i="2"/>
  <c r="F873" i="2"/>
  <c r="F884" i="2"/>
  <c r="F854" i="2"/>
  <c r="F870" i="2"/>
  <c r="F867" i="2"/>
  <c r="F869" i="2"/>
  <c r="F868" i="2"/>
  <c r="F875" i="2"/>
  <c r="F866" i="2"/>
  <c r="F863" i="2"/>
  <c r="F865" i="2"/>
  <c r="F878" i="2"/>
  <c r="F874" i="2"/>
  <c r="F862" i="2"/>
  <c r="F881" i="2"/>
  <c r="F861" i="2"/>
  <c r="F883" i="2"/>
  <c r="F882" i="2"/>
  <c r="F880" i="2"/>
  <c r="F955" i="2"/>
  <c r="F435" i="2"/>
  <c r="F433" i="2"/>
  <c r="F434" i="2"/>
  <c r="F432" i="2"/>
  <c r="F437" i="2"/>
  <c r="F436" i="2"/>
  <c r="F423" i="2"/>
  <c r="F424" i="2"/>
  <c r="F425" i="2"/>
  <c r="F426" i="2"/>
  <c r="F427" i="2"/>
  <c r="F428" i="2"/>
  <c r="F429" i="2"/>
  <c r="F430" i="2"/>
  <c r="F431" i="2"/>
  <c r="F466" i="2"/>
  <c r="F438" i="2"/>
  <c r="F585" i="2"/>
  <c r="F584" i="2"/>
  <c r="F583" i="2"/>
  <c r="F578" i="2"/>
  <c r="F579" i="2"/>
  <c r="F576" i="2"/>
  <c r="F575" i="2"/>
  <c r="F580" i="2"/>
  <c r="F581" i="2"/>
  <c r="F577" i="2"/>
  <c r="F586" i="2"/>
  <c r="F574" i="2"/>
  <c r="F473" i="2"/>
  <c r="F475" i="2"/>
  <c r="F481" i="2"/>
  <c r="F484" i="2"/>
  <c r="F352" i="2"/>
  <c r="F364" i="2"/>
  <c r="F359" i="2"/>
  <c r="F361" i="2"/>
  <c r="F362" i="2"/>
  <c r="F363" i="2"/>
  <c r="F483" i="2"/>
  <c r="F328" i="2"/>
  <c r="F519" i="2"/>
  <c r="F358" i="2"/>
  <c r="F360" i="2"/>
  <c r="F513" i="2"/>
  <c r="F509" i="2"/>
  <c r="F506" i="2"/>
  <c r="F582" i="2"/>
  <c r="F353" i="2"/>
  <c r="F514" i="2"/>
  <c r="F504" i="2"/>
  <c r="F476" i="2"/>
  <c r="F507" i="2"/>
  <c r="F523" i="2"/>
  <c r="F477" i="2"/>
  <c r="F485" i="2"/>
  <c r="F499" i="2"/>
  <c r="F500" i="2"/>
  <c r="F501" i="2"/>
  <c r="F502" i="2"/>
  <c r="F491" i="2"/>
  <c r="F492" i="2"/>
  <c r="F493" i="2"/>
  <c r="F494" i="2"/>
  <c r="F495" i="2"/>
  <c r="F496" i="2"/>
  <c r="F497" i="2"/>
  <c r="F498" i="2"/>
  <c r="F490" i="2"/>
  <c r="F486" i="2"/>
  <c r="F487" i="2"/>
  <c r="F488" i="2"/>
  <c r="F489" i="2"/>
  <c r="F478" i="2"/>
  <c r="F521" i="2"/>
  <c r="F522" i="2"/>
  <c r="F503" i="2"/>
  <c r="F482" i="2"/>
  <c r="F515" i="2"/>
  <c r="F516" i="2"/>
  <c r="F517" i="2"/>
  <c r="F518" i="2"/>
  <c r="F520" i="2"/>
  <c r="F474" i="2"/>
  <c r="F510" i="2"/>
  <c r="F511" i="2"/>
  <c r="F472" i="2"/>
  <c r="F508" i="2"/>
  <c r="F512" i="2"/>
  <c r="F505" i="2"/>
  <c r="F449" i="2"/>
  <c r="F440" i="2"/>
  <c r="F448" i="2"/>
  <c r="F573" i="2"/>
  <c r="F572" i="2"/>
  <c r="F467" i="2"/>
  <c r="F459" i="2"/>
  <c r="F447" i="2"/>
  <c r="F465" i="2"/>
  <c r="F456" i="2"/>
  <c r="F445" i="2"/>
  <c r="F460" i="2"/>
  <c r="F454" i="2"/>
  <c r="F463" i="2"/>
  <c r="F453" i="2"/>
  <c r="F455" i="2"/>
  <c r="F462" i="2"/>
  <c r="F458" i="2"/>
  <c r="F442" i="2"/>
  <c r="F443" i="2"/>
  <c r="F446" i="2"/>
  <c r="F464" i="2"/>
  <c r="F444" i="2"/>
  <c r="F471" i="2"/>
  <c r="F470" i="2"/>
  <c r="F441" i="2"/>
  <c r="F468" i="2"/>
  <c r="F457" i="2"/>
  <c r="F469" i="2"/>
  <c r="F461" i="2"/>
  <c r="F452" i="2"/>
  <c r="F450" i="2"/>
  <c r="F451" i="2"/>
  <c r="F587" i="2"/>
  <c r="F479" i="2"/>
  <c r="F524" i="2"/>
  <c r="F480" i="2"/>
  <c r="F348" i="2"/>
  <c r="F343" i="2"/>
  <c r="F344" i="2"/>
  <c r="F347" i="2"/>
  <c r="F330" i="2"/>
  <c r="F335" i="2"/>
  <c r="F332" i="2"/>
  <c r="F333" i="2"/>
  <c r="F345" i="2"/>
  <c r="F350" i="2"/>
  <c r="F331" i="2"/>
  <c r="F342" i="2"/>
  <c r="F339" i="2"/>
  <c r="F341" i="2"/>
  <c r="F340" i="2"/>
  <c r="F346" i="2"/>
  <c r="F338" i="2"/>
  <c r="F349" i="2"/>
  <c r="F334" i="2"/>
  <c r="F337" i="2"/>
  <c r="F336" i="2"/>
  <c r="F351" i="2"/>
  <c r="F439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4" i="2"/>
  <c r="F23" i="2"/>
  <c r="F25" i="2"/>
  <c r="F26" i="2"/>
  <c r="F27" i="2"/>
  <c r="F28" i="2"/>
  <c r="F29" i="2"/>
  <c r="F30" i="2"/>
  <c r="F31" i="2"/>
  <c r="F32" i="2"/>
  <c r="F33" i="2"/>
  <c r="F34" i="2"/>
  <c r="F35" i="2"/>
  <c r="F37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90" i="2"/>
  <c r="F91" i="2"/>
  <c r="F83" i="2"/>
  <c r="F84" i="2"/>
  <c r="F85" i="2"/>
  <c r="F86" i="2"/>
  <c r="F87" i="2"/>
  <c r="F88" i="2"/>
  <c r="F89" i="2"/>
  <c r="F92" i="2"/>
  <c r="F93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5" i="2"/>
  <c r="F114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7" i="2"/>
  <c r="F175" i="2"/>
  <c r="F176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9" i="2"/>
  <c r="F287" i="2"/>
  <c r="F288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20" i="2"/>
  <c r="F322" i="2"/>
  <c r="F321" i="2"/>
  <c r="F319" i="2"/>
  <c r="F323" i="2"/>
  <c r="F6" i="2"/>
  <c r="E1254" i="2"/>
  <c r="E1249" i="2"/>
  <c r="E1248" i="2"/>
  <c r="E1243" i="2"/>
  <c r="E1128" i="2"/>
  <c r="E1129" i="2"/>
  <c r="E1130" i="2"/>
  <c r="E1131" i="2"/>
  <c r="E1132" i="2"/>
  <c r="E1133" i="2"/>
  <c r="E1134" i="2"/>
  <c r="E1135" i="2"/>
  <c r="E1136" i="2"/>
  <c r="E1137" i="2"/>
  <c r="E1139" i="2"/>
  <c r="E1140" i="2"/>
  <c r="E1141" i="2"/>
  <c r="E1143" i="2"/>
  <c r="E1144" i="2"/>
  <c r="E1145" i="2"/>
  <c r="E1146" i="2"/>
  <c r="E1147" i="2"/>
  <c r="E1148" i="2"/>
  <c r="E1149" i="2"/>
  <c r="E1150" i="2"/>
  <c r="E1152" i="2"/>
  <c r="E1154" i="2"/>
  <c r="E1155" i="2"/>
  <c r="E1156" i="2"/>
  <c r="E1157" i="2"/>
  <c r="E1159" i="2"/>
  <c r="E1127" i="2"/>
  <c r="E1238" i="2"/>
  <c r="E1233" i="2"/>
  <c r="E1228" i="2"/>
  <c r="E1227" i="2"/>
  <c r="E1166" i="2"/>
  <c r="E1163" i="2"/>
  <c r="E1167" i="2"/>
  <c r="E1168" i="2"/>
  <c r="E1170" i="2"/>
  <c r="E1165" i="2"/>
  <c r="E1169" i="2"/>
  <c r="E1164" i="2"/>
  <c r="E1222" i="2"/>
  <c r="E1197" i="2"/>
  <c r="E1198" i="2"/>
  <c r="E1199" i="2"/>
  <c r="E1200" i="2"/>
  <c r="E1201" i="2"/>
  <c r="E1202" i="2"/>
  <c r="E1203" i="2"/>
  <c r="E1205" i="2"/>
  <c r="E1204" i="2"/>
  <c r="E1206" i="2"/>
  <c r="E1218" i="2"/>
  <c r="E1219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91" i="2"/>
  <c r="E1190" i="2"/>
  <c r="E1189" i="2"/>
  <c r="E1192" i="2"/>
  <c r="E1193" i="2"/>
  <c r="E1175" i="2"/>
  <c r="E1001" i="2"/>
  <c r="E1012" i="2"/>
  <c r="E1015" i="2"/>
  <c r="E1018" i="2"/>
  <c r="E1002" i="2"/>
  <c r="E1003" i="2"/>
  <c r="E1004" i="2"/>
  <c r="E1005" i="2"/>
  <c r="E1006" i="2"/>
  <c r="E1007" i="2"/>
  <c r="E1008" i="2"/>
  <c r="E1009" i="2"/>
  <c r="E1010" i="2"/>
  <c r="E1011" i="2"/>
  <c r="E1013" i="2"/>
  <c r="E1014" i="2"/>
  <c r="E1016" i="2"/>
  <c r="E1017" i="2"/>
  <c r="E1019" i="2"/>
  <c r="E1020" i="2"/>
  <c r="E1035" i="2"/>
  <c r="E1042" i="2"/>
  <c r="E1021" i="2"/>
  <c r="E1022" i="2"/>
  <c r="E1023" i="2"/>
  <c r="E1024" i="2"/>
  <c r="E1025" i="2"/>
  <c r="E1026" i="2"/>
  <c r="E1027" i="2"/>
  <c r="E1028" i="2"/>
  <c r="E1030" i="2"/>
  <c r="E1031" i="2"/>
  <c r="E1032" i="2"/>
  <c r="E1033" i="2"/>
  <c r="E1034" i="2"/>
  <c r="E1036" i="2"/>
  <c r="E1037" i="2"/>
  <c r="E1038" i="2"/>
  <c r="E1039" i="2"/>
  <c r="E1040" i="2"/>
  <c r="E1041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7" i="2"/>
  <c r="E1098" i="2"/>
  <c r="E1099" i="2"/>
  <c r="E1100" i="2"/>
  <c r="E1101" i="2"/>
  <c r="E1096" i="2"/>
  <c r="E1102" i="2"/>
  <c r="E1070" i="2"/>
  <c r="E1103" i="2"/>
  <c r="E1104" i="2"/>
  <c r="E1108" i="2"/>
  <c r="E1106" i="2"/>
  <c r="E1107" i="2"/>
  <c r="E1105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000" i="2"/>
  <c r="E956" i="2"/>
  <c r="E957" i="2"/>
  <c r="E950" i="2"/>
  <c r="E951" i="2"/>
  <c r="E963" i="2"/>
  <c r="E972" i="2"/>
  <c r="E974" i="2"/>
  <c r="E964" i="2"/>
  <c r="E948" i="2"/>
  <c r="E949" i="2"/>
  <c r="E976" i="2"/>
  <c r="E973" i="2"/>
  <c r="E958" i="2"/>
  <c r="E959" i="2"/>
  <c r="E960" i="2"/>
  <c r="E961" i="2"/>
  <c r="E965" i="2"/>
  <c r="E966" i="2"/>
  <c r="E954" i="2"/>
  <c r="E962" i="2"/>
  <c r="E967" i="2"/>
  <c r="E971" i="2"/>
  <c r="E953" i="2"/>
  <c r="E975" i="2"/>
  <c r="E952" i="2"/>
  <c r="E968" i="2"/>
  <c r="E969" i="2"/>
  <c r="E970" i="2"/>
  <c r="E920" i="2"/>
  <c r="E907" i="2"/>
  <c r="E906" i="2"/>
  <c r="E900" i="2"/>
  <c r="E919" i="2"/>
  <c r="E940" i="2"/>
  <c r="E892" i="2"/>
  <c r="E886" i="2"/>
  <c r="E890" i="2"/>
  <c r="E908" i="2"/>
  <c r="E930" i="2"/>
  <c r="E918" i="2"/>
  <c r="E902" i="2"/>
  <c r="E904" i="2"/>
  <c r="E938" i="2"/>
  <c r="E903" i="2"/>
  <c r="E905" i="2"/>
  <c r="E901" i="2"/>
  <c r="E897" i="2"/>
  <c r="E898" i="2"/>
  <c r="E915" i="2"/>
  <c r="E926" i="2"/>
  <c r="E916" i="2"/>
  <c r="E932" i="2"/>
  <c r="E924" i="2"/>
  <c r="E935" i="2"/>
  <c r="E922" i="2"/>
  <c r="E925" i="2"/>
  <c r="E934" i="2"/>
  <c r="E929" i="2"/>
  <c r="E893" i="2"/>
  <c r="E888" i="2"/>
  <c r="E899" i="2"/>
  <c r="E910" i="2"/>
  <c r="E911" i="2"/>
  <c r="E917" i="2"/>
  <c r="E936" i="2"/>
  <c r="E895" i="2"/>
  <c r="E889" i="2"/>
  <c r="E896" i="2"/>
  <c r="E894" i="2"/>
  <c r="E914" i="2"/>
  <c r="E887" i="2"/>
  <c r="E891" i="2"/>
  <c r="E913" i="2"/>
  <c r="E944" i="2"/>
  <c r="E943" i="2"/>
  <c r="E912" i="2"/>
  <c r="E909" i="2"/>
  <c r="E992" i="2"/>
  <c r="E990" i="2"/>
  <c r="E991" i="2"/>
  <c r="E993" i="2"/>
  <c r="E994" i="2"/>
  <c r="E995" i="2"/>
  <c r="E947" i="2"/>
  <c r="E942" i="2"/>
  <c r="E928" i="2"/>
  <c r="E946" i="2"/>
  <c r="E933" i="2"/>
  <c r="E939" i="2"/>
  <c r="E927" i="2"/>
  <c r="E937" i="2"/>
  <c r="E921" i="2"/>
  <c r="E941" i="2"/>
  <c r="E877" i="2"/>
  <c r="E871" i="2"/>
  <c r="E872" i="2"/>
  <c r="E876" i="2"/>
  <c r="E853" i="2"/>
  <c r="E855" i="2"/>
  <c r="E856" i="2"/>
  <c r="E857" i="2"/>
  <c r="E859" i="2"/>
  <c r="E860" i="2"/>
  <c r="E873" i="2"/>
  <c r="E884" i="2"/>
  <c r="E854" i="2"/>
  <c r="E870" i="2"/>
  <c r="E867" i="2"/>
  <c r="E869" i="2"/>
  <c r="E868" i="2"/>
  <c r="E875" i="2"/>
  <c r="E866" i="2"/>
  <c r="E863" i="2"/>
  <c r="E865" i="2"/>
  <c r="E878" i="2"/>
  <c r="E874" i="2"/>
  <c r="E862" i="2"/>
  <c r="E881" i="2"/>
  <c r="E861" i="2"/>
  <c r="E883" i="2"/>
  <c r="E882" i="2"/>
  <c r="E880" i="2"/>
  <c r="E996" i="2"/>
  <c r="E955" i="2"/>
  <c r="E328" i="2"/>
  <c r="E330" i="2"/>
  <c r="E331" i="2"/>
  <c r="E588" i="2"/>
  <c r="E589" i="2"/>
  <c r="E324" i="2"/>
  <c r="E325" i="2"/>
  <c r="E6" i="2"/>
  <c r="E1244" i="2"/>
  <c r="E1239" i="2"/>
  <c r="E1234" i="2"/>
  <c r="E1229" i="2"/>
  <c r="E1171" i="2"/>
  <c r="E1223" i="2"/>
  <c r="F1229" i="2" l="1"/>
  <c r="F1218" i="2"/>
  <c r="F820" i="2"/>
  <c r="F655" i="2"/>
  <c r="F553" i="2"/>
  <c r="F561" i="2"/>
  <c r="F569" i="2"/>
  <c r="F530" i="2"/>
  <c r="F538" i="2"/>
  <c r="F546" i="2"/>
  <c r="F399" i="2"/>
  <c r="F407" i="2"/>
  <c r="F415" i="2"/>
  <c r="F373" i="2"/>
  <c r="F381" i="2"/>
  <c r="F389" i="2"/>
  <c r="F369" i="2"/>
  <c r="F329" i="2"/>
  <c r="F1142" i="2"/>
  <c r="F978" i="2"/>
  <c r="F986" i="2"/>
  <c r="F785" i="2"/>
  <c r="F781" i="2"/>
  <c r="F777" i="2"/>
  <c r="F773" i="2"/>
  <c r="F769" i="2"/>
  <c r="F765" i="2"/>
  <c r="F761" i="2"/>
  <c r="F757" i="2"/>
  <c r="F753" i="2"/>
  <c r="F749" i="2"/>
  <c r="F741" i="2"/>
  <c r="F737" i="2"/>
  <c r="F733" i="2"/>
  <c r="F729" i="2"/>
  <c r="F725" i="2"/>
  <c r="F721" i="2"/>
  <c r="F717" i="2"/>
  <c r="F713" i="2"/>
  <c r="F709" i="2"/>
  <c r="F704" i="2"/>
  <c r="F701" i="2"/>
  <c r="F697" i="2"/>
  <c r="F659" i="2"/>
  <c r="F1253" i="2"/>
  <c r="F1133" i="2"/>
  <c r="F1143" i="2"/>
  <c r="F1152" i="2"/>
  <c r="F1228" i="2"/>
  <c r="F1169" i="2"/>
  <c r="F1215" i="2"/>
  <c r="F1200" i="2"/>
  <c r="F1208" i="2"/>
  <c r="F1183" i="2"/>
  <c r="F1189" i="2"/>
  <c r="F1004" i="2"/>
  <c r="F1013" i="2"/>
  <c r="F1021" i="2"/>
  <c r="F1029" i="2"/>
  <c r="F1038" i="2"/>
  <c r="F1047" i="2"/>
  <c r="F1055" i="2"/>
  <c r="F1063" i="2"/>
  <c r="F1072" i="2"/>
  <c r="F1080" i="2"/>
  <c r="F1088" i="2"/>
  <c r="F1097" i="2"/>
  <c r="F1103" i="2"/>
  <c r="F1111" i="2"/>
  <c r="F1119" i="2"/>
  <c r="F951" i="2"/>
  <c r="F821" i="2"/>
  <c r="F656" i="2"/>
  <c r="F554" i="2"/>
  <c r="F562" i="2"/>
  <c r="F570" i="2"/>
  <c r="F531" i="2"/>
  <c r="F539" i="2"/>
  <c r="F547" i="2"/>
  <c r="F400" i="2"/>
  <c r="F408" i="2"/>
  <c r="F416" i="2"/>
  <c r="F374" i="2"/>
  <c r="F382" i="2"/>
  <c r="F390" i="2"/>
  <c r="F370" i="2"/>
  <c r="F94" i="2"/>
  <c r="F1151" i="2"/>
  <c r="F979" i="2"/>
  <c r="F987" i="2"/>
  <c r="F787" i="2"/>
  <c r="F57" i="2"/>
  <c r="F845" i="2"/>
  <c r="F840" i="2"/>
  <c r="F836" i="2"/>
  <c r="F832" i="2"/>
  <c r="F828" i="2"/>
  <c r="F814" i="2"/>
  <c r="F810" i="2"/>
  <c r="F806" i="2"/>
  <c r="F802" i="2"/>
  <c r="F798" i="2"/>
  <c r="F794" i="2"/>
  <c r="F790" i="2"/>
  <c r="F692" i="2"/>
  <c r="F688" i="2"/>
  <c r="F684" i="2"/>
  <c r="F680" i="2"/>
  <c r="F676" i="2"/>
  <c r="F672" i="2"/>
  <c r="F668" i="2"/>
  <c r="F664" i="2"/>
  <c r="F657" i="2"/>
  <c r="F651" i="2"/>
  <c r="F647" i="2"/>
  <c r="F643" i="2"/>
  <c r="F639" i="2"/>
  <c r="F635" i="2"/>
  <c r="F631" i="2"/>
  <c r="F626" i="2"/>
  <c r="F622" i="2"/>
  <c r="F615" i="2"/>
  <c r="F611" i="2"/>
  <c r="F607" i="2"/>
  <c r="F603" i="2"/>
  <c r="F599" i="2"/>
  <c r="F595" i="2"/>
  <c r="F1248" i="2"/>
  <c r="F1134" i="2"/>
  <c r="F1144" i="2"/>
  <c r="F1154" i="2"/>
  <c r="F1227" i="2"/>
  <c r="F1164" i="2"/>
  <c r="F1214" i="2"/>
  <c r="F1201" i="2"/>
  <c r="F1176" i="2"/>
  <c r="F1184" i="2"/>
  <c r="F1175" i="2"/>
  <c r="F1005" i="2"/>
  <c r="F1014" i="2"/>
  <c r="F1022" i="2"/>
  <c r="F1030" i="2"/>
  <c r="F1039" i="2"/>
  <c r="F1048" i="2"/>
  <c r="F1056" i="2"/>
  <c r="F1064" i="2"/>
  <c r="F1073" i="2"/>
  <c r="F1081" i="2"/>
  <c r="F1089" i="2"/>
  <c r="F1098" i="2"/>
  <c r="F1104" i="2"/>
  <c r="F1112" i="2"/>
  <c r="F324" i="2"/>
  <c r="F822" i="2"/>
  <c r="F555" i="2"/>
  <c r="F563" i="2"/>
  <c r="F571" i="2"/>
  <c r="F532" i="2"/>
  <c r="F540" i="2"/>
  <c r="F393" i="2"/>
  <c r="F401" i="2"/>
  <c r="F409" i="2"/>
  <c r="F417" i="2"/>
  <c r="F375" i="2"/>
  <c r="F383" i="2"/>
  <c r="F391" i="2"/>
  <c r="F371" i="2"/>
  <c r="F95" i="2"/>
  <c r="F1153" i="2"/>
  <c r="F980" i="2"/>
  <c r="F988" i="2"/>
  <c r="F743" i="2"/>
  <c r="F36" i="2"/>
  <c r="F844" i="2"/>
  <c r="F784" i="2"/>
  <c r="F780" i="2"/>
  <c r="F776" i="2"/>
  <c r="F772" i="2"/>
  <c r="F768" i="2"/>
  <c r="F764" i="2"/>
  <c r="F760" i="2"/>
  <c r="F756" i="2"/>
  <c r="F752" i="2"/>
  <c r="F748" i="2"/>
  <c r="F740" i="2"/>
  <c r="F736" i="2"/>
  <c r="F732" i="2"/>
  <c r="F728" i="2"/>
  <c r="F724" i="2"/>
  <c r="F720" i="2"/>
  <c r="F716" i="2"/>
  <c r="F712" i="2"/>
  <c r="F708" i="2"/>
  <c r="F703" i="2"/>
  <c r="F700" i="2"/>
  <c r="F696" i="2"/>
  <c r="F621" i="2"/>
  <c r="F1243" i="2"/>
  <c r="F1135" i="2"/>
  <c r="F1145" i="2"/>
  <c r="F1155" i="2"/>
  <c r="F588" i="2"/>
  <c r="F858" i="2"/>
  <c r="F823" i="2"/>
  <c r="F548" i="2"/>
  <c r="F556" i="2"/>
  <c r="F564" i="2"/>
  <c r="F525" i="2"/>
  <c r="F533" i="2"/>
  <c r="F541" i="2"/>
  <c r="F394" i="2"/>
  <c r="F402" i="2"/>
  <c r="F410" i="2"/>
  <c r="F418" i="2"/>
  <c r="F376" i="2"/>
  <c r="F384" i="2"/>
  <c r="F392" i="2"/>
  <c r="F372" i="2"/>
  <c r="F96" i="2"/>
  <c r="F1158" i="2"/>
  <c r="F981" i="2"/>
  <c r="F989" i="2"/>
  <c r="F744" i="2"/>
  <c r="F38" i="2"/>
  <c r="F848" i="2"/>
  <c r="F843" i="2"/>
  <c r="F839" i="2"/>
  <c r="F835" i="2"/>
  <c r="F831" i="2"/>
  <c r="F817" i="2"/>
  <c r="F813" i="2"/>
  <c r="F809" i="2"/>
  <c r="F805" i="2"/>
  <c r="F801" i="2"/>
  <c r="F797" i="2"/>
  <c r="F793" i="2"/>
  <c r="F789" i="2"/>
  <c r="F691" i="2"/>
  <c r="F687" i="2"/>
  <c r="F683" i="2"/>
  <c r="F679" i="2"/>
  <c r="F675" i="2"/>
  <c r="F671" i="2"/>
  <c r="F667" i="2"/>
  <c r="F663" i="2"/>
  <c r="F654" i="2"/>
  <c r="F650" i="2"/>
  <c r="F646" i="2"/>
  <c r="F642" i="2"/>
  <c r="F638" i="2"/>
  <c r="F634" i="2"/>
  <c r="F629" i="2"/>
  <c r="F625" i="2"/>
  <c r="F620" i="2"/>
  <c r="F614" i="2"/>
  <c r="F610" i="2"/>
  <c r="F606" i="2"/>
  <c r="F602" i="2"/>
  <c r="F598" i="2"/>
  <c r="F594" i="2"/>
  <c r="F1128" i="2"/>
  <c r="F1136" i="2"/>
  <c r="F1146" i="2"/>
  <c r="F1156" i="2"/>
  <c r="F1163" i="2"/>
  <c r="F1209" i="2"/>
  <c r="F1217" i="2"/>
  <c r="F616" i="2"/>
  <c r="F824" i="2"/>
  <c r="F549" i="2"/>
  <c r="F557" i="2"/>
  <c r="F565" i="2"/>
  <c r="F526" i="2"/>
  <c r="F534" i="2"/>
  <c r="F542" i="2"/>
  <c r="F395" i="2"/>
  <c r="F403" i="2"/>
  <c r="F411" i="2"/>
  <c r="F419" i="2"/>
  <c r="F377" i="2"/>
  <c r="F385" i="2"/>
  <c r="F365" i="2"/>
  <c r="F354" i="2"/>
  <c r="F982" i="2"/>
  <c r="F931" i="2"/>
  <c r="F745" i="2"/>
  <c r="F783" i="2"/>
  <c r="F779" i="2"/>
  <c r="F775" i="2"/>
  <c r="F771" i="2"/>
  <c r="F767" i="2"/>
  <c r="F763" i="2"/>
  <c r="F759" i="2"/>
  <c r="F755" i="2"/>
  <c r="F751" i="2"/>
  <c r="F747" i="2"/>
  <c r="F739" i="2"/>
  <c r="F735" i="2"/>
  <c r="F731" i="2"/>
  <c r="F727" i="2"/>
  <c r="F723" i="2"/>
  <c r="F719" i="2"/>
  <c r="F715" i="2"/>
  <c r="F711" i="2"/>
  <c r="F707" i="2"/>
  <c r="F705" i="2"/>
  <c r="F699" i="2"/>
  <c r="F695" i="2"/>
  <c r="F661" i="2"/>
  <c r="F1129" i="2"/>
  <c r="F1137" i="2"/>
  <c r="F1147" i="2"/>
  <c r="F1157" i="2"/>
  <c r="F1167" i="2"/>
  <c r="F1210" i="2"/>
  <c r="F1196" i="2"/>
  <c r="F1205" i="2"/>
  <c r="F1179" i="2"/>
  <c r="F996" i="2"/>
  <c r="F1159" i="2"/>
  <c r="F630" i="2"/>
  <c r="F825" i="2"/>
  <c r="F550" i="2"/>
  <c r="F558" i="2"/>
  <c r="F566" i="2"/>
  <c r="F527" i="2"/>
  <c r="F535" i="2"/>
  <c r="F543" i="2"/>
  <c r="F396" i="2"/>
  <c r="F404" i="2"/>
  <c r="F412" i="2"/>
  <c r="F420" i="2"/>
  <c r="F378" i="2"/>
  <c r="F386" i="2"/>
  <c r="F366" i="2"/>
  <c r="F355" i="2"/>
  <c r="F1123" i="2"/>
  <c r="F1244" i="2"/>
  <c r="F818" i="2"/>
  <c r="F826" i="2"/>
  <c r="F551" i="2"/>
  <c r="F559" i="2"/>
  <c r="F567" i="2"/>
  <c r="F528" i="2"/>
  <c r="F536" i="2"/>
  <c r="F544" i="2"/>
  <c r="F397" i="2"/>
  <c r="F405" i="2"/>
  <c r="F413" i="2"/>
  <c r="F421" i="2"/>
  <c r="F379" i="2"/>
  <c r="F387" i="2"/>
  <c r="F367" i="2"/>
  <c r="F356" i="2"/>
  <c r="F1192" i="2"/>
  <c r="F819" i="2"/>
  <c r="F827" i="2"/>
  <c r="F552" i="2"/>
  <c r="F560" i="2"/>
  <c r="F568" i="2"/>
  <c r="F529" i="2"/>
  <c r="F537" i="2"/>
  <c r="F545" i="2"/>
  <c r="F398" i="2"/>
  <c r="F406" i="2"/>
  <c r="F414" i="2"/>
  <c r="F422" i="2"/>
  <c r="F380" i="2"/>
  <c r="F388" i="2"/>
  <c r="F368" i="2"/>
  <c r="F357" i="2"/>
  <c r="E1257" i="2"/>
  <c r="F1138" i="2"/>
  <c r="F977" i="2"/>
  <c r="F985" i="2"/>
  <c r="F618" i="2"/>
  <c r="F846" i="2"/>
  <c r="F841" i="2"/>
  <c r="F837" i="2"/>
  <c r="F833" i="2"/>
  <c r="F829" i="2"/>
  <c r="F815" i="2"/>
  <c r="F811" i="2"/>
  <c r="F807" i="2"/>
  <c r="F803" i="2"/>
  <c r="F799" i="2"/>
  <c r="F795" i="2"/>
  <c r="F791" i="2"/>
  <c r="F693" i="2"/>
  <c r="F689" i="2"/>
  <c r="F685" i="2"/>
  <c r="F681" i="2"/>
  <c r="F677" i="2"/>
  <c r="F673" i="2"/>
  <c r="F669" i="2"/>
  <c r="F665" i="2"/>
  <c r="F658" i="2"/>
  <c r="F652" i="2"/>
  <c r="F648" i="2"/>
  <c r="F644" i="2"/>
  <c r="F640" i="2"/>
  <c r="F636" i="2"/>
  <c r="F632" i="2"/>
  <c r="F627" i="2"/>
  <c r="F623" i="2"/>
  <c r="F617" i="2"/>
  <c r="F612" i="2"/>
  <c r="F608" i="2"/>
  <c r="F604" i="2"/>
  <c r="F600" i="2"/>
  <c r="F596" i="2"/>
  <c r="F592" i="2"/>
  <c r="F1223" i="2"/>
  <c r="F1132" i="2"/>
  <c r="F1141" i="2"/>
  <c r="F1150" i="2"/>
  <c r="F1233" i="2"/>
  <c r="F1165" i="2"/>
  <c r="F1213" i="2"/>
  <c r="F1199" i="2"/>
  <c r="F1207" i="2"/>
  <c r="F1182" i="2"/>
  <c r="F1190" i="2"/>
  <c r="F1003" i="2"/>
  <c r="F1011" i="2"/>
  <c r="F1042" i="2"/>
  <c r="F1028" i="2"/>
  <c r="F1037" i="2"/>
  <c r="F1046" i="2"/>
  <c r="F1054" i="2"/>
  <c r="F1062" i="2"/>
  <c r="F1071" i="2"/>
  <c r="F1079" i="2"/>
  <c r="F1087" i="2"/>
  <c r="F1095" i="2"/>
  <c r="F1070" i="2"/>
  <c r="F1110" i="2"/>
  <c r="F1118" i="2"/>
  <c r="F1254" i="2"/>
  <c r="F849" i="2"/>
  <c r="F1257" i="2" l="1"/>
</calcChain>
</file>

<file path=xl/comments1.xml><?xml version="1.0" encoding="utf-8"?>
<comments xmlns="http://schemas.openxmlformats.org/spreadsheetml/2006/main">
  <authors>
    <author>Stephan Kraus</author>
  </authors>
  <commentList>
    <comment ref="C5" authorId="0" shapeId="0">
      <text>
        <r>
          <rPr>
            <b/>
            <sz val="8"/>
            <color indexed="81"/>
            <rFont val="Tahoma"/>
          </rPr>
          <t>Single Counted</t>
        </r>
      </text>
    </comment>
    <comment ref="F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<sst xmlns="http://schemas.openxmlformats.org/spreadsheetml/2006/main" count="3178" uniqueCount="1179">
  <si>
    <t>Exchange and Non-Exchange Order Book Turnover in MEUR</t>
  </si>
  <si>
    <t>Source: Deutsche Börse, SWX, SWX Europe, Bloomberg</t>
  </si>
  <si>
    <t>FR0010592014</t>
  </si>
  <si>
    <t>Lyxor ETF Short CAC 40</t>
  </si>
  <si>
    <t>FR0010591362</t>
  </si>
  <si>
    <t>Lyxor ETF Short Strategy Europe</t>
  </si>
  <si>
    <t>FR0010589101</t>
  </si>
  <si>
    <t>db x-trackers II EONIA TRI ETF 1D</t>
  </si>
  <si>
    <t>db x-trackers II iBoxx € Inflation-Linked TRI ETF</t>
  </si>
  <si>
    <t>db x-trackers II iBoxx € Sovereigns Eurozone 10-15 TRI ETF</t>
  </si>
  <si>
    <t>db x-trackers II iBoxx € Sovereigns Eurozone 1-3 TRI ETF</t>
  </si>
  <si>
    <t>db x-trackers II iBoxx € Sovereigns Eurozone 15+ TRI ETF</t>
  </si>
  <si>
    <t>db x-trackers II iBoxx € Sovereigns Eurozone 25+ TRI ETF</t>
  </si>
  <si>
    <t>db x-trackers II iBoxx € Sovereigns Eurozone 3-5 TRI ETF</t>
  </si>
  <si>
    <t>db x-trackers II iBoxx € Sovereigns Eurozone 5-7 TRI ETF</t>
  </si>
  <si>
    <t>db x-trackers II iBoxx € Sovereigns Eurozone 7-10 TRI ETF</t>
  </si>
  <si>
    <t>db x-trackers II iBoxx € Sovereigns Eurozone TRI ETF</t>
  </si>
  <si>
    <t>db x-trackers II iBoxx Global Inflation-Linked TRI Hedged ETF</t>
  </si>
  <si>
    <t>db x-trackers II iTraxx Crossover 5-year TRI ETF</t>
  </si>
  <si>
    <t>db x-trackers II iTraxx Europe 5-year TRI ETF</t>
  </si>
  <si>
    <t>db x-trackers II iTraxx HiVol 5-year TRI ETF</t>
  </si>
  <si>
    <t>db x-trackers II Short IBOXX € Sovereigns Eurozone TRI ETF</t>
  </si>
  <si>
    <t>iShares DJ STOXX 600 Telecommunication Swap (DE)</t>
  </si>
  <si>
    <t xml:space="preserve">Lyxor ETF DJ STOXX 600 Financial Services </t>
  </si>
  <si>
    <t>Lyxor ETF Dow Jones Industrial Average</t>
  </si>
  <si>
    <t>EasyETF DJ STOXX 600</t>
  </si>
  <si>
    <t>db x-trackers FTSE All-World ex-UK ETF</t>
  </si>
  <si>
    <t>iShares MSCI AC Far Est ex-Japan SMLCP</t>
  </si>
  <si>
    <t>Lyxor MSCI AC Asia-Pacific ex-Japan</t>
  </si>
  <si>
    <t>Turkish Smaller Companies Istanbul 25</t>
  </si>
  <si>
    <t>db x-trackers II Emerging Markets Liquid Eurobond</t>
  </si>
  <si>
    <t>db x-trackers II Short iBoxx Sover Eurozone TRI</t>
  </si>
  <si>
    <t>Market Access AMEX Gold Bugs Index Fund</t>
  </si>
  <si>
    <t>Market Access DaxGlobal Asia Index Fund</t>
  </si>
  <si>
    <t>db x-trackers FTSE 100 ETF Short</t>
  </si>
  <si>
    <t>LU0328473581</t>
  </si>
  <si>
    <t>UBS-ETF MSCI Japan I</t>
  </si>
  <si>
    <t>Market Access DAXGlobal BRIC Index Fund</t>
  </si>
  <si>
    <t>Market Access DAXGlobal Russia Index Fund</t>
  </si>
  <si>
    <t>Market Access Dow Jones Turkey Titans 20 Fund</t>
  </si>
  <si>
    <t>Market Access Jim Rogers Int Commodity Fund</t>
  </si>
  <si>
    <t>Market Access RICI - A Index Fund</t>
  </si>
  <si>
    <t xml:space="preserve">Market Access RICI - M Index Fund     / </t>
  </si>
  <si>
    <t xml:space="preserve">PowerShares FTSE RAFI Developed 1000 Fund </t>
  </si>
  <si>
    <t xml:space="preserve">PowerShares FTSE RAFI Developed Europe Mid-Small F </t>
  </si>
  <si>
    <t xml:space="preserve">PowerShares FTSE RAFI Europe Fund </t>
  </si>
  <si>
    <t xml:space="preserve">PowerShares FTSE RAFI US 1000 Fund </t>
  </si>
  <si>
    <t xml:space="preserve">PowerShares Global Clean Energy Fund </t>
  </si>
  <si>
    <t xml:space="preserve">PowerShares Global Listed Private Equity Fund </t>
  </si>
  <si>
    <t xml:space="preserve">PowerShares Palisades Global Water Fund </t>
  </si>
  <si>
    <t>SPDR Euro</t>
  </si>
  <si>
    <t>IE0031091642</t>
  </si>
  <si>
    <t>SPDR Europe 350</t>
  </si>
  <si>
    <t>IE0031091428</t>
  </si>
  <si>
    <t>StreetTRACKS AEX</t>
  </si>
  <si>
    <t>FR0000001893</t>
  </si>
  <si>
    <t>StreetTRACKS MSCI Europe Consumer Discretionary</t>
  </si>
  <si>
    <t>FR0000001752</t>
  </si>
  <si>
    <t>StreetTRACKS MSCI Europe Consumer Staples</t>
  </si>
  <si>
    <t>FR0000001745</t>
  </si>
  <si>
    <t>StreetTRACKS MSCI Europe Energy</t>
  </si>
  <si>
    <t>FR0000001810</t>
  </si>
  <si>
    <t>db x-trackers DJ EURO STOXX 50 ETF</t>
  </si>
  <si>
    <t>db x-trackers DJ EURO STOXX 50 Short ETF</t>
  </si>
  <si>
    <t>db x-trackers DJ EURO STOXX Select Dividend 30 ETF</t>
  </si>
  <si>
    <t>EasyETF NMX Infrastructure Europe</t>
  </si>
  <si>
    <t>EasyETF NMX30 Infrastructure Global</t>
  </si>
  <si>
    <t>iShares DJ EURO STOXX 50 (DE)</t>
  </si>
  <si>
    <t>ishares DJ EURO STOXX Banks (DE)</t>
  </si>
  <si>
    <t>iShares DJ EURO STOXX Growth</t>
  </si>
  <si>
    <t>iShares DJ EURO STOXX Healthcare (DE)</t>
  </si>
  <si>
    <t>iShares DJ EURO STOXX Select Dividend</t>
  </si>
  <si>
    <t>iShares DJ EURO STOXX Select Dividend 30 (DE)</t>
  </si>
  <si>
    <t>iShares DJ EURO STOXX SmallCap</t>
  </si>
  <si>
    <t>iShares DJ EURO STOXX Telecommunication (DE)</t>
  </si>
  <si>
    <t>iShares DJ EURO STOXX Value</t>
  </si>
  <si>
    <t>iShares S&amp;P Global Timber &amp; Forestry</t>
  </si>
  <si>
    <t>Lyxor ETF DJ EURO STOXX 50</t>
  </si>
  <si>
    <t>UBS-ETF DJ EURO STOXX 50 A</t>
  </si>
  <si>
    <t>XTF Exchange Traded Funds (Deutsche Börse)</t>
  </si>
  <si>
    <t>db x-trackers DJ STOXX 600 Food &amp; Beverage ETF</t>
  </si>
  <si>
    <t>db x-trackers DJ STOXX 600 Oil &amp; Gas ETF</t>
  </si>
  <si>
    <t>iShares DJ Asia/Pacific Select Dividend 30 (DE)</t>
  </si>
  <si>
    <t xml:space="preserve">db x-trackers DJ EURO STOXX Select Dividend 30 ETF </t>
  </si>
  <si>
    <t>EasyETF EURO STOXX</t>
  </si>
  <si>
    <t>EasyETF EURO STOXX 50</t>
  </si>
  <si>
    <t>EasyETF EURO STOXX 50 B</t>
  </si>
  <si>
    <t xml:space="preserve">iShares DJ EURO STOXX 50 </t>
  </si>
  <si>
    <t>Lyxor ETF MSCI Thailand</t>
  </si>
  <si>
    <t>Lyxor ETF MSCI Malaysia</t>
  </si>
  <si>
    <t xml:space="preserve">Lyxor ETF South Africa (FTSE/JSE TOP 40) </t>
  </si>
  <si>
    <t>db x-trackers MSCI Europe Small Cap ETF</t>
  </si>
  <si>
    <t>EasyETF DJ EURO STOXX</t>
  </si>
  <si>
    <t>iShares S&amp;P Timber &amp; Forestry</t>
  </si>
  <si>
    <t>Lyxor ETF Leveraged DJ EURO STOXX 50</t>
  </si>
  <si>
    <t>Lyxor ETF MSCI Taiwan (Quote B)</t>
  </si>
  <si>
    <t>Lyxor ETF South Africa FTSE/JSE TOP 40</t>
  </si>
  <si>
    <t>Lyxor ETF Wise Quantitative Strategy</t>
  </si>
  <si>
    <t>SPA ETF MarketGrader 100</t>
  </si>
  <si>
    <t>SPA ETF MarketGrader 200</t>
  </si>
  <si>
    <t>SPA ETF MarketGrader 40</t>
  </si>
  <si>
    <t>SPA ETF MarketGrader Large Cap</t>
  </si>
  <si>
    <t>SPA ETF MarketGrader Mid Cap</t>
  </si>
  <si>
    <t>SPA ETF MarketGrader Small Cap</t>
  </si>
  <si>
    <t xml:space="preserve">Lyxor ETF DJ Turkey Titans 20 </t>
  </si>
  <si>
    <t>Lyxor ETF South Africa (FTSE/JSE TOP 40)</t>
  </si>
  <si>
    <t xml:space="preserve">db x-trackers S&amp;P CNX NIFTY ETF             </t>
  </si>
  <si>
    <t>ETFlab DJ EURO STOXX 50</t>
  </si>
  <si>
    <t>iSharesDJ EURO STOXX Technology (DE)</t>
  </si>
  <si>
    <t>Lyxor ETF LevDJ EURO STOXX 50</t>
  </si>
  <si>
    <t xml:space="preserve">Lyxor ETF DJ EURO STOXX 50 Buy Write </t>
  </si>
  <si>
    <t xml:space="preserve">Lyxor ETF Leveraged DJ EURO STOXX 50 </t>
  </si>
  <si>
    <t>Acción DJ EURO STOXX 50 ETF</t>
  </si>
  <si>
    <t>Lyxor ETF NASDAQ-100</t>
  </si>
  <si>
    <t>iShares NASDAQ-100 (DE)</t>
  </si>
  <si>
    <t>Market Access RICI-Agriculture Index Fund</t>
  </si>
  <si>
    <t>Market Access RICI-Metals Index Fund</t>
  </si>
  <si>
    <t>NextTrack (Euronext)</t>
  </si>
  <si>
    <t>EasyETF FTSE/EPRA Europe</t>
  </si>
  <si>
    <t xml:space="preserve">EasyETF FTSE/EPRA NAREIT Global </t>
  </si>
  <si>
    <t>DJ Non-Financial Istanbul 20</t>
  </si>
  <si>
    <t>DJ Islamic Market Turkey</t>
  </si>
  <si>
    <t>Istanbul Gold</t>
  </si>
  <si>
    <t>FTSE Istanbul Bond</t>
  </si>
  <si>
    <t>ALPHA ETF FTSE Athex 20 Domestic Equities</t>
  </si>
  <si>
    <t>EasyETF NMX 30 Infrastructure Global</t>
  </si>
  <si>
    <t>iShares DJ EURO STOXX Technology (DE)</t>
  </si>
  <si>
    <t>StreetTRACKS MSCI Europe Financials</t>
  </si>
  <si>
    <t>FR0000001703</t>
  </si>
  <si>
    <t>StreetTRACKS MSCI Europe Health Care</t>
  </si>
  <si>
    <t>FR0000001737</t>
  </si>
  <si>
    <t>StreetTRACKS MSCI Europe Industrials</t>
  </si>
  <si>
    <t>FR0000001778</t>
  </si>
  <si>
    <t>StreetTRACKS MSCI Europe Materials</t>
  </si>
  <si>
    <t>FR0000001794</t>
  </si>
  <si>
    <t>StreetTRACKS MSCI Europe Small Cap</t>
  </si>
  <si>
    <t>FR0010149880</t>
  </si>
  <si>
    <t>StreetTRACKS MSCI Europe Technology</t>
  </si>
  <si>
    <t>FR0000001695</t>
  </si>
  <si>
    <t>StreetTRACKS MSCI Europe Telecommunication Services</t>
  </si>
  <si>
    <t>FR0000001687</t>
  </si>
  <si>
    <t>StreetTRACKS MSCI Europe Utilities</t>
  </si>
  <si>
    <t>FR0000001646</t>
  </si>
  <si>
    <t>StreetTRACKS MSCI Pan Euro</t>
  </si>
  <si>
    <t>FR0000001885</t>
  </si>
  <si>
    <t>London Stock Exchange</t>
  </si>
  <si>
    <t>LU0322254383</t>
  </si>
  <si>
    <t>iShares £ Corporate Bond</t>
  </si>
  <si>
    <t>IE00B00FV011</t>
  </si>
  <si>
    <t>iShares £ Index Linked Gilts</t>
  </si>
  <si>
    <t>IE00B1FZSD53</t>
  </si>
  <si>
    <t>iShares FTSE 250</t>
  </si>
  <si>
    <t>IE00B00FV128</t>
  </si>
  <si>
    <t>iShares FTSE EPRA/NAREIT Asia Property Yield Fund (GBP)</t>
  </si>
  <si>
    <t>iShares FTSE EPRA/NAREIT UK Property Yield Fund</t>
  </si>
  <si>
    <t>IE00B1TXLS18</t>
  </si>
  <si>
    <t>db x-trackers S&amp;P/ASX 20 ETF</t>
  </si>
  <si>
    <t>iShares FTSE UK All Stocks Gilt</t>
  </si>
  <si>
    <t>IE00B1FZSB30</t>
  </si>
  <si>
    <t>IE00B0M63060</t>
  </si>
  <si>
    <t>IE00B2NPKV68</t>
  </si>
  <si>
    <t>iShares MSCI Eastern Europe</t>
  </si>
  <si>
    <t>iShares MSCI Emerging Markets Islamic</t>
  </si>
  <si>
    <t>iShares MSCI USA Islamic</t>
  </si>
  <si>
    <t>iShares MSCI World Islamic</t>
  </si>
  <si>
    <t>IE00B2NPL135</t>
  </si>
  <si>
    <t>iShares S&amp;P Timber and Forstery</t>
  </si>
  <si>
    <t>iShares S&amp;P/MIB</t>
  </si>
  <si>
    <t>IE00B1XNH568</t>
  </si>
  <si>
    <t>FR0010499749</t>
  </si>
  <si>
    <t>FR0010499731</t>
  </si>
  <si>
    <t>FR0010455485</t>
  </si>
  <si>
    <t>FR0010455493</t>
  </si>
  <si>
    <t>FR0010551622</t>
  </si>
  <si>
    <t>FR0010542126</t>
  </si>
  <si>
    <t>FR0010542043</t>
  </si>
  <si>
    <t>Lyxor ETF FTSE 100</t>
  </si>
  <si>
    <t>FR0010438127</t>
  </si>
  <si>
    <t>Lyxor ETF FTSE 250</t>
  </si>
  <si>
    <t>FR0010438135</t>
  </si>
  <si>
    <t>Lyxor ETF FTSE All-Share</t>
  </si>
  <si>
    <t>FR0010438150</t>
  </si>
  <si>
    <t>FR0010526657</t>
  </si>
  <si>
    <t>FR0010526665</t>
  </si>
  <si>
    <t>FR0010526673</t>
  </si>
  <si>
    <t>FR0010526681</t>
  </si>
  <si>
    <t>FR0010542092</t>
  </si>
  <si>
    <t>FR0010465609</t>
  </si>
  <si>
    <t>FR0010489450</t>
  </si>
  <si>
    <t>Total</t>
  </si>
  <si>
    <t>SWX Europe</t>
  </si>
  <si>
    <t>FR0010526764</t>
  </si>
  <si>
    <t>FR0010526780</t>
  </si>
  <si>
    <t>FR0010542100</t>
  </si>
  <si>
    <t>FR0010551630</t>
  </si>
  <si>
    <t>FR0010551648</t>
  </si>
  <si>
    <t>FR0010551663</t>
  </si>
  <si>
    <t>FR0010542118</t>
  </si>
  <si>
    <t>FR0010465625</t>
  </si>
  <si>
    <t>FR0010499913</t>
  </si>
  <si>
    <t>FR0010465633</t>
  </si>
  <si>
    <t>FR0010542134</t>
  </si>
  <si>
    <t>FR0010499897</t>
  </si>
  <si>
    <t>PowerShares Dynamic UK Fund</t>
  </si>
  <si>
    <t>IE00B23LNQ02</t>
  </si>
  <si>
    <t>PowerShares FTSE RAFI UK 100 Fund</t>
  </si>
  <si>
    <t>IE00B23LNN70</t>
  </si>
  <si>
    <t>IE00B1X6MY99</t>
  </si>
  <si>
    <t>IE00B1X6PB77</t>
  </si>
  <si>
    <t>IE00B1X4RN73</t>
  </si>
  <si>
    <t>IE00B1X6PT51</t>
  </si>
  <si>
    <t>IE00B1X6PV73</t>
  </si>
  <si>
    <t>IE00B1X6R117</t>
  </si>
  <si>
    <t>Swiss Exchange</t>
  </si>
  <si>
    <t>db x-trackers MSCI EM Asia TRN Iindex ETF</t>
  </si>
  <si>
    <t>EasyETF DJ Islamic Market Titans 100</t>
  </si>
  <si>
    <t>FR0010378570</t>
  </si>
  <si>
    <t>LU0203243844</t>
  </si>
  <si>
    <t>iShares FTSE EPRA/NAREIT UK Property Fund</t>
  </si>
  <si>
    <t>iShares MSCI AC Far East ex-Japan</t>
  </si>
  <si>
    <t>FR0010413294</t>
  </si>
  <si>
    <t>FR0010318998</t>
  </si>
  <si>
    <t>FR0010358887</t>
  </si>
  <si>
    <t>Lyxor ETF MSCI Eastern Europe</t>
  </si>
  <si>
    <t>FR0010375766</t>
  </si>
  <si>
    <t>Lyxor ETF MSCI Japan (TOPIX)</t>
  </si>
  <si>
    <t>FR0010377028</t>
  </si>
  <si>
    <t>FR0010372193</t>
  </si>
  <si>
    <t>FR0010372201</t>
  </si>
  <si>
    <t>FR0010339457</t>
  </si>
  <si>
    <t>Market Access Amex Gold Bugs Index Fund</t>
  </si>
  <si>
    <t>UBS-ETF DJ EURO STOXX 50 I</t>
  </si>
  <si>
    <t>LU0258212462</t>
  </si>
  <si>
    <t>iShares DJ STOXX Large 200 (DE)</t>
  </si>
  <si>
    <t>iShares DJ STOXX Mid 200 (DE)</t>
  </si>
  <si>
    <t>iShares DJ EURO STOXX (DE)</t>
  </si>
  <si>
    <t>iShares DJ STOXX US Select Dividend (DE)</t>
  </si>
  <si>
    <t>iShares DJ STOXX Small 200 (DE)</t>
  </si>
  <si>
    <t>iShares DJ STOXX 600 Health Care Swap (DE)</t>
  </si>
  <si>
    <t>iShares DJ EURO STOXX Sustainability 40 (DE)</t>
  </si>
  <si>
    <t>UBS-ETF SLI Swiss Leader Index</t>
  </si>
  <si>
    <t>CH0032912732</t>
  </si>
  <si>
    <t>UBS-ETF SMI</t>
  </si>
  <si>
    <t>CH0017142719</t>
  </si>
  <si>
    <t>XMTCH (LUX) on MSCI EMU Mid Cap</t>
  </si>
  <si>
    <t>LU0312694234</t>
  </si>
  <si>
    <t>XMTCH on MSCI Emerging Markets</t>
  </si>
  <si>
    <t>LU0254097446</t>
  </si>
  <si>
    <t>XMTCH on MSCI Euro</t>
  </si>
  <si>
    <t>XMTCH on SBI Domestic Government 3-7</t>
  </si>
  <si>
    <t>CH0016999846</t>
  </si>
  <si>
    <t>XMTCH on SBI Domestic Government 7+</t>
  </si>
  <si>
    <t>CH0016999861</t>
  </si>
  <si>
    <t>XMTCH on SLI</t>
  </si>
  <si>
    <t>CH0031768937</t>
  </si>
  <si>
    <t>XMTCH on SMI</t>
  </si>
  <si>
    <t>CH0008899764</t>
  </si>
  <si>
    <t>XMTCH on SMIM</t>
  </si>
  <si>
    <t>CH0019852802</t>
  </si>
  <si>
    <t>ZKB Gold ETF</t>
  </si>
  <si>
    <t>CH0024391002</t>
  </si>
  <si>
    <t>ZKB Palladium ETF</t>
  </si>
  <si>
    <t>CH0029792683</t>
  </si>
  <si>
    <t>ZKB Platinum ETF</t>
  </si>
  <si>
    <t>CH0029792709</t>
  </si>
  <si>
    <t>ZKB Silver ETF</t>
  </si>
  <si>
    <t>CH0029792717</t>
  </si>
  <si>
    <t>iShares DJ EURO STOXX 50</t>
  </si>
  <si>
    <t>iShares DJ EURO STOXX MidCap</t>
  </si>
  <si>
    <t xml:space="preserve">iShares DJ EURO STOXX SmallCap </t>
  </si>
  <si>
    <t xml:space="preserve">SPDR Euro </t>
  </si>
  <si>
    <t>MTF - ETF</t>
  </si>
  <si>
    <t>B1 - Ethical Index Euro</t>
  </si>
  <si>
    <t>IE0074344429</t>
  </si>
  <si>
    <t>B1 - MSCI Euro</t>
  </si>
  <si>
    <t>IE0074344205</t>
  </si>
  <si>
    <t>B1 - MSCI Pan Euro</t>
  </si>
  <si>
    <t>IE0077933707</t>
  </si>
  <si>
    <t>Lyxor ETF Russia</t>
  </si>
  <si>
    <t>FR0010326140</t>
  </si>
  <si>
    <t>Lyxor ETF South Africa</t>
  </si>
  <si>
    <t>FR0010464446</t>
  </si>
  <si>
    <t>Lyxor ETF Turkey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</si>
  <si>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</si>
  <si>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</si>
  <si>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</si>
  <si>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</si>
  <si>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</si>
  <si>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</si>
  <si>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</si>
  <si>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</si>
  <si>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</si>
  <si>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</si>
  <si>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</si>
  <si>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</si>
  <si>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</si>
  <si>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</si>
  <si>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Market Access Jim Rogers Commodity Index Fund</t>
  </si>
  <si>
    <t>LU0249326488</t>
  </si>
  <si>
    <t>LU0259321452</t>
  </si>
  <si>
    <t>LU0259320728</t>
  </si>
  <si>
    <t>Market Access South-East Europe Traded Index Fund</t>
  </si>
  <si>
    <t>LU0259329869</t>
  </si>
  <si>
    <t>PowerShares Dynamic Europe Fund</t>
  </si>
  <si>
    <t>IE00B23D9570</t>
  </si>
  <si>
    <t>PowerShares Dynamic Global Developed Markets Fund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</si>
  <si>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</si>
  <si>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</si>
  <si>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</si>
  <si>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</si>
  <si>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</si>
  <si>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</si>
  <si>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</si>
  <si>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</si>
  <si>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</si>
  <si>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</si>
  <si>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</si>
  <si>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</si>
  <si>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</si>
  <si>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</si>
  <si>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</si>
  <si>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</si>
  <si>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</si>
  <si>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</si>
  <si>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</si>
  <si>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</si>
  <si>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</si>
  <si>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</si>
  <si>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LU0147308422</t>
  </si>
  <si>
    <t>LU0136234654</t>
  </si>
  <si>
    <t>LU0136240974</t>
  </si>
  <si>
    <t>UBS-ETF FTSE 100</t>
  </si>
  <si>
    <t>LU0136242590</t>
  </si>
  <si>
    <t>XMTCH (Lux) on MSCI EMU Large Cap</t>
  </si>
  <si>
    <t>LU0154139132</t>
  </si>
  <si>
    <t>CAC 40 Indexis</t>
  </si>
  <si>
    <t>FR0007080973</t>
  </si>
  <si>
    <t>db x-trackers DJ EURO STOXX 50 SHORT ETF</t>
  </si>
  <si>
    <t xml:space="preserve">db x-trackers DJ STOXX Global Select Dividend 100 </t>
  </si>
  <si>
    <t xml:space="preserve">db x-trackers MSCI EM Asia TRN Index ETF </t>
  </si>
  <si>
    <t xml:space="preserve">db x-trackers MSCI EM EMEA TRN Index ETF </t>
  </si>
  <si>
    <t xml:space="preserve">db x-trackers MSCI EM LATAM TRN Index ETF </t>
  </si>
  <si>
    <t xml:space="preserve">db x-trackers MSCI Europe TRN Index ETF </t>
  </si>
  <si>
    <t xml:space="preserve">db x-trackers MSCI Japan TRN Index ETF </t>
  </si>
  <si>
    <t xml:space="preserve">European ETF Statistics </t>
  </si>
  <si>
    <t>Change (%)</t>
  </si>
  <si>
    <t>Market Share</t>
  </si>
  <si>
    <t>Lyxor ETF CRB</t>
  </si>
  <si>
    <t>Lyxor ETF CRB Non-Energy</t>
  </si>
  <si>
    <t>iShares JPMorgan Emerging Markets Bonds</t>
  </si>
  <si>
    <t>iShares S&amp;P Emerging Markets Infrastructure</t>
  </si>
  <si>
    <t>db x-trackers MSCI Russia 25% Capped ETF</t>
  </si>
  <si>
    <t>Data is provided with the condition of no liability.</t>
  </si>
  <si>
    <r>
      <t>Stockholmsbörsen</t>
    </r>
    <r>
      <rPr>
        <b/>
        <vertAlign val="superscript"/>
        <sz val="8"/>
        <rFont val="Arial"/>
      </rPr>
      <t>1</t>
    </r>
  </si>
  <si>
    <r>
      <t>Total Turnover in MEUR</t>
    </r>
    <r>
      <rPr>
        <b/>
        <vertAlign val="superscript"/>
        <sz val="8"/>
        <rFont val="Arial"/>
      </rPr>
      <t>2</t>
    </r>
  </si>
  <si>
    <r>
      <t xml:space="preserve">1  </t>
    </r>
    <r>
      <rPr>
        <sz val="8"/>
        <rFont val="Arial"/>
      </rPr>
      <t>Stockholmsbörsen has not been included in the market share calculation due to the unavailability of separate on-exchange turnover data.</t>
    </r>
  </si>
  <si>
    <t>Cascade OTC Turnover (MEUR)</t>
  </si>
  <si>
    <t>% of Xetra Turnover</t>
  </si>
  <si>
    <t>db x-trackers MSCI Europe Mid Cap ETF</t>
  </si>
  <si>
    <t>db x-trackers MSCI Korea TRN INDEX ETF</t>
  </si>
  <si>
    <t>iShares DJ STOXX 600 Industrial &amp; Goods Swap (DE)</t>
  </si>
  <si>
    <t>iShares DJ STOXX 600 Personal &amp; Household Swap (DE)</t>
  </si>
  <si>
    <t>JPMorgan ETF GBI EMU</t>
  </si>
  <si>
    <t>Lyxor ETF China Enterprises</t>
  </si>
  <si>
    <t>Lyxor ETF DJ STOXX 600 Oil &amp; Gas</t>
  </si>
  <si>
    <t>Lyxor ETF Japan (Topix)</t>
  </si>
  <si>
    <t>Lyxor ETF S&amp;P/MIB</t>
  </si>
  <si>
    <t>FR0010010827</t>
  </si>
  <si>
    <t>PowerShares Dynamic Italy Fund</t>
  </si>
  <si>
    <t>IE00B23LNR19</t>
  </si>
  <si>
    <t>PowerShares FTSE RAFI Europe Developed Mid-Small Fund</t>
  </si>
  <si>
    <t>PowerShares FTSE RAFI Italy Fund</t>
  </si>
  <si>
    <t>IE00B23LNP94</t>
  </si>
  <si>
    <t>XTF Exchange Traded Funds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</si>
  <si>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</si>
  <si>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</si>
  <si>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</si>
  <si>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</si>
  <si>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</si>
  <si>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</si>
  <si>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</si>
  <si>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</si>
  <si>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</si>
  <si>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</si>
  <si>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</si>
  <si>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</si>
  <si>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</si>
  <si>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</si>
  <si>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</si>
  <si>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</si>
  <si>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</si>
  <si>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</si>
  <si>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</si>
  <si>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</si>
  <si>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</si>
  <si>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</si>
  <si>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</si>
  <si>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</si>
  <si>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</si>
  <si>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</si>
  <si>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</si>
  <si>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</si>
  <si>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</si>
  <si>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</si>
  <si>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</si>
  <si>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</si>
  <si>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</si>
  <si>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</si>
  <si>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</si>
  <si>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</si>
  <si>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</si>
  <si>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</si>
  <si>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</si>
  <si>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</si>
  <si>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</si>
  <si>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</si>
  <si>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</si>
  <si>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</si>
  <si>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</si>
  <si>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</si>
  <si>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</si>
  <si>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</si>
  <si>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</si>
  <si>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</si>
  <si>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</si>
  <si>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</si>
  <si>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</si>
  <si>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</si>
  <si>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</si>
  <si>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</si>
  <si>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</si>
  <si>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</si>
  <si>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</si>
  <si>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</si>
  <si>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</si>
  <si>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</si>
  <si>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</si>
  <si>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</si>
  <si>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</si>
  <si>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</si>
  <si>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</si>
  <si>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</si>
  <si>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</si>
  <si>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</si>
  <si>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</si>
  <si>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</si>
  <si>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</si>
  <si>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</si>
  <si>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</si>
  <si>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</si>
  <si>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</si>
  <si>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</si>
  <si>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</si>
  <si>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</si>
  <si>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db x-trackers II SONIA TRI ETF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</si>
  <si>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</si>
  <si>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</si>
  <si>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</si>
  <si>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</si>
  <si>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</si>
  <si>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</si>
  <si>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</si>
  <si>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</si>
  <si>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</si>
  <si>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</si>
  <si>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</si>
  <si>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</si>
  <si>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</si>
  <si>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</si>
  <si>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</si>
  <si>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</si>
  <si>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</si>
  <si>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</si>
  <si>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</si>
  <si>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</si>
  <si>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</si>
  <si>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</si>
  <si>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</si>
  <si>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</si>
  <si>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</si>
  <si>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</si>
  <si>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</si>
  <si>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</si>
  <si>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</si>
  <si>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</si>
  <si>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</si>
  <si>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</si>
  <si>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</si>
  <si>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db x-trackers S&amp;P CNX NIFTY ETF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</si>
  <si>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</si>
  <si>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</si>
  <si>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</si>
  <si>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</si>
  <si>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</si>
  <si>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db x-trackers S&amp;P/ASX 200 ETF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</si>
  <si>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</si>
  <si>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</si>
  <si>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</si>
  <si>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</si>
  <si>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</si>
  <si>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</si>
  <si>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</si>
  <si>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</si>
  <si>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</si>
  <si>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</si>
  <si>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</si>
  <si>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</si>
  <si>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</si>
  <si>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</si>
  <si>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</si>
  <si>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</si>
  <si>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</si>
  <si>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EasyETF GSCI</t>
  </si>
  <si>
    <t>LU0203243414</t>
  </si>
  <si>
    <t>EasyETF GSNE</t>
  </si>
  <si>
    <t>LU0230484932</t>
  </si>
  <si>
    <t>EasyETF iTraxx Crossover</t>
  </si>
  <si>
    <t>LU0281436138</t>
  </si>
  <si>
    <t>EasyETF iTraxx Europe HiVol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</si>
  <si>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</si>
  <si>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</si>
  <si>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</si>
  <si>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</si>
  <si>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</si>
  <si>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</si>
  <si>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</si>
  <si>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</si>
  <si>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</si>
  <si>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</si>
  <si>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</si>
  <si>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</si>
  <si>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iShares  iBoxx € Liquid Sovereigns Capped 1.5-10.5 (DE)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</si>
  <si>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</si>
  <si>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</si>
  <si>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</si>
  <si>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</si>
  <si>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</si>
  <si>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</si>
  <si>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</si>
  <si>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</si>
  <si>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</si>
  <si>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</si>
  <si>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</si>
  <si>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</si>
  <si>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</si>
  <si>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</si>
  <si>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</si>
  <si>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</si>
  <si>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</si>
  <si>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</si>
  <si>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</si>
  <si>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</si>
  <si>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</si>
  <si>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</si>
  <si>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</si>
  <si>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</si>
  <si>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</si>
  <si>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</si>
  <si>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</si>
  <si>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</si>
  <si>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</si>
  <si>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</si>
  <si>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</si>
  <si>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</si>
  <si>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</si>
  <si>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</si>
  <si>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</si>
  <si>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</si>
  <si>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</si>
  <si>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</si>
  <si>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</si>
  <si>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</si>
  <si>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</si>
  <si>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</si>
  <si>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</si>
  <si>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</si>
  <si>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</si>
  <si>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</si>
  <si>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</si>
  <si>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</si>
  <si>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</si>
  <si>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</si>
  <si>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</si>
  <si>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</si>
  <si>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</si>
  <si>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</si>
  <si>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</si>
  <si>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</si>
  <si>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</si>
  <si>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</si>
  <si>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</si>
  <si>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</si>
  <si>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</si>
  <si>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</si>
  <si>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</si>
  <si>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</si>
  <si>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</si>
  <si>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</si>
  <si>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</si>
  <si>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</si>
  <si>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</si>
  <si>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</si>
  <si>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</si>
  <si>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>iShares DJ STOXX 600 Construction &amp; Materials (DE)</t>
  </si>
  <si>
    <t>DE0006344740</t>
  </si>
  <si>
    <t>iShares DJ STOXX 600 Construction &amp; Materials Swap (DE)</t>
  </si>
  <si>
    <t>DE000A0F5T02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</si>
  <si>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</si>
  <si>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</si>
  <si>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</si>
  <si>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</si>
  <si>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</si>
  <si>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</si>
  <si>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</si>
  <si>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</si>
  <si>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iShares DJ STOXX 600 Healthcare (DE)</t>
  </si>
  <si>
    <t>DE0006289374</t>
  </si>
  <si>
    <t>iShares DJ STOXX 600 Healthcare Swap (DE)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</si>
  <si>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</si>
  <si>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</si>
  <si>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</si>
  <si>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</si>
  <si>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</si>
  <si>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</si>
  <si>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</si>
  <si>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</si>
  <si>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</si>
  <si>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</si>
  <si>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</si>
  <si>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</si>
  <si>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</si>
  <si>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</si>
  <si>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</si>
  <si>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</si>
  <si>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</si>
  <si>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 xml:space="preserve">iShares DJ STOXX 600 Personal &amp; Household Goods (DE) 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</si>
  <si>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</si>
  <si>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</si>
  <si>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</si>
  <si>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</si>
  <si>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</si>
  <si>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</si>
  <si>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</si>
  <si>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</si>
  <si>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</si>
  <si>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</si>
  <si>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</si>
  <si>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</si>
  <si>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</si>
  <si>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iShares DJ STOXX 600 Telecommunication (DE)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</si>
  <si>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</si>
  <si>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</si>
  <si>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</si>
  <si>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</si>
  <si>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</si>
  <si>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</si>
  <si>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</si>
  <si>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</si>
  <si>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</si>
  <si>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</si>
  <si>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</si>
  <si>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</si>
  <si>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</si>
  <si>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iShares DJ STOXX Asia-Pacific 600 Real Estate (DE)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</si>
  <si>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</si>
  <si>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</si>
  <si>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</si>
  <si>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</si>
  <si>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</si>
  <si>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</si>
  <si>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</si>
  <si>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</si>
  <si>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</si>
  <si>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</si>
  <si>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iShares DJ-AIG Commodity Swap (DE)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</si>
  <si>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</si>
  <si>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</si>
  <si>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</si>
  <si>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</si>
  <si>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</si>
  <si>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</si>
  <si>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</si>
  <si>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</si>
  <si>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</si>
  <si>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</si>
  <si>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</si>
  <si>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</si>
  <si>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</si>
  <si>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</si>
  <si>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</si>
  <si>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</si>
  <si>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</si>
  <si>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</si>
  <si>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</si>
  <si>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</si>
  <si>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</si>
  <si>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iShares FTSE EPRA/NAREIT Global Property Yield Fund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</si>
  <si>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</si>
  <si>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</si>
  <si>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</si>
  <si>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</si>
  <si>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</si>
  <si>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</si>
  <si>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</si>
  <si>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</si>
  <si>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</si>
  <si>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</si>
  <si>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</si>
  <si>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</si>
  <si>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</si>
  <si>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</si>
  <si>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</si>
  <si>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</si>
  <si>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</si>
  <si>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</si>
  <si>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</si>
  <si>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</si>
  <si>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</si>
  <si>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</si>
  <si>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</si>
  <si>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</si>
  <si>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</si>
  <si>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</si>
  <si>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</si>
  <si>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iShares MSCI Eastern European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</si>
  <si>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</si>
  <si>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</si>
  <si>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</si>
  <si>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</si>
  <si>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</si>
  <si>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</si>
  <si>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</si>
  <si>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iShares MSCI Far East ex-Japan</t>
  </si>
  <si>
    <t>DE000A0HGZS9</t>
  </si>
  <si>
    <t>iShares MSCI Japan</t>
  </si>
  <si>
    <t>DE000A0DPMW9</t>
  </si>
  <si>
    <t>iShares MSCI Korea</t>
  </si>
  <si>
    <t>DE000A0HG2L3</t>
  </si>
  <si>
    <t>iShares MSCI Latin America</t>
  </si>
  <si>
    <t>DE000A0NA0K7</t>
  </si>
  <si>
    <t>iShares MSCI North Amercia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</si>
  <si>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</si>
  <si>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</si>
  <si>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</si>
  <si>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</si>
  <si>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</si>
  <si>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</si>
  <si>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</si>
  <si>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</si>
  <si>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</si>
  <si>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</si>
  <si>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</si>
  <si>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</si>
  <si>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iShares NIKKEI 225 (DE)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</si>
  <si>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</si>
  <si>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</si>
  <si>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</si>
  <si>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</si>
  <si>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</si>
  <si>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</si>
  <si>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</si>
  <si>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</si>
  <si>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</si>
  <si>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</si>
  <si>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</si>
  <si>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</si>
  <si>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</si>
  <si>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</si>
  <si>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</si>
  <si>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Lyxor ETF Brazil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</si>
  <si>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</si>
  <si>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</si>
  <si>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</si>
  <si>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</si>
  <si>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</si>
  <si>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</si>
  <si>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</si>
  <si>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</si>
  <si>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</si>
  <si>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</si>
  <si>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</si>
  <si>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 xml:space="preserve">Lyxor ETF DAXplus Protective Put </t>
  </si>
  <si>
    <t>LU0288030280</t>
  </si>
  <si>
    <t>FR0007054358</t>
  </si>
  <si>
    <t>Lyxor ETF DJ EURO STOXX 50 BuyWrite</t>
  </si>
  <si>
    <t>FR0010389205</t>
  </si>
  <si>
    <t xml:space="preserve">Lyxor ETF DJ STOXX 600 Automobiles &amp; Parts </t>
  </si>
  <si>
    <t>FR0010344630</t>
  </si>
  <si>
    <t xml:space="preserve">Lyxor ETF DJ STOXX 600 Banks </t>
  </si>
  <si>
    <t>FR0010345371</t>
  </si>
  <si>
    <t xml:space="preserve">Lyxor ETF DJ STOXX 600 Basic Resources </t>
  </si>
  <si>
    <t>FR0010345389</t>
  </si>
  <si>
    <t xml:space="preserve">Lyxor ETF DJ STOXX 600 Chemicals </t>
  </si>
  <si>
    <t>FR0010345470</t>
  </si>
  <si>
    <t xml:space="preserve">Lyxor ETF DJ STOXX 600 Construction &amp; Materials </t>
  </si>
  <si>
    <t>FR0010345504</t>
  </si>
  <si>
    <t>FR0010345363</t>
  </si>
  <si>
    <t xml:space="preserve">Lyxor ETF DJ STOXX 600 Food &amp; Beverage </t>
  </si>
  <si>
    <t>FR0010344861</t>
  </si>
  <si>
    <t xml:space="preserve">Lyxor ETF DJ STOXX 600 Health Care </t>
  </si>
  <si>
    <t>FR0010344879</t>
  </si>
  <si>
    <t xml:space="preserve">Lyxor ETF DJ STOXX 600 Industrial Goods &amp; Services </t>
  </si>
  <si>
    <t>FR0010344887</t>
  </si>
  <si>
    <t xml:space="preserve">Lyxor ETF DJ STOXX 600 Insurance </t>
  </si>
  <si>
    <t>FR0010344903</t>
  </si>
  <si>
    <t xml:space="preserve">Lyxor ETF DJ STOXX 600 Media </t>
  </si>
  <si>
    <t>FR0010344929</t>
  </si>
  <si>
    <t xml:space="preserve">Lyxor ETF DJ STOXX 600 Oil &amp; Gas </t>
  </si>
  <si>
    <t>FR0010344960</t>
  </si>
  <si>
    <t xml:space="preserve">Lyxor ETF DJ STOXX 600 Personal &amp; Household Goods </t>
  </si>
  <si>
    <t>FR0010344978</t>
  </si>
  <si>
    <t xml:space="preserve">Lyxor ETF DJ STOXX 600 Retail </t>
  </si>
  <si>
    <t>FR0010344986</t>
  </si>
  <si>
    <t xml:space="preserve">Lyxor ETF DJ STOXX 600 Technology </t>
  </si>
  <si>
    <t>FR0010344796</t>
  </si>
  <si>
    <t xml:space="preserve">Lyxor ETF DJ STOXX 600 Telecommunications </t>
  </si>
  <si>
    <t>FR0010344812</t>
  </si>
  <si>
    <t xml:space="preserve">Lyxor ETF DJ STOXX 600 Travel &amp; Leisure </t>
  </si>
  <si>
    <t>FR0010344838</t>
  </si>
  <si>
    <t xml:space="preserve">Lyxor ETF DJ STOXX 600 Utilities </t>
  </si>
  <si>
    <t>FR0010344853</t>
  </si>
  <si>
    <t>Lyxor ETF DJ STOXX Select Dividend 30</t>
  </si>
  <si>
    <t>FR0010378604</t>
  </si>
  <si>
    <t>FR0007056841</t>
  </si>
  <si>
    <t>Lyxor ETF Eastern Europe</t>
  </si>
  <si>
    <t>FR0010204073</t>
  </si>
  <si>
    <t>Lyxor ETF Euro Cash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</si>
  <si>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</si>
  <si>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</si>
  <si>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</si>
  <si>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</si>
  <si>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</si>
  <si>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</si>
  <si>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</si>
  <si>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</si>
  <si>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</si>
  <si>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</si>
  <si>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</si>
  <si>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</si>
  <si>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</si>
  <si>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</si>
  <si>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</si>
  <si>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</si>
  <si>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</si>
  <si>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</si>
  <si>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</si>
  <si>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</si>
  <si>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</si>
  <si>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Lyxor ETF FTSE RAFI Eurozone</t>
  </si>
  <si>
    <t>FR0010400788</t>
  </si>
  <si>
    <t>Lyxor ETF FTSE RAFI Japan</t>
  </si>
  <si>
    <t>FR0010400796</t>
  </si>
  <si>
    <t>Lyxor ETF FTSE RAFI US 1000</t>
  </si>
  <si>
    <t>FR0010400804</t>
  </si>
  <si>
    <t>Lyxor ETF Hong Kong (HSI)</t>
  </si>
  <si>
    <t>FR0010361675</t>
  </si>
  <si>
    <t>Lyxor ETF Japan (TOPIX)</t>
  </si>
  <si>
    <t>FR0010245514</t>
  </si>
  <si>
    <t>Lyxor ETF LevDAX</t>
  </si>
  <si>
    <t>LU0252634307</t>
  </si>
  <si>
    <t>FR0010468983</t>
  </si>
  <si>
    <t>Lyxor ETF MSCI AC Asia-Pacific ex-Japan</t>
  </si>
  <si>
    <t>FR0010312124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</si>
  <si>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</si>
  <si>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</si>
  <si>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</si>
  <si>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</si>
  <si>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</si>
  <si>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</si>
  <si>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</si>
  <si>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</si>
  <si>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</si>
  <si>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</si>
  <si>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</si>
  <si>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</si>
  <si>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</si>
  <si>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</si>
  <si>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</si>
  <si>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</si>
  <si>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</si>
  <si>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</si>
  <si>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</si>
  <si>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</si>
  <si>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</si>
  <si>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</si>
  <si>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</si>
  <si>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</si>
  <si>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</si>
  <si>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Lyxor ETF PRIVEX</t>
  </si>
  <si>
    <t>FR0010407197</t>
  </si>
  <si>
    <t>Wiener Börse</t>
  </si>
  <si>
    <t>ESPA STOCK NTX</t>
  </si>
  <si>
    <t>AT0000A00EH2</t>
  </si>
  <si>
    <t>HEX</t>
  </si>
  <si>
    <t>OMXH25 ETF</t>
  </si>
  <si>
    <t>FI0008810395</t>
  </si>
  <si>
    <t>Istanbul Stock Exchange</t>
  </si>
  <si>
    <t>DJ Istanbul 20</t>
  </si>
  <si>
    <t>TRMCU1WWWWW3</t>
  </si>
  <si>
    <t xml:space="preserve">DJ TURKİYE 15 A TİPİ BYF </t>
  </si>
  <si>
    <t>TRYISMD00035</t>
  </si>
  <si>
    <t>TRYB2IM00042</t>
  </si>
  <si>
    <t>TRYFNBK00063</t>
  </si>
  <si>
    <t>TRYFNBK00055</t>
  </si>
  <si>
    <t>TRYFNBK00048</t>
  </si>
  <si>
    <t>TRYFNBK00030</t>
  </si>
  <si>
    <t xml:space="preserve">SP-IFCI AKBANK BYF </t>
  </si>
  <si>
    <t>TRYAKBK00045</t>
  </si>
  <si>
    <t>Oslo Bors</t>
  </si>
  <si>
    <t>DnB NOR OBX</t>
  </si>
  <si>
    <t>NO0010257801</t>
  </si>
  <si>
    <t>XACT OBX</t>
  </si>
  <si>
    <t>NO0010262249</t>
  </si>
  <si>
    <t>Irish Stock Exchange</t>
  </si>
  <si>
    <t>ISEQ 20 ETF</t>
  </si>
  <si>
    <t>IE00B03TF647</t>
  </si>
  <si>
    <t>Iceland Stock Exchange</t>
  </si>
  <si>
    <t>ICEX-15 ETF</t>
  </si>
  <si>
    <t>IS0000009710</t>
  </si>
  <si>
    <t>Ljubljana Stock Exchange</t>
  </si>
  <si>
    <t>MP-EUROSTOCK.SI</t>
  </si>
  <si>
    <t>SI0021400013</t>
  </si>
  <si>
    <t>Bolsa de Madrid</t>
  </si>
  <si>
    <t>ES0105321030</t>
  </si>
  <si>
    <t>Acción FTSE Latibex Brasil ETF</t>
  </si>
  <si>
    <t>ES0105322004</t>
  </si>
  <si>
    <t>Acción FTSE Latibex Top ETF</t>
  </si>
  <si>
    <t>ES0105304002</t>
  </si>
  <si>
    <t>Acción IBEX 35 ETF</t>
  </si>
  <si>
    <t>ES0105336038</t>
  </si>
  <si>
    <t>Acción IBEX Top Dividendo ETF</t>
  </si>
  <si>
    <t>ES0105337002</t>
  </si>
  <si>
    <t>AFI Bonos Medio Plazo Euro ETF</t>
  </si>
  <si>
    <t>ES0106061007</t>
  </si>
  <si>
    <t>AFI Monetario Euro ETF</t>
  </si>
  <si>
    <t>ES0106078001</t>
  </si>
  <si>
    <t>Flame ETF IBEX 35</t>
  </si>
  <si>
    <t>ES0107993034</t>
  </si>
  <si>
    <t>Flame ETF IBEX Mid Caps</t>
  </si>
  <si>
    <t>ES0137692002</t>
  </si>
  <si>
    <t>Flame ETF IBEX Small Caps</t>
  </si>
  <si>
    <t>ES0137649002</t>
  </si>
  <si>
    <t>Flame ETF Monetario</t>
  </si>
  <si>
    <t>ES0137646008</t>
  </si>
  <si>
    <t>Lyxor ETF IBEX 35</t>
  </si>
  <si>
    <t>FR0010251744</t>
  </si>
  <si>
    <t>Lyxor ETF MSCI Russia</t>
  </si>
  <si>
    <t>Budapest Exchange</t>
  </si>
  <si>
    <t>ETF BUX OTP</t>
  </si>
  <si>
    <t>HU0000704960</t>
  </si>
  <si>
    <t xml:space="preserve">Athens Exchange </t>
  </si>
  <si>
    <t>GRF000013000</t>
  </si>
  <si>
    <t>European ETF Market</t>
  </si>
  <si>
    <t>XACT Bear</t>
  </si>
  <si>
    <t>SE0001342387</t>
  </si>
  <si>
    <t>XACT Bull</t>
  </si>
  <si>
    <t>SE0001342395</t>
  </si>
  <si>
    <t>XACT OMXS30</t>
  </si>
  <si>
    <t>SE0000693293</t>
  </si>
  <si>
    <t>XACT VINX30</t>
  </si>
  <si>
    <t>SE0001710914</t>
  </si>
  <si>
    <t>XACT OMXSB</t>
  </si>
  <si>
    <t>SE0001056045</t>
  </si>
  <si>
    <t xml:space="preserve">db x-trackers MSCI Korea TRN Index ETF </t>
  </si>
  <si>
    <t xml:space="preserve">db x-trackers MSCI Taiwan TRN Index ETF </t>
  </si>
  <si>
    <t xml:space="preserve">db x-trackers MSCI USA TRN Index ETF </t>
  </si>
  <si>
    <t xml:space="preserve">db x-trackers S&amp;P CNX NIFTY ETF </t>
  </si>
  <si>
    <t xml:space="preserve">db x-trackers ShortDAX ETF </t>
  </si>
  <si>
    <t>Diamonds</t>
  </si>
  <si>
    <t>US2527871063</t>
  </si>
  <si>
    <t>EasyETF ASPI Eurozone</t>
  </si>
  <si>
    <t>FR0007068028</t>
  </si>
  <si>
    <t>EasyETF CAC 40</t>
  </si>
  <si>
    <t>FR0010150458</t>
  </si>
  <si>
    <t>LU0246033426</t>
  </si>
  <si>
    <t xml:space="preserve">EasyETF Euro Automobile </t>
  </si>
  <si>
    <t>FR0010018333</t>
  </si>
  <si>
    <t>EasyETF Euro Banks</t>
  </si>
  <si>
    <t>FR0007068077</t>
  </si>
  <si>
    <t xml:space="preserve">EasyETF Euro Construction </t>
  </si>
  <si>
    <t>FR0010018341</t>
  </si>
  <si>
    <t>EasyETF Euro Energy</t>
  </si>
  <si>
    <t>FR0007068085</t>
  </si>
  <si>
    <t>EasyETF Euro Healthcare</t>
  </si>
  <si>
    <t>FR0007068093</t>
  </si>
  <si>
    <t>EasyETF Euro Insurance</t>
  </si>
  <si>
    <t>FR0007068101</t>
  </si>
  <si>
    <t>EasyETF Euro Media</t>
  </si>
  <si>
    <t>FR0007068051</t>
  </si>
  <si>
    <t>FR0010230516</t>
  </si>
  <si>
    <t>FR0000973588</t>
  </si>
  <si>
    <t>FR0010129072</t>
  </si>
  <si>
    <t>EasyETF Euro Technology</t>
  </si>
  <si>
    <t>FR0007068069</t>
  </si>
  <si>
    <t>EasyETF Euro Telecom</t>
  </si>
  <si>
    <t>FR0007068044</t>
  </si>
  <si>
    <t>EasyETF Euro Utilities</t>
  </si>
  <si>
    <t>FR0007068036</t>
  </si>
  <si>
    <t>LU0281118355</t>
  </si>
  <si>
    <t>EasyETF Global Titans 50</t>
  </si>
  <si>
    <t>FR0000973596</t>
  </si>
  <si>
    <t>EasyETF iBoxx Liquid Sovereigns Extra Short</t>
  </si>
  <si>
    <t>FR0010276923</t>
  </si>
  <si>
    <t>EasyETF iBoxx Liquid Sovereigns Global</t>
  </si>
  <si>
    <t>FR0010276949</t>
  </si>
  <si>
    <t>EasyETF iBoxx Liquid Sovereigns Long</t>
  </si>
  <si>
    <t>FR0010276964</t>
  </si>
  <si>
    <t>EasyETF STOXX 50 Europe</t>
  </si>
  <si>
    <t>FR0000973604</t>
  </si>
  <si>
    <t>EasyETF STOXX 50 Europe B</t>
  </si>
  <si>
    <t>FR0010148858</t>
  </si>
  <si>
    <t>IE0032895942</t>
  </si>
  <si>
    <t>IE00B1FZSC47</t>
  </si>
  <si>
    <t>IE00B14X4S71</t>
  </si>
  <si>
    <t>IE00B1FZS798</t>
  </si>
  <si>
    <t>IE0032523478</t>
  </si>
  <si>
    <t>IE00B14X4Q57</t>
  </si>
  <si>
    <t>IE00B1FZS913</t>
  </si>
  <si>
    <t>IE00B1FZS681</t>
  </si>
  <si>
    <t>IE00B1FZS806</t>
  </si>
  <si>
    <t>iShares € Inflation-Linked Bond</t>
  </si>
  <si>
    <t>IE00B0M62X26</t>
  </si>
  <si>
    <t>iShares AEX</t>
  </si>
  <si>
    <t>IE00B0M62Y33</t>
  </si>
  <si>
    <t>IE00B14X4T88</t>
  </si>
  <si>
    <t>IE00B0M62V02</t>
  </si>
  <si>
    <t>IE00B02KXL92</t>
  </si>
  <si>
    <t>IE00B0M62S72</t>
  </si>
  <si>
    <t>IE00B02KXM00</t>
  </si>
  <si>
    <t>IE00B0M62T89</t>
  </si>
  <si>
    <t>iShares FTSE 100</t>
  </si>
  <si>
    <t>IE0005042456</t>
  </si>
  <si>
    <t xml:space="preserve">iShares FTSE BRIC 50 </t>
  </si>
  <si>
    <t>IE00B1W57M07</t>
  </si>
  <si>
    <t xml:space="preserve">iShares FTSE EPRA/NAREIT Asia Property Yield Fund </t>
  </si>
  <si>
    <t>IE00B1FZS244</t>
  </si>
  <si>
    <t xml:space="preserve">iShares FTSE EPRA/NAREIT Global Property Yield Fun </t>
  </si>
  <si>
    <t>IE00B1FZS350</t>
  </si>
  <si>
    <t xml:space="preserve">iShares FTSE EPRA/NAREIT US Property Yield Fund </t>
  </si>
  <si>
    <t>IE00B1FZSF77</t>
  </si>
  <si>
    <t>iShares FTSE/EPRA European Property</t>
  </si>
  <si>
    <t>IE00B0M63284</t>
  </si>
  <si>
    <t xml:space="preserve">iShares FTSE/Macquarie Global Infrastructure 100 </t>
  </si>
  <si>
    <t>IE00B1FZS467</t>
  </si>
  <si>
    <t>IE00B02KXK85</t>
  </si>
  <si>
    <t>IE0030974079</t>
  </si>
  <si>
    <t>IE0004855221</t>
  </si>
  <si>
    <t>iShares Islam EM</t>
  </si>
  <si>
    <t>IE00B27YCP72</t>
  </si>
  <si>
    <t>iShares Islam USA</t>
  </si>
  <si>
    <t>IE00B296QM64</t>
  </si>
  <si>
    <t>iShares Islam World</t>
  </si>
  <si>
    <t>IE00B27YCN58</t>
  </si>
  <si>
    <t>IE00B0M63730</t>
  </si>
  <si>
    <t>IE00B0M63516</t>
  </si>
  <si>
    <t>iShares MSCI EM Eastern Europe</t>
  </si>
  <si>
    <t>IE00B0M63953</t>
  </si>
  <si>
    <t>IE00B0M63177</t>
  </si>
  <si>
    <t xml:space="preserve">iShares MSCI Europe </t>
  </si>
  <si>
    <t>IE00B1YZSC51</t>
  </si>
  <si>
    <t>IE00B14X4N27</t>
  </si>
  <si>
    <t>IE00B02KXH56</t>
  </si>
  <si>
    <t>IE00B0M63391</t>
  </si>
  <si>
    <t>iShares MSCI LATAM</t>
  </si>
  <si>
    <t>IE00B27YCK28</t>
  </si>
  <si>
    <t>iShares MSCI North America</t>
  </si>
  <si>
    <t>IE00B14X4M10</t>
  </si>
  <si>
    <t>IE00B0M63623</t>
  </si>
  <si>
    <t xml:space="preserve">iShares MSCI Turkey </t>
  </si>
  <si>
    <t>IE00B1FZS574</t>
  </si>
  <si>
    <t>IE00B0M62Q58</t>
  </si>
  <si>
    <t>IE0031442068</t>
  </si>
  <si>
    <t xml:space="preserve">iShares S&amp;P Global Clean Energy </t>
  </si>
  <si>
    <t>IE00B1XNHC34</t>
  </si>
  <si>
    <t xml:space="preserve">iShares S&amp;P Global Water </t>
  </si>
  <si>
    <t>IE00B1TXK627</t>
  </si>
  <si>
    <t xml:space="preserve">iShares S&amp;P Listed Private Equity </t>
  </si>
  <si>
    <t>IE00B1TXHL60</t>
  </si>
  <si>
    <t>IE00B27YCF74</t>
  </si>
  <si>
    <t xml:space="preserve">JPMorgan ETF GBI EMU </t>
  </si>
  <si>
    <t>FR0010476515</t>
  </si>
  <si>
    <t>FR0010398719</t>
  </si>
  <si>
    <t>Lyxor ETF BEL 20</t>
  </si>
  <si>
    <t>FR0000021842</t>
  </si>
  <si>
    <t xml:space="preserve">Lyxor ETF Brazil (IBOVESPA) </t>
  </si>
  <si>
    <t>Lyxor ETF CAC 40</t>
  </si>
  <si>
    <t>FR0007052782</t>
  </si>
  <si>
    <t>Lyxor ETF China</t>
  </si>
  <si>
    <t xml:space="preserve">Lyxor ETF Commodities CRB </t>
  </si>
  <si>
    <t xml:space="preserve">Lyxor ETF Commodities CRB Non-Energy </t>
  </si>
  <si>
    <t xml:space="preserve">Lyxor ETF DAX </t>
  </si>
  <si>
    <t xml:space="preserve">Lyxor ETF DAXplus Covered Call </t>
  </si>
  <si>
    <t>Lyxor ETF DJ Global Titans 50</t>
  </si>
  <si>
    <t>FR0007075494</t>
  </si>
  <si>
    <t>Lyxor ETF DJ Industrial Average</t>
  </si>
  <si>
    <t xml:space="preserve">Lyxor ETF DJ STOXX Select Dividend 30 </t>
  </si>
  <si>
    <t xml:space="preserve">Lyxor ETF Euro Cash </t>
  </si>
  <si>
    <t xml:space="preserve">Lyxor ETF EuroMTS 15+Y </t>
  </si>
  <si>
    <t xml:space="preserve">Lyxor ETF EuroMTS 5-7Y </t>
  </si>
  <si>
    <t xml:space="preserve">Lyxor ETF EuroMTS 7-10Y </t>
  </si>
  <si>
    <t xml:space="preserve">Lyxor ETF EuroMTS Covered Bond Aggregate </t>
  </si>
  <si>
    <t xml:space="preserve">Lyxor ETF FTSE RAFI US 1000 </t>
  </si>
  <si>
    <t>Lyxor ETF FTSEurofirst 80</t>
  </si>
  <si>
    <t>FR0007085501</t>
  </si>
  <si>
    <t xml:space="preserve">Lyxor ETF Greece </t>
  </si>
  <si>
    <t xml:space="preserve">Lyxor ETF India </t>
  </si>
  <si>
    <t>Lyxor ETF Japan</t>
  </si>
  <si>
    <t xml:space="preserve">Lyxor ETF LevDAX </t>
  </si>
  <si>
    <t xml:space="preserve">Lyxor ETF MSCI EM Latin America </t>
  </si>
  <si>
    <t xml:space="preserve">Lyxor ETF MSCI Emerging Markets </t>
  </si>
  <si>
    <t>FR0010397554</t>
  </si>
  <si>
    <t xml:space="preserve">Lyxor ETF PRIVEX </t>
  </si>
  <si>
    <t>Lyxor ETF Taiwan</t>
  </si>
  <si>
    <t>FR0010444786</t>
  </si>
  <si>
    <t xml:space="preserve">Lyxor ETF Turkey </t>
  </si>
  <si>
    <t>FR0010540690</t>
  </si>
  <si>
    <t xml:space="preserve">Market Access AMEX Gold Bugs Index Fund </t>
  </si>
  <si>
    <t xml:space="preserve">Merrill Lynch Commodity Index Extra Fund </t>
  </si>
  <si>
    <t>LU0319798384</t>
  </si>
  <si>
    <t xml:space="preserve">Merrill Lynch Europe 1 Index Fund </t>
  </si>
  <si>
    <t>LU0319797147</t>
  </si>
  <si>
    <t xml:space="preserve">PowerShares Dynamic Europe Fund </t>
  </si>
  <si>
    <t xml:space="preserve">PowerShares Dynamic Global Developed Markets Fund </t>
  </si>
  <si>
    <t xml:space="preserve">PowerShares Dynamic US Market Fund </t>
  </si>
  <si>
    <t xml:space="preserve">PowerShares EQQQ </t>
  </si>
  <si>
    <t>Xetra Order Book Turnover in MEUR</t>
  </si>
  <si>
    <t>On Exchange Order Book Turnover in MEUR</t>
  </si>
  <si>
    <r>
      <t xml:space="preserve">2  </t>
    </r>
    <r>
      <rPr>
        <sz val="8"/>
        <rFont val="Arial"/>
      </rPr>
      <t>Total turnover includes order book turnover and off-exchange standard trades.</t>
    </r>
  </si>
  <si>
    <t>Xetra Order Book Turnover (MEUR)</t>
  </si>
  <si>
    <t>Xetra Order Book/Cascade OTC Statistics</t>
  </si>
  <si>
    <t>db x-trackers II EONIA TRI ETF</t>
  </si>
  <si>
    <t>LU0335044896</t>
  </si>
  <si>
    <t>LU0356591882</t>
  </si>
  <si>
    <t>LU0356592187</t>
  </si>
  <si>
    <t>db x-trackers USD Money Markets ETF</t>
  </si>
  <si>
    <t>db x-trackers GBP Money Markets ETF</t>
  </si>
  <si>
    <t>iShares DJ EURO STOXX Banks (DE)</t>
  </si>
  <si>
    <t>05/2008</t>
  </si>
  <si>
    <t>LU0321463258</t>
  </si>
  <si>
    <t>db x-trackers II Emerging Markets Liquid Eurobond Index ETF</t>
  </si>
  <si>
    <t>LU0321462953</t>
  </si>
  <si>
    <t>IE00B2QWDR12</t>
  </si>
  <si>
    <t>IE00B2QWCY14</t>
  </si>
  <si>
    <t>iShares S&amp;P Smallcap 600</t>
  </si>
  <si>
    <t>JPMorgan ETF GBI EMU 1-3 Y</t>
  </si>
  <si>
    <t>FR0010561183</t>
  </si>
  <si>
    <t>JPMorgan ETF GBI EMU 3-5 Y</t>
  </si>
  <si>
    <t>FR0010561225</t>
  </si>
  <si>
    <t>JPMorgan ETF GBI EMU 5-7 Y</t>
  </si>
  <si>
    <t>FR0010561241</t>
  </si>
  <si>
    <t>JPMorgan ETF GBI EMU 7-10 Y</t>
  </si>
  <si>
    <t>FR0010561258</t>
  </si>
  <si>
    <t>Lyxor ETF Brazil (Ibovespa)</t>
  </si>
  <si>
    <t>UBS-ETF MSCI EMU</t>
  </si>
  <si>
    <t>UBS-ETF MSCI Japan</t>
  </si>
  <si>
    <t>UBS-ETF MSCI USA</t>
  </si>
  <si>
    <t>iShares MSCI Japan Smallcap</t>
  </si>
  <si>
    <t>IE00B2QWDY88</t>
  </si>
  <si>
    <t>Lyxor ETF DJ STOXX 600 Banks</t>
  </si>
  <si>
    <t>June 2008</t>
  </si>
  <si>
    <t>06/2008</t>
  </si>
  <si>
    <t>ETFlab DAX Preisindex</t>
  </si>
  <si>
    <t>DE000ETFL060</t>
  </si>
  <si>
    <t>ETFlab DJ EURO STOXX Select Dividend 30</t>
  </si>
  <si>
    <t>DE000ETFL078</t>
  </si>
  <si>
    <t>CASAMETF EURMIDCAP</t>
  </si>
  <si>
    <t>FR0010612218</t>
  </si>
  <si>
    <t>FR0010616250</t>
  </si>
  <si>
    <t>EasyETF DJ Luxury</t>
  </si>
  <si>
    <t>FR0010616649</t>
  </si>
  <si>
    <t>EasyETF Euro MTS Fed Funds</t>
  </si>
  <si>
    <t>FR0010616276</t>
  </si>
  <si>
    <t>EasyETF FTSE ET50 Environment</t>
  </si>
  <si>
    <t>FR0010616284</t>
  </si>
  <si>
    <t>EasyETF S-Box BNP Paribas Global Agribusiness</t>
  </si>
  <si>
    <t>FR0010616318</t>
  </si>
  <si>
    <t>EasyETF S-Box BNP Paribas Next 11 Emerging</t>
  </si>
  <si>
    <t>FR0010616656</t>
  </si>
  <si>
    <t>Lyxor ETF Leverage CAC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</si>
</sst>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name val="Arial"/>
    </font>
    <font>
      <b/>
      <sz val="8"/>
      <name val="Arial"/>
    </font>
    <font>
      <b/>
      <vertAlign val="superscript"/>
      <sz val="8"/>
      <name val="Arial"/>
    </font>
    <font>
      <vertAlign val="superscript"/>
      <sz val="8"/>
      <name val="Arial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3" fillId="0" borderId="0" xfId="0" applyFont="1"/>
    <xf numFmtId="49" fontId="3" fillId="0" borderId="0" xfId="0" applyNumberFormat="1" applyFont="1"/>
    <xf numFmtId="0" fontId="3" fillId="2" borderId="1" xfId="0" applyFont="1" applyFill="1" applyBorder="1" applyAlignment="1">
      <alignment horizontal="left"/>
    </xf>
    <xf numFmtId="0" fontId="4" fillId="0" borderId="0" xfId="0" applyFont="1"/>
    <xf numFmtId="49" fontId="3" fillId="3" borderId="2" xfId="0" applyNumberFormat="1" applyFont="1" applyFill="1" applyBorder="1" applyAlignment="1">
      <alignment vertical="top" wrapText="1"/>
    </xf>
    <xf numFmtId="49" fontId="3" fillId="3" borderId="3" xfId="0" applyNumberFormat="1" applyFont="1" applyFill="1" applyBorder="1" applyAlignment="1">
      <alignment vertical="top" wrapText="1"/>
    </xf>
    <xf numFmtId="49" fontId="3" fillId="3" borderId="2" xfId="0" applyNumberFormat="1" applyFont="1" applyFill="1" applyBorder="1" applyAlignment="1">
      <alignment horizontal="right" vertical="top" wrapText="1"/>
    </xf>
    <xf numFmtId="49" fontId="3" fillId="3" borderId="4" xfId="0" applyNumberFormat="1" applyFont="1" applyFill="1" applyBorder="1" applyAlignment="1">
      <alignment horizontal="right" vertical="top" wrapText="1"/>
    </xf>
    <xf numFmtId="49" fontId="3" fillId="3" borderId="5" xfId="0" applyNumberFormat="1" applyFont="1" applyFill="1" applyBorder="1" applyAlignment="1">
      <alignment horizontal="right" vertical="top" wrapText="1"/>
    </xf>
    <xf numFmtId="49" fontId="4" fillId="0" borderId="0" xfId="0" applyNumberFormat="1" applyFont="1" applyAlignment="1">
      <alignment vertical="top" wrapText="1"/>
    </xf>
    <xf numFmtId="4" fontId="4" fillId="3" borderId="6" xfId="1" applyNumberFormat="1" applyFont="1" applyFill="1" applyBorder="1"/>
    <xf numFmtId="10" fontId="3" fillId="3" borderId="7" xfId="0" applyNumberFormat="1" applyFont="1" applyFill="1" applyBorder="1"/>
    <xf numFmtId="4" fontId="4" fillId="3" borderId="8" xfId="1" applyNumberFormat="1" applyFont="1" applyFill="1" applyBorder="1"/>
    <xf numFmtId="2" fontId="6" fillId="0" borderId="0" xfId="0" applyNumberFormat="1" applyFont="1"/>
    <xf numFmtId="0" fontId="4" fillId="2" borderId="1" xfId="0" applyFont="1" applyFill="1" applyBorder="1"/>
    <xf numFmtId="49" fontId="3" fillId="3" borderId="3" xfId="0" applyNumberFormat="1" applyFont="1" applyFill="1" applyBorder="1" applyAlignment="1">
      <alignment horizontal="right" vertical="top" wrapText="1"/>
    </xf>
    <xf numFmtId="10" fontId="3" fillId="3" borderId="9" xfId="0" applyNumberFormat="1" applyFont="1" applyFill="1" applyBorder="1"/>
    <xf numFmtId="0" fontId="4" fillId="0" borderId="0" xfId="0" applyFont="1" applyBorder="1"/>
    <xf numFmtId="10" fontId="4" fillId="0" borderId="0" xfId="0" applyNumberFormat="1" applyFont="1" applyBorder="1"/>
    <xf numFmtId="0" fontId="2" fillId="0" borderId="1" xfId="0" applyFont="1" applyBorder="1"/>
    <xf numFmtId="2" fontId="2" fillId="0" borderId="10" xfId="0" applyNumberFormat="1" applyFont="1" applyBorder="1"/>
    <xf numFmtId="2" fontId="2" fillId="0" borderId="0" xfId="0" applyNumberFormat="1" applyFont="1" applyBorder="1"/>
    <xf numFmtId="10" fontId="2" fillId="0" borderId="11" xfId="1" applyNumberFormat="1" applyFont="1" applyBorder="1"/>
    <xf numFmtId="10" fontId="2" fillId="0" borderId="12" xfId="1" applyNumberFormat="1" applyFont="1" applyBorder="1"/>
    <xf numFmtId="0" fontId="2" fillId="0" borderId="12" xfId="0" applyFont="1" applyBorder="1"/>
    <xf numFmtId="0" fontId="2" fillId="0" borderId="3" xfId="0" applyFont="1" applyBorder="1"/>
    <xf numFmtId="0" fontId="7" fillId="3" borderId="9" xfId="0" applyFont="1" applyFill="1" applyBorder="1"/>
    <xf numFmtId="4" fontId="2" fillId="3" borderId="6" xfId="1" applyNumberFormat="1" applyFont="1" applyFill="1" applyBorder="1"/>
    <xf numFmtId="4" fontId="2" fillId="3" borderId="8" xfId="1" applyNumberFormat="1" applyFont="1" applyFill="1" applyBorder="1"/>
    <xf numFmtId="10" fontId="8" fillId="3" borderId="7" xfId="1" applyNumberFormat="1" applyFont="1" applyFill="1" applyBorder="1"/>
    <xf numFmtId="10" fontId="8" fillId="3" borderId="9" xfId="1" applyNumberFormat="1" applyFont="1" applyFill="1" applyBorder="1"/>
    <xf numFmtId="0" fontId="2" fillId="0" borderId="0" xfId="0" applyFont="1"/>
    <xf numFmtId="10" fontId="2" fillId="0" borderId="0" xfId="1" applyNumberFormat="1" applyFont="1"/>
    <xf numFmtId="0" fontId="8" fillId="2" borderId="13" xfId="0" applyFont="1" applyFill="1" applyBorder="1"/>
    <xf numFmtId="0" fontId="8" fillId="2" borderId="1" xfId="0" applyFont="1" applyFill="1" applyBorder="1" applyAlignment="1">
      <alignment horizontal="left"/>
    </xf>
    <xf numFmtId="0" fontId="2" fillId="2" borderId="1" xfId="0" applyFont="1" applyFill="1" applyBorder="1"/>
    <xf numFmtId="49" fontId="8" fillId="3" borderId="2" xfId="0" applyNumberFormat="1" applyFont="1" applyFill="1" applyBorder="1" applyAlignment="1">
      <alignment vertical="top" wrapText="1"/>
    </xf>
    <xf numFmtId="49" fontId="8" fillId="3" borderId="3" xfId="0" applyNumberFormat="1" applyFont="1" applyFill="1" applyBorder="1" applyAlignment="1">
      <alignment vertical="top" wrapText="1"/>
    </xf>
    <xf numFmtId="49" fontId="8" fillId="3" borderId="2" xfId="0" applyNumberFormat="1" applyFont="1" applyFill="1" applyBorder="1" applyAlignment="1">
      <alignment horizontal="right" vertical="top" wrapText="1"/>
    </xf>
    <xf numFmtId="49" fontId="8" fillId="3" borderId="4" xfId="0" applyNumberFormat="1" applyFont="1" applyFill="1" applyBorder="1" applyAlignment="1">
      <alignment horizontal="right" vertical="top" wrapText="1"/>
    </xf>
    <xf numFmtId="49" fontId="8" fillId="3" borderId="5" xfId="0" applyNumberFormat="1" applyFont="1" applyFill="1" applyBorder="1" applyAlignment="1">
      <alignment horizontal="right" vertical="top" wrapText="1"/>
    </xf>
    <xf numFmtId="49" fontId="8" fillId="3" borderId="3" xfId="0" applyNumberFormat="1" applyFont="1" applyFill="1" applyBorder="1" applyAlignment="1">
      <alignment horizontal="right" vertical="top" wrapText="1"/>
    </xf>
    <xf numFmtId="4" fontId="2" fillId="0" borderId="14" xfId="0" applyNumberFormat="1" applyFont="1" applyBorder="1"/>
    <xf numFmtId="10" fontId="2" fillId="0" borderId="15" xfId="1" applyNumberFormat="1" applyFont="1" applyBorder="1"/>
    <xf numFmtId="10" fontId="2" fillId="0" borderId="1" xfId="1" applyNumberFormat="1" applyFont="1" applyBorder="1"/>
    <xf numFmtId="4" fontId="2" fillId="0" borderId="0" xfId="0" applyNumberFormat="1" applyFont="1" applyBorder="1"/>
    <xf numFmtId="10" fontId="2" fillId="0" borderId="3" xfId="1" applyNumberFormat="1" applyFont="1" applyBorder="1"/>
    <xf numFmtId="2" fontId="2" fillId="0" borderId="13" xfId="0" applyNumberFormat="1" applyFont="1" applyBorder="1"/>
    <xf numFmtId="2" fontId="2" fillId="0" borderId="14" xfId="0" applyNumberFormat="1" applyFont="1" applyBorder="1"/>
    <xf numFmtId="2" fontId="2" fillId="0" borderId="2" xfId="0" applyNumberFormat="1" applyFont="1" applyBorder="1"/>
    <xf numFmtId="2" fontId="2" fillId="0" borderId="4" xfId="0" applyNumberFormat="1" applyFont="1" applyBorder="1"/>
    <xf numFmtId="10" fontId="2" fillId="0" borderId="5" xfId="1" applyNumberFormat="1" applyFont="1" applyBorder="1"/>
    <xf numFmtId="10" fontId="8" fillId="3" borderId="9" xfId="0" applyNumberFormat="1" applyFont="1" applyFill="1" applyBorder="1"/>
    <xf numFmtId="10" fontId="8" fillId="3" borderId="7" xfId="0" applyNumberFormat="1" applyFont="1" applyFill="1" applyBorder="1"/>
    <xf numFmtId="0" fontId="2" fillId="0" borderId="0" xfId="0" applyFont="1" applyBorder="1"/>
    <xf numFmtId="0" fontId="2" fillId="0" borderId="9" xfId="0" applyFont="1" applyBorder="1"/>
    <xf numFmtId="0" fontId="2" fillId="0" borderId="9" xfId="0" applyFont="1" applyBorder="1" applyAlignment="1">
      <alignment wrapText="1"/>
    </xf>
    <xf numFmtId="2" fontId="2" fillId="0" borderId="6" xfId="0" applyNumberFormat="1" applyFont="1" applyBorder="1"/>
    <xf numFmtId="2" fontId="2" fillId="0" borderId="8" xfId="0" applyNumberFormat="1" applyFont="1" applyBorder="1"/>
    <xf numFmtId="10" fontId="2" fillId="0" borderId="7" xfId="1" applyNumberFormat="1" applyFont="1" applyBorder="1"/>
    <xf numFmtId="10" fontId="2" fillId="0" borderId="9" xfId="1" applyNumberFormat="1" applyFont="1" applyBorder="1"/>
    <xf numFmtId="0" fontId="7" fillId="3" borderId="2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7" fillId="3" borderId="6" xfId="0" applyFont="1" applyFill="1" applyBorder="1"/>
    <xf numFmtId="10" fontId="8" fillId="3" borderId="8" xfId="0" applyNumberFormat="1" applyFont="1" applyFill="1" applyBorder="1"/>
    <xf numFmtId="0" fontId="2" fillId="0" borderId="12" xfId="0" applyFont="1" applyBorder="1" applyAlignment="1">
      <alignment wrapText="1"/>
    </xf>
    <xf numFmtId="0" fontId="2" fillId="0" borderId="12" xfId="0" applyFont="1" applyFill="1" applyBorder="1"/>
    <xf numFmtId="0" fontId="8" fillId="3" borderId="16" xfId="0" applyFont="1" applyFill="1" applyBorder="1"/>
    <xf numFmtId="4" fontId="2" fillId="3" borderId="17" xfId="0" applyNumberFormat="1" applyFont="1" applyFill="1" applyBorder="1"/>
    <xf numFmtId="0" fontId="2" fillId="0" borderId="0" xfId="0" applyFont="1" applyFill="1"/>
    <xf numFmtId="4" fontId="2" fillId="0" borderId="0" xfId="0" applyNumberFormat="1" applyFont="1" applyFill="1"/>
    <xf numFmtId="0" fontId="8" fillId="0" borderId="1" xfId="0" applyFont="1" applyFill="1" applyBorder="1"/>
    <xf numFmtId="0" fontId="2" fillId="0" borderId="1" xfId="0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vertical="top" wrapText="1"/>
    </xf>
    <xf numFmtId="49" fontId="8" fillId="0" borderId="2" xfId="0" applyNumberFormat="1" applyFont="1" applyFill="1" applyBorder="1" applyAlignment="1">
      <alignment horizontal="right" vertical="top" wrapText="1"/>
    </xf>
    <xf numFmtId="49" fontId="8" fillId="0" borderId="4" xfId="0" applyNumberFormat="1" applyFont="1" applyFill="1" applyBorder="1" applyAlignment="1">
      <alignment horizontal="right" vertical="top" wrapText="1"/>
    </xf>
    <xf numFmtId="49" fontId="8" fillId="0" borderId="5" xfId="0" applyNumberFormat="1" applyFont="1" applyFill="1" applyBorder="1" applyAlignment="1">
      <alignment horizontal="right" vertical="top" wrapText="1"/>
    </xf>
    <xf numFmtId="49" fontId="8" fillId="0" borderId="3" xfId="0" applyNumberFormat="1" applyFont="1" applyFill="1" applyBorder="1" applyAlignment="1">
      <alignment horizontal="right" vertical="top" wrapText="1"/>
    </xf>
    <xf numFmtId="49" fontId="2" fillId="0" borderId="1" xfId="0" applyNumberFormat="1" applyFont="1" applyFill="1" applyBorder="1" applyAlignment="1">
      <alignment vertical="top" wrapText="1"/>
    </xf>
    <xf numFmtId="2" fontId="2" fillId="0" borderId="0" xfId="0" applyNumberFormat="1" applyFont="1" applyFill="1" applyBorder="1" applyAlignment="1">
      <alignment horizontal="right" vertical="top" wrapText="1"/>
    </xf>
    <xf numFmtId="10" fontId="2" fillId="0" borderId="0" xfId="0" applyNumberFormat="1" applyFont="1" applyFill="1" applyBorder="1"/>
    <xf numFmtId="49" fontId="2" fillId="0" borderId="1" xfId="0" applyNumberFormat="1" applyFont="1" applyFill="1" applyBorder="1" applyAlignment="1">
      <alignment horizontal="right" vertical="top" wrapText="1"/>
    </xf>
    <xf numFmtId="49" fontId="2" fillId="0" borderId="12" xfId="0" applyNumberFormat="1" applyFont="1" applyFill="1" applyBorder="1" applyAlignment="1">
      <alignment vertical="top" wrapText="1"/>
    </xf>
    <xf numFmtId="49" fontId="2" fillId="0" borderId="12" xfId="0" applyNumberFormat="1" applyFont="1" applyFill="1" applyBorder="1" applyAlignment="1">
      <alignment horizontal="right" vertical="top" wrapText="1"/>
    </xf>
    <xf numFmtId="10" fontId="2" fillId="0" borderId="12" xfId="0" applyNumberFormat="1" applyFont="1" applyFill="1" applyBorder="1"/>
    <xf numFmtId="0" fontId="2" fillId="0" borderId="3" xfId="0" applyFont="1" applyFill="1" applyBorder="1"/>
    <xf numFmtId="10" fontId="2" fillId="0" borderId="3" xfId="0" applyNumberFormat="1" applyFont="1" applyFill="1" applyBorder="1"/>
    <xf numFmtId="0" fontId="7" fillId="0" borderId="9" xfId="0" applyFont="1" applyFill="1" applyBorder="1"/>
    <xf numFmtId="4" fontId="2" fillId="0" borderId="6" xfId="1" applyNumberFormat="1" applyFont="1" applyFill="1" applyBorder="1"/>
    <xf numFmtId="4" fontId="2" fillId="0" borderId="8" xfId="1" applyNumberFormat="1" applyFont="1" applyFill="1" applyBorder="1"/>
    <xf numFmtId="10" fontId="8" fillId="0" borderId="7" xfId="0" applyNumberFormat="1" applyFont="1" applyFill="1" applyBorder="1"/>
    <xf numFmtId="0" fontId="10" fillId="0" borderId="0" xfId="0" applyFont="1" applyBorder="1"/>
    <xf numFmtId="10" fontId="2" fillId="0" borderId="0" xfId="0" applyNumberFormat="1" applyFont="1" applyBorder="1"/>
    <xf numFmtId="0" fontId="3" fillId="0" borderId="0" xfId="0" applyFont="1" applyAlignment="1">
      <alignment horizontal="left"/>
    </xf>
    <xf numFmtId="11" fontId="4" fillId="0" borderId="0" xfId="0" applyNumberFormat="1" applyFont="1" applyBorder="1"/>
    <xf numFmtId="49" fontId="3" fillId="0" borderId="0" xfId="0" applyNumberFormat="1" applyFont="1" applyAlignment="1">
      <alignment horizontal="left"/>
    </xf>
    <xf numFmtId="49" fontId="3" fillId="0" borderId="0" xfId="0" applyNumberFormat="1" applyFont="1" applyBorder="1"/>
    <xf numFmtId="49" fontId="3" fillId="0" borderId="0" xfId="0" applyNumberFormat="1" applyFont="1" applyBorder="1" applyAlignment="1">
      <alignment horizontal="left"/>
    </xf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right" vertical="top" wrapText="1"/>
    </xf>
    <xf numFmtId="4" fontId="4" fillId="0" borderId="0" xfId="0" applyNumberFormat="1" applyFont="1" applyBorder="1"/>
    <xf numFmtId="4" fontId="4" fillId="0" borderId="10" xfId="0" applyNumberFormat="1" applyFont="1" applyBorder="1"/>
    <xf numFmtId="10" fontId="4" fillId="0" borderId="11" xfId="0" applyNumberFormat="1" applyFont="1" applyBorder="1"/>
    <xf numFmtId="10" fontId="4" fillId="0" borderId="12" xfId="0" applyNumberFormat="1" applyFont="1" applyBorder="1"/>
    <xf numFmtId="0" fontId="5" fillId="3" borderId="8" xfId="0" applyFont="1" applyFill="1" applyBorder="1"/>
    <xf numFmtId="0" fontId="4" fillId="0" borderId="0" xfId="0" applyFont="1" applyAlignment="1">
      <alignment horizontal="left"/>
    </xf>
    <xf numFmtId="0" fontId="4" fillId="0" borderId="13" xfId="0" applyFont="1" applyBorder="1"/>
    <xf numFmtId="0" fontId="4" fillId="0" borderId="10" xfId="0" applyFont="1" applyBorder="1"/>
    <xf numFmtId="2" fontId="4" fillId="0" borderId="10" xfId="0" applyNumberFormat="1" applyFont="1" applyBorder="1"/>
    <xf numFmtId="0" fontId="6" fillId="0" borderId="10" xfId="0" applyFont="1" applyBorder="1"/>
    <xf numFmtId="0" fontId="4" fillId="0" borderId="2" xfId="0" applyFont="1" applyBorder="1"/>
    <xf numFmtId="49" fontId="3" fillId="3" borderId="10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/>
    </xf>
    <xf numFmtId="49" fontId="3" fillId="3" borderId="13" xfId="0" applyNumberFormat="1" applyFont="1" applyFill="1" applyBorder="1" applyAlignment="1">
      <alignment horizontal="right" vertical="top" wrapText="1"/>
    </xf>
    <xf numFmtId="49" fontId="3" fillId="3" borderId="14" xfId="0" applyNumberFormat="1" applyFont="1" applyFill="1" applyBorder="1" applyAlignment="1">
      <alignment horizontal="right" vertical="top" wrapText="1"/>
    </xf>
    <xf numFmtId="4" fontId="4" fillId="0" borderId="13" xfId="0" applyNumberFormat="1" applyFont="1" applyBorder="1"/>
    <xf numFmtId="4" fontId="4" fillId="0" borderId="14" xfId="0" applyNumberFormat="1" applyFont="1" applyBorder="1"/>
    <xf numFmtId="10" fontId="4" fillId="0" borderId="15" xfId="0" applyNumberFormat="1" applyFont="1" applyBorder="1"/>
    <xf numFmtId="4" fontId="4" fillId="0" borderId="2" xfId="0" applyNumberFormat="1" applyFont="1" applyBorder="1"/>
    <xf numFmtId="4" fontId="4" fillId="0" borderId="4" xfId="0" applyNumberFormat="1" applyFont="1" applyBorder="1"/>
    <xf numFmtId="10" fontId="4" fillId="0" borderId="5" xfId="0" applyNumberFormat="1" applyFont="1" applyBorder="1"/>
    <xf numFmtId="49" fontId="3" fillId="3" borderId="15" xfId="0" applyNumberFormat="1" applyFont="1" applyFill="1" applyBorder="1" applyAlignment="1">
      <alignment horizontal="right" vertical="top" wrapText="1"/>
    </xf>
    <xf numFmtId="10" fontId="4" fillId="0" borderId="1" xfId="0" applyNumberFormat="1" applyFont="1" applyBorder="1"/>
    <xf numFmtId="10" fontId="4" fillId="0" borderId="3" xfId="0" applyNumberFormat="1" applyFont="1" applyBorder="1"/>
    <xf numFmtId="10" fontId="3" fillId="3" borderId="17" xfId="1" applyNumberFormat="1" applyFont="1" applyFill="1" applyBorder="1"/>
    <xf numFmtId="0" fontId="3" fillId="2" borderId="1" xfId="0" applyFont="1" applyFill="1" applyBorder="1"/>
    <xf numFmtId="0" fontId="8" fillId="2" borderId="1" xfId="0" applyFont="1" applyFill="1" applyBorder="1"/>
    <xf numFmtId="0" fontId="3" fillId="3" borderId="9" xfId="0" applyFont="1" applyFill="1" applyBorder="1"/>
    <xf numFmtId="0" fontId="2" fillId="2" borderId="1" xfId="0" applyFont="1" applyFill="1" applyBorder="1" applyAlignment="1">
      <alignment horizontal="center"/>
    </xf>
    <xf numFmtId="4" fontId="2" fillId="0" borderId="0" xfId="0" applyNumberFormat="1" applyFont="1"/>
    <xf numFmtId="4" fontId="4" fillId="0" borderId="0" xfId="0" applyNumberFormat="1" applyFont="1"/>
    <xf numFmtId="0" fontId="0" fillId="0" borderId="0" xfId="0" applyBorder="1"/>
    <xf numFmtId="2" fontId="4" fillId="0" borderId="1" xfId="0" applyNumberFormat="1" applyFont="1" applyBorder="1"/>
    <xf numFmtId="2" fontId="4" fillId="0" borderId="12" xfId="0" applyNumberFormat="1" applyFont="1" applyBorder="1"/>
    <xf numFmtId="0" fontId="4" fillId="0" borderId="12" xfId="0" applyFont="1" applyBorder="1"/>
    <xf numFmtId="0" fontId="4" fillId="0" borderId="1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2" fillId="0" borderId="10" xfId="0" applyFont="1" applyBorder="1"/>
    <xf numFmtId="2" fontId="0" fillId="0" borderId="0" xfId="0" applyNumberFormat="1"/>
    <xf numFmtId="0" fontId="8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3"/>
  <sheetViews>
    <sheetView tabSelected="1" topLeftCell="A832" workbookViewId="0">
      <selection activeCell="A865" sqref="A865"/>
    </sheetView>
  </sheetViews>
  <sheetFormatPr baseColWidth="10" defaultRowHeight="13" x14ac:dyDescent="0.15"/>
  <cols>
    <col min="1" max="1" width="48.83203125" style="32" customWidth="1"/>
    <col min="2" max="2" width="15" style="32" customWidth="1"/>
    <col min="3" max="5" width="16.83203125" style="32" customWidth="1"/>
    <col min="6" max="6" width="13.5" style="32" bestFit="1" customWidth="1"/>
    <col min="7" max="7" width="23.6640625" customWidth="1"/>
    <col min="8" max="8" width="13.5" bestFit="1" customWidth="1"/>
    <col min="9" max="256" width="8.83203125" customWidth="1"/>
  </cols>
  <sheetData>
    <row r="1" spans="1:6" x14ac:dyDescent="0.15">
      <c r="A1" s="1" t="s">
        <v>344</v>
      </c>
      <c r="B1"/>
      <c r="C1"/>
      <c r="D1"/>
      <c r="E1"/>
      <c r="F1"/>
    </row>
    <row r="2" spans="1:6" x14ac:dyDescent="0.15">
      <c r="A2" s="2" t="s">
        <v>1159</v>
      </c>
      <c r="B2"/>
      <c r="C2"/>
      <c r="D2"/>
      <c r="E2"/>
      <c r="F2"/>
    </row>
    <row r="3" spans="1:6" x14ac:dyDescent="0.15">
      <c r="A3"/>
      <c r="B3"/>
      <c r="C3"/>
      <c r="D3"/>
      <c r="E3"/>
      <c r="F3"/>
    </row>
    <row r="4" spans="1:6" s="4" customFormat="1" x14ac:dyDescent="0.15">
      <c r="A4" s="131" t="s">
        <v>79</v>
      </c>
      <c r="B4" s="3" t="s">
        <v>374</v>
      </c>
      <c r="C4" s="148" t="s">
        <v>1125</v>
      </c>
      <c r="D4" s="149"/>
      <c r="E4" s="150"/>
      <c r="F4" s="15"/>
    </row>
    <row r="5" spans="1:6" s="10" customFormat="1" ht="12" x14ac:dyDescent="0.15">
      <c r="A5" s="6"/>
      <c r="B5" s="6"/>
      <c r="C5" s="7" t="s">
        <v>1160</v>
      </c>
      <c r="D5" s="8" t="s">
        <v>1137</v>
      </c>
      <c r="E5" s="9" t="s">
        <v>345</v>
      </c>
      <c r="F5" s="16" t="s">
        <v>346</v>
      </c>
    </row>
    <row r="6" spans="1:6" x14ac:dyDescent="0.15">
      <c r="A6" s="20" t="s">
        <v>375</v>
      </c>
      <c r="B6" s="20" t="s">
        <v>376</v>
      </c>
      <c r="C6" s="21">
        <v>3.0678824200000001</v>
      </c>
      <c r="D6" s="22">
        <v>1.24463857</v>
      </c>
      <c r="E6" s="23">
        <f t="shared" ref="E6:E69" si="0">IF(ISERROR(C6/D6-1),"",((C6/D6-1)))</f>
        <v>1.4648781533421387</v>
      </c>
      <c r="F6" s="24">
        <f t="shared" ref="F6:F69" si="1">C6/$C$1257</f>
        <v>1.3913644431334284E-4</v>
      </c>
    </row>
    <row r="7" spans="1:6" x14ac:dyDescent="0.15">
      <c r="A7" s="25" t="s">
        <v>377</v>
      </c>
      <c r="B7" s="25" t="s">
        <v>378</v>
      </c>
      <c r="C7" s="21">
        <v>1.3073900000000001E-3</v>
      </c>
      <c r="D7" s="22">
        <v>1.6487990000000001E-2</v>
      </c>
      <c r="E7" s="23">
        <f t="shared" si="0"/>
        <v>-0.92070652638678219</v>
      </c>
      <c r="F7" s="24">
        <f t="shared" si="1"/>
        <v>5.9293535744704752E-8</v>
      </c>
    </row>
    <row r="8" spans="1:6" x14ac:dyDescent="0.15">
      <c r="A8" s="25" t="s">
        <v>379</v>
      </c>
      <c r="B8" s="25" t="s">
        <v>380</v>
      </c>
      <c r="C8" s="21">
        <v>2.9489061299999997</v>
      </c>
      <c r="D8" s="22">
        <v>0.23322885999999998</v>
      </c>
      <c r="E8" s="23">
        <f t="shared" si="0"/>
        <v>11.643830313281127</v>
      </c>
      <c r="F8" s="24">
        <f t="shared" si="1"/>
        <v>1.337405602206946E-4</v>
      </c>
    </row>
    <row r="9" spans="1:6" x14ac:dyDescent="0.15">
      <c r="A9" s="25" t="s">
        <v>381</v>
      </c>
      <c r="B9" s="25" t="s">
        <v>382</v>
      </c>
      <c r="C9" s="21">
        <v>2.70736E-2</v>
      </c>
      <c r="D9" s="22">
        <v>2.1039000000000001E-3</v>
      </c>
      <c r="E9" s="23">
        <f t="shared" si="0"/>
        <v>11.86829221921194</v>
      </c>
      <c r="F9" s="24">
        <f t="shared" si="1"/>
        <v>1.2278581519958378E-6</v>
      </c>
    </row>
    <row r="10" spans="1:6" x14ac:dyDescent="0.15">
      <c r="A10" s="25" t="s">
        <v>383</v>
      </c>
      <c r="B10" s="25" t="s">
        <v>384</v>
      </c>
      <c r="C10" s="21">
        <v>213.54634368999999</v>
      </c>
      <c r="D10" s="22">
        <v>202.61783313000001</v>
      </c>
      <c r="E10" s="23">
        <f t="shared" si="0"/>
        <v>5.3936568125216411E-2</v>
      </c>
      <c r="F10" s="24">
        <f t="shared" si="1"/>
        <v>9.6848819118503428E-3</v>
      </c>
    </row>
    <row r="11" spans="1:6" x14ac:dyDescent="0.15">
      <c r="A11" s="25" t="s">
        <v>385</v>
      </c>
      <c r="B11" s="25" t="s">
        <v>386</v>
      </c>
      <c r="C11" s="21">
        <v>16.84312868</v>
      </c>
      <c r="D11" s="22">
        <v>13.16979042</v>
      </c>
      <c r="E11" s="23">
        <f t="shared" si="0"/>
        <v>0.27892154262542923</v>
      </c>
      <c r="F11" s="24">
        <f t="shared" si="1"/>
        <v>7.6387967816813783E-4</v>
      </c>
    </row>
    <row r="12" spans="1:6" x14ac:dyDescent="0.15">
      <c r="A12" s="25" t="s">
        <v>62</v>
      </c>
      <c r="B12" s="25" t="s">
        <v>387</v>
      </c>
      <c r="C12" s="21">
        <v>168.52178344999999</v>
      </c>
      <c r="D12" s="22">
        <v>113.95514548999999</v>
      </c>
      <c r="E12" s="23">
        <f t="shared" si="0"/>
        <v>0.47884312485730129</v>
      </c>
      <c r="F12" s="24">
        <f t="shared" si="1"/>
        <v>7.6429010400522928E-3</v>
      </c>
    </row>
    <row r="13" spans="1:6" x14ac:dyDescent="0.15">
      <c r="A13" s="25" t="s">
        <v>63</v>
      </c>
      <c r="B13" s="25" t="s">
        <v>388</v>
      </c>
      <c r="C13" s="21">
        <v>195.76856078</v>
      </c>
      <c r="D13" s="22">
        <v>94.958439310000003</v>
      </c>
      <c r="E13" s="23">
        <f t="shared" si="0"/>
        <v>1.0616236134725918</v>
      </c>
      <c r="F13" s="24">
        <f t="shared" si="1"/>
        <v>8.8786132342287567E-3</v>
      </c>
    </row>
    <row r="14" spans="1:6" x14ac:dyDescent="0.15">
      <c r="A14" s="25" t="s">
        <v>64</v>
      </c>
      <c r="B14" s="25" t="s">
        <v>389</v>
      </c>
      <c r="C14" s="21">
        <v>8.1971447400000006</v>
      </c>
      <c r="D14" s="22">
        <v>1.46700304</v>
      </c>
      <c r="E14" s="23">
        <f t="shared" si="0"/>
        <v>4.5876808135312386</v>
      </c>
      <c r="F14" s="24">
        <f t="shared" si="1"/>
        <v>3.7176182672783834E-4</v>
      </c>
    </row>
    <row r="15" spans="1:6" x14ac:dyDescent="0.15">
      <c r="A15" s="25" t="s">
        <v>390</v>
      </c>
      <c r="B15" s="25" t="s">
        <v>391</v>
      </c>
      <c r="C15" s="21">
        <v>15.669264400000001</v>
      </c>
      <c r="D15" s="22">
        <v>5.1888041300000003</v>
      </c>
      <c r="E15" s="23">
        <f t="shared" si="0"/>
        <v>2.019821910294386</v>
      </c>
      <c r="F15" s="24">
        <f t="shared" si="1"/>
        <v>7.1064188099544102E-4</v>
      </c>
    </row>
    <row r="16" spans="1:6" x14ac:dyDescent="0.15">
      <c r="A16" s="25" t="s">
        <v>392</v>
      </c>
      <c r="B16" s="25" t="s">
        <v>393</v>
      </c>
      <c r="C16" s="21">
        <v>38.127715170000002</v>
      </c>
      <c r="D16" s="22">
        <v>12.203762339999999</v>
      </c>
      <c r="E16" s="23">
        <f t="shared" si="0"/>
        <v>2.1242590692732226</v>
      </c>
      <c r="F16" s="24">
        <f t="shared" si="1"/>
        <v>1.7291910159143917E-3</v>
      </c>
    </row>
    <row r="17" spans="1:6" x14ac:dyDescent="0.15">
      <c r="A17" s="25" t="s">
        <v>394</v>
      </c>
      <c r="B17" s="25" t="s">
        <v>395</v>
      </c>
      <c r="C17" s="21">
        <v>8.3690639000000004</v>
      </c>
      <c r="D17" s="22">
        <v>0.92177233999999997</v>
      </c>
      <c r="E17" s="23">
        <f t="shared" si="0"/>
        <v>8.0793176762062533</v>
      </c>
      <c r="F17" s="24">
        <f t="shared" si="1"/>
        <v>3.7955880762769194E-4</v>
      </c>
    </row>
    <row r="18" spans="1:6" x14ac:dyDescent="0.15">
      <c r="A18" s="25" t="s">
        <v>80</v>
      </c>
      <c r="B18" s="25" t="s">
        <v>396</v>
      </c>
      <c r="C18" s="21">
        <v>0.98695240000000006</v>
      </c>
      <c r="D18" s="22">
        <v>2.00300411</v>
      </c>
      <c r="E18" s="23">
        <f t="shared" si="0"/>
        <v>-0.50726391669760473</v>
      </c>
      <c r="F18" s="24">
        <f t="shared" si="1"/>
        <v>4.47608574394191E-5</v>
      </c>
    </row>
    <row r="19" spans="1:6" x14ac:dyDescent="0.15">
      <c r="A19" s="25" t="s">
        <v>397</v>
      </c>
      <c r="B19" s="25" t="s">
        <v>398</v>
      </c>
      <c r="C19" s="21">
        <v>2.19491937</v>
      </c>
      <c r="D19" s="22">
        <v>7.7021301100000006</v>
      </c>
      <c r="E19" s="23">
        <f t="shared" si="0"/>
        <v>-0.71502437135536789</v>
      </c>
      <c r="F19" s="24">
        <f t="shared" si="1"/>
        <v>9.9545300271410841E-5</v>
      </c>
    </row>
    <row r="20" spans="1:6" x14ac:dyDescent="0.15">
      <c r="A20" s="25" t="s">
        <v>399</v>
      </c>
      <c r="B20" s="25" t="s">
        <v>400</v>
      </c>
      <c r="C20" s="21">
        <v>4.9690000000000003E-3</v>
      </c>
      <c r="D20" s="22">
        <v>0</v>
      </c>
      <c r="E20" s="23" t="str">
        <f t="shared" si="0"/>
        <v/>
      </c>
      <c r="F20" s="24">
        <f t="shared" si="1"/>
        <v>2.2535706951669961E-7</v>
      </c>
    </row>
    <row r="21" spans="1:6" x14ac:dyDescent="0.15">
      <c r="A21" s="25" t="s">
        <v>401</v>
      </c>
      <c r="B21" s="25" t="s">
        <v>402</v>
      </c>
      <c r="C21" s="21">
        <v>1.24147948</v>
      </c>
      <c r="D21" s="22">
        <v>0.45237019000000001</v>
      </c>
      <c r="E21" s="23">
        <f t="shared" si="0"/>
        <v>1.7443883514959286</v>
      </c>
      <c r="F21" s="24">
        <f t="shared" si="1"/>
        <v>5.6304322293804798E-5</v>
      </c>
    </row>
    <row r="22" spans="1:6" x14ac:dyDescent="0.15">
      <c r="A22" s="25" t="s">
        <v>403</v>
      </c>
      <c r="B22" s="25" t="s">
        <v>404</v>
      </c>
      <c r="C22" s="21">
        <v>7.4574718400000002</v>
      </c>
      <c r="D22" s="22">
        <v>0.55189044999999992</v>
      </c>
      <c r="E22" s="23">
        <f t="shared" si="0"/>
        <v>12.512594465079077</v>
      </c>
      <c r="F22" s="24">
        <f t="shared" si="1"/>
        <v>3.3821573754592668E-4</v>
      </c>
    </row>
    <row r="23" spans="1:6" x14ac:dyDescent="0.15">
      <c r="A23" s="25" t="s">
        <v>81</v>
      </c>
      <c r="B23" s="25" t="s">
        <v>407</v>
      </c>
      <c r="C23" s="21">
        <v>2.9344617799999999</v>
      </c>
      <c r="D23" s="22">
        <v>2.2783629300000001</v>
      </c>
      <c r="E23" s="23">
        <f t="shared" si="0"/>
        <v>0.2879694193409299</v>
      </c>
      <c r="F23" s="24">
        <f t="shared" si="1"/>
        <v>1.3308547139254538E-4</v>
      </c>
    </row>
    <row r="24" spans="1:6" x14ac:dyDescent="0.15">
      <c r="A24" s="25" t="s">
        <v>405</v>
      </c>
      <c r="B24" s="25" t="s">
        <v>406</v>
      </c>
      <c r="C24" s="21">
        <v>1.90286233</v>
      </c>
      <c r="D24" s="22">
        <v>1.0809853</v>
      </c>
      <c r="E24" s="23">
        <f t="shared" si="0"/>
        <v>0.76030361374941924</v>
      </c>
      <c r="F24" s="24">
        <f t="shared" si="1"/>
        <v>8.6299754152247725E-5</v>
      </c>
    </row>
    <row r="25" spans="1:6" x14ac:dyDescent="0.15">
      <c r="A25" s="25" t="s">
        <v>408</v>
      </c>
      <c r="B25" s="25" t="s">
        <v>409</v>
      </c>
      <c r="C25" s="21">
        <v>2.5042278599999999</v>
      </c>
      <c r="D25" s="22">
        <v>2.5468500000000002E-2</v>
      </c>
      <c r="E25" s="23">
        <f t="shared" si="0"/>
        <v>97.326476235349531</v>
      </c>
      <c r="F25" s="24">
        <f t="shared" si="1"/>
        <v>1.1357324450224911E-4</v>
      </c>
    </row>
    <row r="26" spans="1:6" x14ac:dyDescent="0.15">
      <c r="A26" s="25" t="s">
        <v>410</v>
      </c>
      <c r="B26" s="25" t="s">
        <v>411</v>
      </c>
      <c r="C26" s="21">
        <v>8.3439827199999996</v>
      </c>
      <c r="D26" s="22">
        <v>1.1330999999999999E-3</v>
      </c>
      <c r="E26" s="23">
        <f t="shared" si="0"/>
        <v>7362.8537816609305</v>
      </c>
      <c r="F26" s="24">
        <f t="shared" si="1"/>
        <v>3.7842131090303486E-4</v>
      </c>
    </row>
    <row r="27" spans="1:6" x14ac:dyDescent="0.15">
      <c r="A27" s="25" t="s">
        <v>412</v>
      </c>
      <c r="B27" s="25" t="s">
        <v>413</v>
      </c>
      <c r="C27" s="21">
        <v>1.65280929</v>
      </c>
      <c r="D27" s="22">
        <v>1.9092326899999998</v>
      </c>
      <c r="E27" s="23">
        <f t="shared" si="0"/>
        <v>-0.13430704457506426</v>
      </c>
      <c r="F27" s="24">
        <f t="shared" si="1"/>
        <v>7.4959198644471096E-5</v>
      </c>
    </row>
    <row r="28" spans="1:6" x14ac:dyDescent="0.15">
      <c r="A28" s="25" t="s">
        <v>414</v>
      </c>
      <c r="B28" s="25" t="s">
        <v>415</v>
      </c>
      <c r="C28" s="21">
        <v>0.16909279999999999</v>
      </c>
      <c r="D28" s="22">
        <v>0</v>
      </c>
      <c r="E28" s="23" t="str">
        <f t="shared" si="0"/>
        <v/>
      </c>
      <c r="F28" s="24">
        <f t="shared" si="1"/>
        <v>7.6687981252512325E-6</v>
      </c>
    </row>
    <row r="29" spans="1:6" x14ac:dyDescent="0.15">
      <c r="A29" s="25" t="s">
        <v>416</v>
      </c>
      <c r="B29" s="25" t="s">
        <v>417</v>
      </c>
      <c r="C29" s="21">
        <v>0.57237780000000005</v>
      </c>
      <c r="D29" s="22">
        <v>0.71397527000000005</v>
      </c>
      <c r="E29" s="23">
        <f t="shared" si="0"/>
        <v>-0.19832265338826094</v>
      </c>
      <c r="F29" s="24">
        <f t="shared" si="1"/>
        <v>2.5958821425722598E-5</v>
      </c>
    </row>
    <row r="30" spans="1:6" x14ac:dyDescent="0.15">
      <c r="A30" s="25" t="s">
        <v>418</v>
      </c>
      <c r="B30" s="25" t="s">
        <v>419</v>
      </c>
      <c r="C30" s="21">
        <v>3.0967618300000002</v>
      </c>
      <c r="D30" s="22">
        <v>1.2859015199999999</v>
      </c>
      <c r="E30" s="23">
        <f t="shared" si="0"/>
        <v>1.4082418302141835</v>
      </c>
      <c r="F30" s="24">
        <f t="shared" si="1"/>
        <v>1.4044620064398709E-4</v>
      </c>
    </row>
    <row r="31" spans="1:6" x14ac:dyDescent="0.15">
      <c r="A31" s="25" t="s">
        <v>420</v>
      </c>
      <c r="B31" s="25" t="s">
        <v>421</v>
      </c>
      <c r="C31" s="21">
        <v>12.034776470000001</v>
      </c>
      <c r="D31" s="22">
        <v>15.808955210000001</v>
      </c>
      <c r="E31" s="23">
        <f t="shared" si="0"/>
        <v>-0.23873675963182139</v>
      </c>
      <c r="F31" s="24">
        <f t="shared" si="1"/>
        <v>5.4580840361596514E-4</v>
      </c>
    </row>
    <row r="32" spans="1:6" x14ac:dyDescent="0.15">
      <c r="A32" s="25" t="s">
        <v>422</v>
      </c>
      <c r="B32" s="25" t="s">
        <v>423</v>
      </c>
      <c r="C32" s="21">
        <v>2.3843829900000002</v>
      </c>
      <c r="D32" s="22">
        <v>0.41175459999999997</v>
      </c>
      <c r="E32" s="23">
        <f t="shared" si="0"/>
        <v>4.7907865267321856</v>
      </c>
      <c r="F32" s="24">
        <f t="shared" si="1"/>
        <v>1.0813796804827251E-4</v>
      </c>
    </row>
    <row r="33" spans="1:6" x14ac:dyDescent="0.15">
      <c r="A33" s="25" t="s">
        <v>424</v>
      </c>
      <c r="B33" s="25" t="s">
        <v>425</v>
      </c>
      <c r="C33" s="21">
        <v>3.3621569999999996E-2</v>
      </c>
      <c r="D33" s="22">
        <v>9.2326419999999992E-2</v>
      </c>
      <c r="E33" s="23">
        <f t="shared" si="0"/>
        <v>-0.6358402069526794</v>
      </c>
      <c r="F33" s="24">
        <f t="shared" si="1"/>
        <v>1.5248256163716202E-6</v>
      </c>
    </row>
    <row r="34" spans="1:6" x14ac:dyDescent="0.15">
      <c r="A34" s="25" t="s">
        <v>426</v>
      </c>
      <c r="B34" s="25" t="s">
        <v>427</v>
      </c>
      <c r="C34" s="21">
        <v>13.639797609999999</v>
      </c>
      <c r="D34" s="22">
        <v>16.738222320000002</v>
      </c>
      <c r="E34" s="23">
        <f t="shared" si="0"/>
        <v>-0.18511073940616674</v>
      </c>
      <c r="F34" s="24">
        <f t="shared" si="1"/>
        <v>6.1860028540762382E-4</v>
      </c>
    </row>
    <row r="35" spans="1:6" x14ac:dyDescent="0.15">
      <c r="A35" s="25" t="s">
        <v>428</v>
      </c>
      <c r="B35" s="25" t="s">
        <v>429</v>
      </c>
      <c r="C35" s="21">
        <v>26.292610549999999</v>
      </c>
      <c r="D35" s="22">
        <v>34.217807350000001</v>
      </c>
      <c r="E35" s="23">
        <f t="shared" si="0"/>
        <v>-0.23161030509454905</v>
      </c>
      <c r="F35" s="24">
        <f t="shared" si="1"/>
        <v>1.1924382498474258E-3</v>
      </c>
    </row>
    <row r="36" spans="1:6" x14ac:dyDescent="0.15">
      <c r="A36" s="25" t="s">
        <v>1139</v>
      </c>
      <c r="B36" s="25" t="s">
        <v>1140</v>
      </c>
      <c r="C36" s="21">
        <v>3.1049017299999999</v>
      </c>
      <c r="D36" s="22">
        <v>0.53527448</v>
      </c>
      <c r="E36" s="23">
        <f t="shared" si="0"/>
        <v>4.8005786676024602</v>
      </c>
      <c r="F36" s="24">
        <f t="shared" si="1"/>
        <v>1.4081536627291824E-4</v>
      </c>
    </row>
    <row r="37" spans="1:6" x14ac:dyDescent="0.15">
      <c r="A37" s="25" t="s">
        <v>1130</v>
      </c>
      <c r="B37" s="25" t="s">
        <v>430</v>
      </c>
      <c r="C37" s="21">
        <v>443.61541579999999</v>
      </c>
      <c r="D37" s="22">
        <v>324.58008586</v>
      </c>
      <c r="E37" s="23">
        <f t="shared" si="0"/>
        <v>0.36673639303719674</v>
      </c>
      <c r="F37" s="24">
        <f t="shared" si="1"/>
        <v>2.0119112517029622E-2</v>
      </c>
    </row>
    <row r="38" spans="1:6" x14ac:dyDescent="0.15">
      <c r="A38" s="25" t="s">
        <v>7</v>
      </c>
      <c r="B38" s="25" t="s">
        <v>1131</v>
      </c>
      <c r="C38" s="21">
        <v>2.1049044599999998</v>
      </c>
      <c r="D38" s="22">
        <v>0.93746716000000008</v>
      </c>
      <c r="E38" s="23">
        <f t="shared" si="0"/>
        <v>1.2453100757150786</v>
      </c>
      <c r="F38" s="24">
        <f t="shared" si="1"/>
        <v>9.546289006203078E-5</v>
      </c>
    </row>
    <row r="39" spans="1:6" x14ac:dyDescent="0.15">
      <c r="A39" s="25" t="s">
        <v>431</v>
      </c>
      <c r="B39" s="25" t="s">
        <v>432</v>
      </c>
      <c r="C39" s="21">
        <v>11.624248369999998</v>
      </c>
      <c r="D39" s="22">
        <v>16.214609289999999</v>
      </c>
      <c r="E39" s="23">
        <f t="shared" si="0"/>
        <v>-0.28310031021413529</v>
      </c>
      <c r="F39" s="24">
        <f t="shared" si="1"/>
        <v>5.2718988689826355E-4</v>
      </c>
    </row>
    <row r="40" spans="1:6" x14ac:dyDescent="0.15">
      <c r="A40" s="25" t="s">
        <v>433</v>
      </c>
      <c r="B40" s="25" t="s">
        <v>434</v>
      </c>
      <c r="C40" s="21">
        <v>4.6426539199999999</v>
      </c>
      <c r="D40" s="22">
        <v>10.132102869999999</v>
      </c>
      <c r="E40" s="23">
        <f t="shared" si="0"/>
        <v>-0.54178772367714811</v>
      </c>
      <c r="F40" s="24">
        <f t="shared" si="1"/>
        <v>2.1055642628122718E-4</v>
      </c>
    </row>
    <row r="41" spans="1:6" x14ac:dyDescent="0.15">
      <c r="A41" s="25" t="s">
        <v>8</v>
      </c>
      <c r="B41" s="25" t="s">
        <v>435</v>
      </c>
      <c r="C41" s="21">
        <v>2.1894158500000001</v>
      </c>
      <c r="D41" s="22">
        <v>14.79731593</v>
      </c>
      <c r="E41" s="23">
        <f t="shared" si="0"/>
        <v>-0.85203966311476864</v>
      </c>
      <c r="F41" s="24">
        <f t="shared" si="1"/>
        <v>9.9295701330129595E-5</v>
      </c>
    </row>
    <row r="42" spans="1:6" x14ac:dyDescent="0.15">
      <c r="A42" s="25" t="s">
        <v>9</v>
      </c>
      <c r="B42" s="25" t="s">
        <v>436</v>
      </c>
      <c r="C42" s="21">
        <v>8.6747969900000008</v>
      </c>
      <c r="D42" s="22">
        <v>15.252530399999999</v>
      </c>
      <c r="E42" s="23">
        <f t="shared" si="0"/>
        <v>-0.43125522372340253</v>
      </c>
      <c r="F42" s="24">
        <f t="shared" si="1"/>
        <v>3.9342459817240621E-4</v>
      </c>
    </row>
    <row r="43" spans="1:6" x14ac:dyDescent="0.15">
      <c r="A43" s="25" t="s">
        <v>10</v>
      </c>
      <c r="B43" s="25" t="s">
        <v>437</v>
      </c>
      <c r="C43" s="21">
        <v>71.428209629999998</v>
      </c>
      <c r="D43" s="22">
        <v>27.748456090000001</v>
      </c>
      <c r="E43" s="23">
        <f t="shared" si="0"/>
        <v>1.5741327516863657</v>
      </c>
      <c r="F43" s="24">
        <f t="shared" si="1"/>
        <v>3.239455021743067E-3</v>
      </c>
    </row>
    <row r="44" spans="1:6" x14ac:dyDescent="0.15">
      <c r="A44" s="25" t="s">
        <v>11</v>
      </c>
      <c r="B44" s="25" t="s">
        <v>438</v>
      </c>
      <c r="C44" s="21">
        <v>3.0769999999999999E-3</v>
      </c>
      <c r="D44" s="22">
        <v>14.437131560000001</v>
      </c>
      <c r="E44" s="23">
        <f t="shared" si="0"/>
        <v>-0.9997868690198457</v>
      </c>
      <c r="F44" s="24">
        <f t="shared" si="1"/>
        <v>1.3954995027226496E-7</v>
      </c>
    </row>
    <row r="45" spans="1:6" x14ac:dyDescent="0.15">
      <c r="A45" s="25" t="s">
        <v>12</v>
      </c>
      <c r="B45" s="25" t="s">
        <v>439</v>
      </c>
      <c r="C45" s="21">
        <v>14.4338579</v>
      </c>
      <c r="D45" s="22">
        <v>18.1657063</v>
      </c>
      <c r="E45" s="23">
        <f t="shared" si="0"/>
        <v>-0.20543370779918424</v>
      </c>
      <c r="F45" s="24">
        <f t="shared" si="1"/>
        <v>6.5461298413452675E-4</v>
      </c>
    </row>
    <row r="46" spans="1:6" x14ac:dyDescent="0.15">
      <c r="A46" s="25" t="s">
        <v>13</v>
      </c>
      <c r="B46" s="25" t="s">
        <v>440</v>
      </c>
      <c r="C46" s="21">
        <v>2.5871641899999998</v>
      </c>
      <c r="D46" s="22">
        <v>5.1907601900000007</v>
      </c>
      <c r="E46" s="23">
        <f t="shared" si="0"/>
        <v>-0.50158279417643459</v>
      </c>
      <c r="F46" s="24">
        <f t="shared" si="1"/>
        <v>1.1733462270415491E-4</v>
      </c>
    </row>
    <row r="47" spans="1:6" x14ac:dyDescent="0.15">
      <c r="A47" s="25" t="s">
        <v>14</v>
      </c>
      <c r="B47" s="25" t="s">
        <v>441</v>
      </c>
      <c r="C47" s="21">
        <v>11.096039510000001</v>
      </c>
      <c r="D47" s="22">
        <v>11.81683445</v>
      </c>
      <c r="E47" s="23">
        <f t="shared" si="0"/>
        <v>-6.0997295261253304E-2</v>
      </c>
      <c r="F47" s="24">
        <f t="shared" si="1"/>
        <v>5.0323424174182239E-4</v>
      </c>
    </row>
    <row r="48" spans="1:6" x14ac:dyDescent="0.15">
      <c r="A48" s="25" t="s">
        <v>15</v>
      </c>
      <c r="B48" s="25" t="s">
        <v>442</v>
      </c>
      <c r="C48" s="21">
        <v>17.68163633</v>
      </c>
      <c r="D48" s="22">
        <v>7.5406814600000001</v>
      </c>
      <c r="E48" s="23">
        <f t="shared" si="0"/>
        <v>1.3448326817401459</v>
      </c>
      <c r="F48" s="24">
        <f t="shared" si="1"/>
        <v>8.0190818023522057E-4</v>
      </c>
    </row>
    <row r="49" spans="1:6" x14ac:dyDescent="0.15">
      <c r="A49" s="25" t="s">
        <v>16</v>
      </c>
      <c r="B49" s="25" t="s">
        <v>443</v>
      </c>
      <c r="C49" s="21">
        <v>16.533159789999999</v>
      </c>
      <c r="D49" s="22">
        <v>19.282813449999999</v>
      </c>
      <c r="E49" s="23">
        <f t="shared" si="0"/>
        <v>-0.14259608262714385</v>
      </c>
      <c r="F49" s="24">
        <f t="shared" si="1"/>
        <v>7.49821783080244E-4</v>
      </c>
    </row>
    <row r="50" spans="1:6" x14ac:dyDescent="0.15">
      <c r="A50" s="25" t="s">
        <v>17</v>
      </c>
      <c r="B50" s="25" t="s">
        <v>444</v>
      </c>
      <c r="C50" s="21">
        <v>9.6498382200000012</v>
      </c>
      <c r="D50" s="22">
        <v>12.850731420000001</v>
      </c>
      <c r="E50" s="23">
        <f t="shared" si="0"/>
        <v>-0.24908256934063289</v>
      </c>
      <c r="F50" s="24">
        <f t="shared" si="1"/>
        <v>4.3764525308300363E-4</v>
      </c>
    </row>
    <row r="51" spans="1:6" x14ac:dyDescent="0.15">
      <c r="A51" s="25" t="s">
        <v>445</v>
      </c>
      <c r="B51" s="25" t="s">
        <v>446</v>
      </c>
      <c r="C51" s="21">
        <v>5.3930916900000003</v>
      </c>
      <c r="D51" s="22">
        <v>6.3707966100000002</v>
      </c>
      <c r="E51" s="23">
        <f t="shared" si="0"/>
        <v>-0.15346666670622211</v>
      </c>
      <c r="F51" s="24">
        <f t="shared" si="1"/>
        <v>2.4459073030655361E-4</v>
      </c>
    </row>
    <row r="52" spans="1:6" x14ac:dyDescent="0.15">
      <c r="A52" s="25" t="s">
        <v>18</v>
      </c>
      <c r="B52" s="25" t="s">
        <v>447</v>
      </c>
      <c r="C52" s="21">
        <v>21.62241251</v>
      </c>
      <c r="D52" s="22">
        <v>16.124531689999998</v>
      </c>
      <c r="E52" s="23">
        <f t="shared" si="0"/>
        <v>0.34096375173547777</v>
      </c>
      <c r="F52" s="24">
        <f t="shared" si="1"/>
        <v>9.8063262610883985E-4</v>
      </c>
    </row>
    <row r="53" spans="1:6" x14ac:dyDescent="0.15">
      <c r="A53" s="25" t="s">
        <v>448</v>
      </c>
      <c r="B53" s="25" t="s">
        <v>449</v>
      </c>
      <c r="C53" s="21">
        <v>2.06164777</v>
      </c>
      <c r="D53" s="22">
        <v>3.8971712000000003</v>
      </c>
      <c r="E53" s="23">
        <f t="shared" si="0"/>
        <v>-0.47098865710595428</v>
      </c>
      <c r="F53" s="24">
        <f t="shared" si="1"/>
        <v>9.350108670212089E-5</v>
      </c>
    </row>
    <row r="54" spans="1:6" x14ac:dyDescent="0.15">
      <c r="A54" s="25" t="s">
        <v>19</v>
      </c>
      <c r="B54" s="25" t="s">
        <v>450</v>
      </c>
      <c r="C54" s="21">
        <v>13.8874976</v>
      </c>
      <c r="D54" s="22">
        <v>14.564086849999999</v>
      </c>
      <c r="E54" s="23">
        <f t="shared" si="0"/>
        <v>-4.6456002148874798E-2</v>
      </c>
      <c r="F54" s="24">
        <f t="shared" si="1"/>
        <v>6.2983412397991522E-4</v>
      </c>
    </row>
    <row r="55" spans="1:6" x14ac:dyDescent="0.15">
      <c r="A55" s="25" t="s">
        <v>451</v>
      </c>
      <c r="B55" s="25" t="s">
        <v>452</v>
      </c>
      <c r="C55" s="21">
        <v>2.308905E-2</v>
      </c>
      <c r="D55" s="22">
        <v>4.2606482999999997</v>
      </c>
      <c r="E55" s="23">
        <f t="shared" si="0"/>
        <v>-0.99458085991279777</v>
      </c>
      <c r="F55" s="24">
        <f t="shared" si="1"/>
        <v>1.0471484495722586E-6</v>
      </c>
    </row>
    <row r="56" spans="1:6" x14ac:dyDescent="0.15">
      <c r="A56" s="25" t="s">
        <v>20</v>
      </c>
      <c r="B56" s="25" t="s">
        <v>453</v>
      </c>
      <c r="C56" s="21">
        <v>1.74005586</v>
      </c>
      <c r="D56" s="22">
        <v>9.1375380000000006E-2</v>
      </c>
      <c r="E56" s="23">
        <f t="shared" si="0"/>
        <v>18.042939794067067</v>
      </c>
      <c r="F56" s="24">
        <f t="shared" si="1"/>
        <v>7.8916057437102127E-5</v>
      </c>
    </row>
    <row r="57" spans="1:6" x14ac:dyDescent="0.15">
      <c r="A57" s="25" t="s">
        <v>21</v>
      </c>
      <c r="B57" s="25" t="s">
        <v>1138</v>
      </c>
      <c r="C57" s="21">
        <v>0.57485485000000003</v>
      </c>
      <c r="D57" s="22">
        <v>3.4137907900000002</v>
      </c>
      <c r="E57" s="23">
        <f t="shared" si="0"/>
        <v>-0.83160806113722041</v>
      </c>
      <c r="F57" s="24">
        <f t="shared" si="1"/>
        <v>2.6071162083610773E-5</v>
      </c>
    </row>
    <row r="58" spans="1:6" x14ac:dyDescent="0.15">
      <c r="A58" s="25" t="s">
        <v>454</v>
      </c>
      <c r="B58" s="25" t="s">
        <v>455</v>
      </c>
      <c r="C58" s="21">
        <v>2.46749748</v>
      </c>
      <c r="D58" s="22">
        <v>7.1424894500000002</v>
      </c>
      <c r="E58" s="23">
        <f t="shared" si="0"/>
        <v>-0.65453256917306335</v>
      </c>
      <c r="F58" s="24">
        <f t="shared" si="1"/>
        <v>1.1190742626939848E-4</v>
      </c>
    </row>
    <row r="59" spans="1:6" x14ac:dyDescent="0.15">
      <c r="A59" s="25" t="s">
        <v>456</v>
      </c>
      <c r="B59" s="25" t="s">
        <v>457</v>
      </c>
      <c r="C59" s="21">
        <v>0.64975501000000002</v>
      </c>
      <c r="D59" s="22">
        <v>0.23309382000000001</v>
      </c>
      <c r="E59" s="23">
        <f t="shared" si="0"/>
        <v>1.7875256838641196</v>
      </c>
      <c r="F59" s="24">
        <f t="shared" si="1"/>
        <v>2.9468079081785841E-5</v>
      </c>
    </row>
    <row r="60" spans="1:6" x14ac:dyDescent="0.15">
      <c r="A60" s="25" t="s">
        <v>458</v>
      </c>
      <c r="B60" s="25" t="s">
        <v>459</v>
      </c>
      <c r="C60" s="21">
        <v>75.698382680000009</v>
      </c>
      <c r="D60" s="22">
        <v>52.910160979999993</v>
      </c>
      <c r="E60" s="23">
        <f t="shared" si="0"/>
        <v>0.43069651042290258</v>
      </c>
      <c r="F60" s="24">
        <f t="shared" si="1"/>
        <v>3.4331184721107851E-3</v>
      </c>
    </row>
    <row r="61" spans="1:6" x14ac:dyDescent="0.15">
      <c r="A61" s="25" t="s">
        <v>460</v>
      </c>
      <c r="B61" s="25" t="s">
        <v>461</v>
      </c>
      <c r="C61" s="21">
        <v>10.02592724</v>
      </c>
      <c r="D61" s="22">
        <v>9.3275440100000004</v>
      </c>
      <c r="E61" s="23">
        <f t="shared" si="0"/>
        <v>7.4873217349740395E-2</v>
      </c>
      <c r="F61" s="24">
        <f t="shared" si="1"/>
        <v>4.5470186798028818E-4</v>
      </c>
    </row>
    <row r="62" spans="1:6" x14ac:dyDescent="0.15">
      <c r="A62" s="25" t="s">
        <v>462</v>
      </c>
      <c r="B62" s="25" t="s">
        <v>463</v>
      </c>
      <c r="C62" s="21">
        <v>2.2116284400000001</v>
      </c>
      <c r="D62" s="22">
        <v>4.78406135</v>
      </c>
      <c r="E62" s="23">
        <f t="shared" si="0"/>
        <v>-0.53770901370234303</v>
      </c>
      <c r="F62" s="24">
        <f t="shared" si="1"/>
        <v>1.0030310003988528E-4</v>
      </c>
    </row>
    <row r="63" spans="1:6" x14ac:dyDescent="0.15">
      <c r="A63" s="25" t="s">
        <v>464</v>
      </c>
      <c r="B63" s="25" t="s">
        <v>465</v>
      </c>
      <c r="C63" s="21">
        <v>26.178410809999999</v>
      </c>
      <c r="D63" s="22">
        <v>28.68366593</v>
      </c>
      <c r="E63" s="23">
        <f t="shared" si="0"/>
        <v>-8.7340827567642831E-2</v>
      </c>
      <c r="F63" s="24">
        <f t="shared" si="1"/>
        <v>1.1872589947164198E-3</v>
      </c>
    </row>
    <row r="64" spans="1:6" x14ac:dyDescent="0.15">
      <c r="A64" s="25" t="s">
        <v>466</v>
      </c>
      <c r="B64" s="25" t="s">
        <v>467</v>
      </c>
      <c r="C64" s="21">
        <v>19.544799279999999</v>
      </c>
      <c r="D64" s="22">
        <v>22.296378480000001</v>
      </c>
      <c r="E64" s="23">
        <f t="shared" si="0"/>
        <v>-0.12340924345485915</v>
      </c>
      <c r="F64" s="24">
        <f t="shared" si="1"/>
        <v>8.8640746428514795E-4</v>
      </c>
    </row>
    <row r="65" spans="1:6" x14ac:dyDescent="0.15">
      <c r="A65" s="25" t="s">
        <v>468</v>
      </c>
      <c r="B65" s="25" t="s">
        <v>469</v>
      </c>
      <c r="C65" s="21">
        <v>0.13171237</v>
      </c>
      <c r="D65" s="22">
        <v>0.42732505999999998</v>
      </c>
      <c r="E65" s="23">
        <f t="shared" si="0"/>
        <v>-0.69177475807292932</v>
      </c>
      <c r="F65" s="24">
        <f t="shared" si="1"/>
        <v>5.9734984347553345E-6</v>
      </c>
    </row>
    <row r="66" spans="1:6" x14ac:dyDescent="0.15">
      <c r="A66" s="25" t="s">
        <v>470</v>
      </c>
      <c r="B66" s="25" t="s">
        <v>471</v>
      </c>
      <c r="C66" s="21">
        <v>0.51317389000000002</v>
      </c>
      <c r="D66" s="22">
        <v>0.51433477000000005</v>
      </c>
      <c r="E66" s="23">
        <f t="shared" si="0"/>
        <v>-2.2570513753135124E-3</v>
      </c>
      <c r="F66" s="24">
        <f t="shared" si="1"/>
        <v>2.3273770175666162E-5</v>
      </c>
    </row>
    <row r="67" spans="1:6" x14ac:dyDescent="0.15">
      <c r="A67" s="25" t="s">
        <v>472</v>
      </c>
      <c r="B67" s="25" t="s">
        <v>473</v>
      </c>
      <c r="C67" s="21">
        <v>26.266660730000002</v>
      </c>
      <c r="D67" s="22">
        <v>60.590153000000001</v>
      </c>
      <c r="E67" s="23">
        <f t="shared" si="0"/>
        <v>-0.56648631123278403</v>
      </c>
      <c r="F67" s="24">
        <f t="shared" si="1"/>
        <v>1.1912613580402846E-3</v>
      </c>
    </row>
    <row r="68" spans="1:6" x14ac:dyDescent="0.15">
      <c r="A68" s="25" t="s">
        <v>474</v>
      </c>
      <c r="B68" s="25" t="s">
        <v>475</v>
      </c>
      <c r="C68" s="21">
        <v>43.959206520000002</v>
      </c>
      <c r="D68" s="22">
        <v>28.68178034</v>
      </c>
      <c r="E68" s="23">
        <f t="shared" si="0"/>
        <v>0.53265264564814685</v>
      </c>
      <c r="F68" s="24">
        <f t="shared" si="1"/>
        <v>1.9936643106513575E-3</v>
      </c>
    </row>
    <row r="69" spans="1:6" x14ac:dyDescent="0.15">
      <c r="A69" s="25" t="s">
        <v>476</v>
      </c>
      <c r="B69" s="25" t="s">
        <v>477</v>
      </c>
      <c r="C69" s="21">
        <v>9.4854160600000004</v>
      </c>
      <c r="D69" s="22">
        <v>12.928215119999999</v>
      </c>
      <c r="E69" s="23">
        <f t="shared" si="0"/>
        <v>-0.26630118914667311</v>
      </c>
      <c r="F69" s="24">
        <f t="shared" si="1"/>
        <v>4.3018828062552604E-4</v>
      </c>
    </row>
    <row r="70" spans="1:6" x14ac:dyDescent="0.15">
      <c r="A70" s="25" t="s">
        <v>478</v>
      </c>
      <c r="B70" s="25" t="s">
        <v>479</v>
      </c>
      <c r="C70" s="21">
        <v>19.85433196</v>
      </c>
      <c r="D70" s="22">
        <v>24.351391850000002</v>
      </c>
      <c r="E70" s="23">
        <f t="shared" ref="E70:E133" si="2">IF(ISERROR(C70/D70-1),"",((C70/D70-1)))</f>
        <v>-0.18467362841931367</v>
      </c>
      <c r="F70" s="24">
        <f t="shared" ref="F70:F133" si="3">C70/$C$1257</f>
        <v>9.0044557611538548E-4</v>
      </c>
    </row>
    <row r="71" spans="1:6" x14ac:dyDescent="0.15">
      <c r="A71" s="25" t="s">
        <v>480</v>
      </c>
      <c r="B71" s="25" t="s">
        <v>481</v>
      </c>
      <c r="C71" s="21">
        <v>20.416959819999999</v>
      </c>
      <c r="D71" s="22">
        <v>23.894774469999998</v>
      </c>
      <c r="E71" s="23">
        <f t="shared" si="2"/>
        <v>-0.14554707994278882</v>
      </c>
      <c r="F71" s="24">
        <f t="shared" si="3"/>
        <v>9.2596221241203502E-4</v>
      </c>
    </row>
    <row r="72" spans="1:6" x14ac:dyDescent="0.15">
      <c r="A72" s="25" t="s">
        <v>482</v>
      </c>
      <c r="B72" s="25" t="s">
        <v>483</v>
      </c>
      <c r="C72" s="21">
        <v>25.890173920000002</v>
      </c>
      <c r="D72" s="22">
        <v>52.870670570000001</v>
      </c>
      <c r="E72" s="23">
        <f t="shared" si="2"/>
        <v>-0.51031122471348667</v>
      </c>
      <c r="F72" s="24">
        <f t="shared" si="3"/>
        <v>1.1741867023322364E-3</v>
      </c>
    </row>
    <row r="73" spans="1:6" x14ac:dyDescent="0.15">
      <c r="A73" s="25" t="s">
        <v>484</v>
      </c>
      <c r="B73" s="25" t="s">
        <v>485</v>
      </c>
      <c r="C73" s="21">
        <v>20.347749559999997</v>
      </c>
      <c r="D73" s="22">
        <v>22.744044829999996</v>
      </c>
      <c r="E73" s="23">
        <f t="shared" si="2"/>
        <v>-0.10535923965640548</v>
      </c>
      <c r="F73" s="24">
        <f t="shared" si="3"/>
        <v>9.2282334717273351E-4</v>
      </c>
    </row>
    <row r="74" spans="1:6" x14ac:dyDescent="0.15">
      <c r="A74" s="25" t="s">
        <v>486</v>
      </c>
      <c r="B74" s="25" t="s">
        <v>487</v>
      </c>
      <c r="C74" s="21">
        <v>5.51258816</v>
      </c>
      <c r="D74" s="22">
        <v>10.51877034</v>
      </c>
      <c r="E74" s="23">
        <f t="shared" si="2"/>
        <v>-0.47592846104481068</v>
      </c>
      <c r="F74" s="24">
        <f t="shared" si="3"/>
        <v>2.5001020591468206E-4</v>
      </c>
    </row>
    <row r="75" spans="1:6" x14ac:dyDescent="0.15">
      <c r="A75" s="25" t="s">
        <v>488</v>
      </c>
      <c r="B75" s="25" t="s">
        <v>489</v>
      </c>
      <c r="C75" s="21">
        <v>18.16255786</v>
      </c>
      <c r="D75" s="22">
        <v>11.88892368</v>
      </c>
      <c r="E75" s="23">
        <f t="shared" si="2"/>
        <v>0.52768731206120423</v>
      </c>
      <c r="F75" s="24">
        <f t="shared" si="3"/>
        <v>8.2371922202799331E-4</v>
      </c>
    </row>
    <row r="76" spans="1:6" x14ac:dyDescent="0.15">
      <c r="A76" s="25" t="s">
        <v>490</v>
      </c>
      <c r="B76" s="25" t="s">
        <v>491</v>
      </c>
      <c r="C76" s="21">
        <v>0.95811816999999999</v>
      </c>
      <c r="D76" s="22">
        <v>1.0983520099999999</v>
      </c>
      <c r="E76" s="23">
        <f t="shared" si="2"/>
        <v>-0.12767659067697246</v>
      </c>
      <c r="F76" s="24">
        <f t="shared" si="3"/>
        <v>4.3453150139243911E-5</v>
      </c>
    </row>
    <row r="77" spans="1:6" x14ac:dyDescent="0.15">
      <c r="A77" s="25" t="s">
        <v>492</v>
      </c>
      <c r="B77" s="25" t="s">
        <v>493</v>
      </c>
      <c r="C77" s="21">
        <v>0.39570475999999999</v>
      </c>
      <c r="D77" s="22">
        <v>0.62915745000000001</v>
      </c>
      <c r="E77" s="23">
        <f t="shared" si="2"/>
        <v>-0.37105606871539076</v>
      </c>
      <c r="F77" s="24">
        <f t="shared" si="3"/>
        <v>1.7946239707669337E-5</v>
      </c>
    </row>
    <row r="78" spans="1:6" x14ac:dyDescent="0.15">
      <c r="A78" s="25" t="s">
        <v>494</v>
      </c>
      <c r="B78" s="25" t="s">
        <v>495</v>
      </c>
      <c r="C78" s="21">
        <v>14.355231529999999</v>
      </c>
      <c r="D78" s="22">
        <v>4.7373943399999998</v>
      </c>
      <c r="E78" s="23">
        <f t="shared" si="2"/>
        <v>2.0301956095974902</v>
      </c>
      <c r="F78" s="24">
        <f t="shared" si="3"/>
        <v>6.5104707382461816E-4</v>
      </c>
    </row>
    <row r="79" spans="1:6" x14ac:dyDescent="0.15">
      <c r="A79" s="25" t="s">
        <v>496</v>
      </c>
      <c r="B79" s="25" t="s">
        <v>497</v>
      </c>
      <c r="C79" s="21">
        <v>1.9596016299999999</v>
      </c>
      <c r="D79" s="22">
        <v>1.4780306200000002</v>
      </c>
      <c r="E79" s="23">
        <f t="shared" si="2"/>
        <v>0.32581937307902287</v>
      </c>
      <c r="F79" s="24">
        <f t="shared" si="3"/>
        <v>8.8873028930760281E-5</v>
      </c>
    </row>
    <row r="80" spans="1:6" x14ac:dyDescent="0.15">
      <c r="A80" s="25" t="s">
        <v>498</v>
      </c>
      <c r="B80" s="25" t="s">
        <v>499</v>
      </c>
      <c r="C80" s="21">
        <v>342.16036020000001</v>
      </c>
      <c r="D80" s="22">
        <v>169.69011577000001</v>
      </c>
      <c r="E80" s="23">
        <f t="shared" si="2"/>
        <v>1.0163835627513405</v>
      </c>
      <c r="F80" s="24">
        <f t="shared" si="3"/>
        <v>1.5517861960042338E-2</v>
      </c>
    </row>
    <row r="81" spans="1:6" x14ac:dyDescent="0.15">
      <c r="A81" s="25" t="s">
        <v>500</v>
      </c>
      <c r="B81" s="25" t="s">
        <v>501</v>
      </c>
      <c r="C81" s="21">
        <v>3.4074999999999999E-3</v>
      </c>
      <c r="D81" s="22">
        <v>1.09935E-2</v>
      </c>
      <c r="E81" s="23">
        <f t="shared" si="2"/>
        <v>-0.69004411697821433</v>
      </c>
      <c r="F81" s="24">
        <f t="shared" si="3"/>
        <v>1.5453898458002693E-7</v>
      </c>
    </row>
    <row r="82" spans="1:6" x14ac:dyDescent="0.15">
      <c r="A82" s="25" t="s">
        <v>502</v>
      </c>
      <c r="B82" s="25" t="s">
        <v>503</v>
      </c>
      <c r="C82" s="21">
        <v>12.848278329999999</v>
      </c>
      <c r="D82" s="22">
        <v>4.7245769600000003</v>
      </c>
      <c r="E82" s="23">
        <f t="shared" si="2"/>
        <v>1.7194558240405926</v>
      </c>
      <c r="F82" s="24">
        <f t="shared" si="3"/>
        <v>5.8270282809090655E-4</v>
      </c>
    </row>
    <row r="83" spans="1:6" x14ac:dyDescent="0.15">
      <c r="A83" s="25" t="s">
        <v>506</v>
      </c>
      <c r="B83" s="25" t="s">
        <v>507</v>
      </c>
      <c r="C83" s="21">
        <v>1.86624751</v>
      </c>
      <c r="D83" s="22">
        <v>0.73681014</v>
      </c>
      <c r="E83" s="23">
        <f t="shared" si="2"/>
        <v>1.532874357565166</v>
      </c>
      <c r="F83" s="24">
        <f t="shared" si="3"/>
        <v>8.463917686585581E-5</v>
      </c>
    </row>
    <row r="84" spans="1:6" x14ac:dyDescent="0.15">
      <c r="A84" s="25" t="s">
        <v>508</v>
      </c>
      <c r="B84" s="25" t="s">
        <v>509</v>
      </c>
      <c r="C84" s="21">
        <v>4.7310387300000007</v>
      </c>
      <c r="D84" s="22">
        <v>4.0584169700000006</v>
      </c>
      <c r="E84" s="23">
        <f t="shared" si="2"/>
        <v>0.16573500578478018</v>
      </c>
      <c r="F84" s="24">
        <f t="shared" si="3"/>
        <v>2.1456490721730899E-4</v>
      </c>
    </row>
    <row r="85" spans="1:6" x14ac:dyDescent="0.15">
      <c r="A85" s="25" t="s">
        <v>510</v>
      </c>
      <c r="B85" s="25" t="s">
        <v>511</v>
      </c>
      <c r="C85" s="21">
        <v>33.377623409999998</v>
      </c>
      <c r="D85" s="22">
        <v>11.17701572</v>
      </c>
      <c r="E85" s="23">
        <f t="shared" si="2"/>
        <v>1.986273281362084</v>
      </c>
      <c r="F85" s="24">
        <f t="shared" si="3"/>
        <v>1.513762004248257E-3</v>
      </c>
    </row>
    <row r="86" spans="1:6" x14ac:dyDescent="0.15">
      <c r="A86" s="25" t="s">
        <v>512</v>
      </c>
      <c r="B86" s="25" t="s">
        <v>513</v>
      </c>
      <c r="C86" s="21">
        <v>34.54128833</v>
      </c>
      <c r="D86" s="22">
        <v>15.52699011</v>
      </c>
      <c r="E86" s="23">
        <f t="shared" si="2"/>
        <v>1.2245965306407993</v>
      </c>
      <c r="F86" s="24">
        <f t="shared" si="3"/>
        <v>1.5665372339263785E-3</v>
      </c>
    </row>
    <row r="87" spans="1:6" x14ac:dyDescent="0.15">
      <c r="A87" s="25" t="s">
        <v>514</v>
      </c>
      <c r="B87" s="25" t="s">
        <v>515</v>
      </c>
      <c r="C87" s="21">
        <v>6.4386839299999998</v>
      </c>
      <c r="D87" s="22">
        <v>4.6050766300000001</v>
      </c>
      <c r="E87" s="23">
        <f t="shared" si="2"/>
        <v>0.39817085519378193</v>
      </c>
      <c r="F87" s="24">
        <f t="shared" si="3"/>
        <v>2.9201105695493389E-4</v>
      </c>
    </row>
    <row r="88" spans="1:6" x14ac:dyDescent="0.15">
      <c r="A88" s="25" t="s">
        <v>516</v>
      </c>
      <c r="B88" s="25" t="s">
        <v>517</v>
      </c>
      <c r="C88" s="21">
        <v>6.1926000000000002E-2</v>
      </c>
      <c r="D88" s="22">
        <v>6.0600000000000001E-2</v>
      </c>
      <c r="E88" s="23">
        <f t="shared" si="2"/>
        <v>2.1881188118811901E-2</v>
      </c>
      <c r="F88" s="24">
        <f t="shared" si="3"/>
        <v>2.8085051090543648E-6</v>
      </c>
    </row>
    <row r="89" spans="1:6" x14ac:dyDescent="0.15">
      <c r="A89" s="25" t="s">
        <v>518</v>
      </c>
      <c r="B89" s="25" t="s">
        <v>519</v>
      </c>
      <c r="C89" s="21">
        <v>1.4620657399999999</v>
      </c>
      <c r="D89" s="22">
        <v>10.341049880000002</v>
      </c>
      <c r="E89" s="23">
        <f t="shared" si="2"/>
        <v>-0.85861534786446658</v>
      </c>
      <c r="F89" s="24">
        <f t="shared" si="3"/>
        <v>6.6308482714261388E-5</v>
      </c>
    </row>
    <row r="90" spans="1:6" x14ac:dyDescent="0.15">
      <c r="A90" s="25" t="s">
        <v>65</v>
      </c>
      <c r="B90" s="25" t="s">
        <v>504</v>
      </c>
      <c r="C90" s="21">
        <v>0.27242895</v>
      </c>
      <c r="D90" s="22">
        <v>5.5670850000000001E-2</v>
      </c>
      <c r="E90" s="23">
        <f t="shared" si="2"/>
        <v>3.8935654835519848</v>
      </c>
      <c r="F90" s="24">
        <f t="shared" si="3"/>
        <v>1.2355361204168138E-5</v>
      </c>
    </row>
    <row r="91" spans="1:6" x14ac:dyDescent="0.15">
      <c r="A91" s="25" t="s">
        <v>66</v>
      </c>
      <c r="B91" s="25" t="s">
        <v>505</v>
      </c>
      <c r="C91" s="21">
        <v>0.73516831999999999</v>
      </c>
      <c r="D91" s="22">
        <v>3.4015854300000004</v>
      </c>
      <c r="E91" s="23">
        <f t="shared" si="2"/>
        <v>-0.78387480334427473</v>
      </c>
      <c r="F91" s="24">
        <f t="shared" si="3"/>
        <v>3.334179476689782E-5</v>
      </c>
    </row>
    <row r="92" spans="1:6" x14ac:dyDescent="0.15">
      <c r="A92" s="25" t="s">
        <v>520</v>
      </c>
      <c r="B92" s="25" t="s">
        <v>521</v>
      </c>
      <c r="C92" s="21">
        <v>1.8676031399999999</v>
      </c>
      <c r="D92" s="22">
        <v>1.8162071499999999</v>
      </c>
      <c r="E92" s="23">
        <f t="shared" si="2"/>
        <v>2.8298528612223484E-2</v>
      </c>
      <c r="F92" s="24">
        <f t="shared" si="3"/>
        <v>8.470065821102564E-5</v>
      </c>
    </row>
    <row r="93" spans="1:6" x14ac:dyDescent="0.15">
      <c r="A93" s="25" t="s">
        <v>522</v>
      </c>
      <c r="B93" s="25" t="s">
        <v>523</v>
      </c>
      <c r="C93" s="21">
        <v>187.46771751</v>
      </c>
      <c r="D93" s="22">
        <v>157.60032772</v>
      </c>
      <c r="E93" s="23">
        <f t="shared" si="2"/>
        <v>0.18951350052433757</v>
      </c>
      <c r="F93" s="24">
        <f t="shared" si="3"/>
        <v>8.5021484095468038E-3</v>
      </c>
    </row>
    <row r="94" spans="1:6" x14ac:dyDescent="0.15">
      <c r="A94" s="25" t="s">
        <v>1161</v>
      </c>
      <c r="B94" s="25" t="s">
        <v>1162</v>
      </c>
      <c r="C94" s="21">
        <v>0</v>
      </c>
      <c r="D94" s="22"/>
      <c r="E94" s="23" t="str">
        <f t="shared" si="2"/>
        <v/>
      </c>
      <c r="F94" s="24">
        <f t="shared" si="3"/>
        <v>0</v>
      </c>
    </row>
    <row r="95" spans="1:6" x14ac:dyDescent="0.15">
      <c r="A95" s="25" t="s">
        <v>107</v>
      </c>
      <c r="B95" s="25" t="s">
        <v>524</v>
      </c>
      <c r="C95" s="21">
        <v>129.13839920000001</v>
      </c>
      <c r="D95" s="22">
        <v>55.487799170000002</v>
      </c>
      <c r="E95" s="23">
        <f t="shared" si="2"/>
        <v>1.3273296315889906</v>
      </c>
      <c r="F95" s="24">
        <f t="shared" si="3"/>
        <v>5.8567621665908043E-3</v>
      </c>
    </row>
    <row r="96" spans="1:6" x14ac:dyDescent="0.15">
      <c r="A96" s="25" t="s">
        <v>1163</v>
      </c>
      <c r="B96" s="25" t="s">
        <v>1164</v>
      </c>
      <c r="C96" s="21">
        <v>0</v>
      </c>
      <c r="D96" s="22"/>
      <c r="E96" s="23" t="str">
        <f t="shared" si="2"/>
        <v/>
      </c>
      <c r="F96" s="24">
        <f t="shared" si="3"/>
        <v>0</v>
      </c>
    </row>
    <row r="97" spans="1:6" x14ac:dyDescent="0.15">
      <c r="A97" s="25" t="s">
        <v>525</v>
      </c>
      <c r="B97" s="25" t="s">
        <v>526</v>
      </c>
      <c r="C97" s="21">
        <v>2.512E-2</v>
      </c>
      <c r="D97" s="22">
        <v>1.9909999999999999E-4</v>
      </c>
      <c r="E97" s="23">
        <f t="shared" si="2"/>
        <v>125.16775489703667</v>
      </c>
      <c r="F97" s="24">
        <f t="shared" si="3"/>
        <v>1.1392573125899565E-6</v>
      </c>
    </row>
    <row r="98" spans="1:6" x14ac:dyDescent="0.15">
      <c r="A98" s="25" t="s">
        <v>527</v>
      </c>
      <c r="B98" s="25" t="s">
        <v>528</v>
      </c>
      <c r="C98" s="21">
        <v>0.20139664999999998</v>
      </c>
      <c r="D98" s="22">
        <v>5.7531350000000002E-2</v>
      </c>
      <c r="E98" s="23">
        <f t="shared" si="2"/>
        <v>2.5006418239794472</v>
      </c>
      <c r="F98" s="24">
        <f t="shared" si="3"/>
        <v>9.1338617135199065E-6</v>
      </c>
    </row>
    <row r="99" spans="1:6" x14ac:dyDescent="0.15">
      <c r="A99" s="25" t="s">
        <v>529</v>
      </c>
      <c r="B99" s="25" t="s">
        <v>530</v>
      </c>
      <c r="C99" s="21">
        <v>0.47407249000000001</v>
      </c>
      <c r="D99" s="22">
        <v>8.6262169999999999E-2</v>
      </c>
      <c r="E99" s="23">
        <f t="shared" si="2"/>
        <v>4.4957171840216867</v>
      </c>
      <c r="F99" s="24">
        <f t="shared" si="3"/>
        <v>2.1500420021107844E-5</v>
      </c>
    </row>
    <row r="100" spans="1:6" x14ac:dyDescent="0.15">
      <c r="A100" s="25" t="s">
        <v>531</v>
      </c>
      <c r="B100" s="25" t="s">
        <v>532</v>
      </c>
      <c r="C100" s="21">
        <v>6.5428841100000001</v>
      </c>
      <c r="D100" s="22">
        <v>3.3784540199999999</v>
      </c>
      <c r="E100" s="23">
        <f t="shared" si="2"/>
        <v>0.93665033511392881</v>
      </c>
      <c r="F100" s="24">
        <f t="shared" si="3"/>
        <v>2.9673680604084911E-4</v>
      </c>
    </row>
    <row r="101" spans="1:6" x14ac:dyDescent="0.15">
      <c r="A101" s="25" t="s">
        <v>533</v>
      </c>
      <c r="B101" s="25" t="s">
        <v>534</v>
      </c>
      <c r="C101" s="21">
        <v>5.0092212099999998</v>
      </c>
      <c r="D101" s="22">
        <v>0.54239643999999998</v>
      </c>
      <c r="E101" s="23">
        <f t="shared" si="2"/>
        <v>8.2353504569462146</v>
      </c>
      <c r="F101" s="24">
        <f t="shared" si="3"/>
        <v>2.2718120596629021E-4</v>
      </c>
    </row>
    <row r="102" spans="1:6" x14ac:dyDescent="0.15">
      <c r="A102" s="25" t="s">
        <v>535</v>
      </c>
      <c r="B102" s="25" t="s">
        <v>536</v>
      </c>
      <c r="C102" s="21">
        <v>1.45097E-3</v>
      </c>
      <c r="D102" s="22">
        <v>1.8361097200000001</v>
      </c>
      <c r="E102" s="23">
        <f t="shared" si="2"/>
        <v>-0.99920975855408034</v>
      </c>
      <c r="F102" s="24">
        <f t="shared" si="3"/>
        <v>6.5805262056076794E-8</v>
      </c>
    </row>
    <row r="103" spans="1:6" x14ac:dyDescent="0.15">
      <c r="A103" s="25" t="s">
        <v>537</v>
      </c>
      <c r="B103" s="25" t="s">
        <v>538</v>
      </c>
      <c r="C103" s="21">
        <v>0.98516765000000006</v>
      </c>
      <c r="D103" s="22">
        <v>3.40128327</v>
      </c>
      <c r="E103" s="23">
        <f t="shared" si="2"/>
        <v>-0.71035413054555729</v>
      </c>
      <c r="F103" s="24">
        <f t="shared" si="3"/>
        <v>4.4679914386527186E-5</v>
      </c>
    </row>
    <row r="104" spans="1:6" x14ac:dyDescent="0.15">
      <c r="A104" s="25" t="s">
        <v>539</v>
      </c>
      <c r="B104" s="25" t="s">
        <v>540</v>
      </c>
      <c r="C104" s="21">
        <v>0.19457185999999999</v>
      </c>
      <c r="D104" s="22">
        <v>0.25412275000000001</v>
      </c>
      <c r="E104" s="23">
        <f t="shared" si="2"/>
        <v>-0.23433907432530154</v>
      </c>
      <c r="F104" s="24">
        <f t="shared" si="3"/>
        <v>8.8243397424056228E-6</v>
      </c>
    </row>
    <row r="105" spans="1:6" x14ac:dyDescent="0.15">
      <c r="A105" s="25" t="s">
        <v>541</v>
      </c>
      <c r="B105" s="25" t="s">
        <v>542</v>
      </c>
      <c r="C105" s="21">
        <v>26.470056079999999</v>
      </c>
      <c r="D105" s="22">
        <v>31.195583280000001</v>
      </c>
      <c r="E105" s="23">
        <f t="shared" si="2"/>
        <v>-0.15148064896191937</v>
      </c>
      <c r="F105" s="24">
        <f t="shared" si="3"/>
        <v>1.2004858659954713E-3</v>
      </c>
    </row>
    <row r="106" spans="1:6" x14ac:dyDescent="0.15">
      <c r="A106" s="25" t="s">
        <v>543</v>
      </c>
      <c r="B106" s="25" t="s">
        <v>544</v>
      </c>
      <c r="C106" s="21">
        <v>12.76372361</v>
      </c>
      <c r="D106" s="22">
        <v>23.25332985</v>
      </c>
      <c r="E106" s="23">
        <f t="shared" si="2"/>
        <v>-0.45110125335447393</v>
      </c>
      <c r="F106" s="24">
        <f t="shared" si="3"/>
        <v>5.7886805169464874E-4</v>
      </c>
    </row>
    <row r="107" spans="1:6" x14ac:dyDescent="0.15">
      <c r="A107" s="25" t="s">
        <v>545</v>
      </c>
      <c r="B107" s="25" t="s">
        <v>546</v>
      </c>
      <c r="C107" s="21">
        <v>11.215419499999999</v>
      </c>
      <c r="D107" s="22">
        <v>1.4611499999999999</v>
      </c>
      <c r="E107" s="23">
        <f t="shared" si="2"/>
        <v>6.6757482120247751</v>
      </c>
      <c r="F107" s="24">
        <f t="shared" si="3"/>
        <v>5.0864843467910001E-4</v>
      </c>
    </row>
    <row r="108" spans="1:6" x14ac:dyDescent="0.15">
      <c r="A108" s="25" t="s">
        <v>547</v>
      </c>
      <c r="B108" s="25" t="s">
        <v>548</v>
      </c>
      <c r="C108" s="21">
        <v>9.9354707700000002</v>
      </c>
      <c r="D108" s="22">
        <v>8.2724308400000002</v>
      </c>
      <c r="E108" s="23">
        <f t="shared" si="2"/>
        <v>0.20103400828189932</v>
      </c>
      <c r="F108" s="24">
        <f t="shared" si="3"/>
        <v>4.5059943187684178E-4</v>
      </c>
    </row>
    <row r="109" spans="1:6" x14ac:dyDescent="0.15">
      <c r="A109" s="25" t="s">
        <v>549</v>
      </c>
      <c r="B109" s="25" t="s">
        <v>550</v>
      </c>
      <c r="C109" s="21">
        <v>16.497515270000001</v>
      </c>
      <c r="D109" s="22">
        <v>14.871176630000001</v>
      </c>
      <c r="E109" s="23">
        <f t="shared" si="2"/>
        <v>0.10936179970582471</v>
      </c>
      <c r="F109" s="24">
        <f t="shared" si="3"/>
        <v>7.4820521142165497E-4</v>
      </c>
    </row>
    <row r="110" spans="1:6" x14ac:dyDescent="0.15">
      <c r="A110" s="25" t="s">
        <v>551</v>
      </c>
      <c r="B110" s="25" t="s">
        <v>552</v>
      </c>
      <c r="C110" s="21">
        <v>7.7911953899999995</v>
      </c>
      <c r="D110" s="22">
        <v>13.90661534</v>
      </c>
      <c r="E110" s="23">
        <f t="shared" si="2"/>
        <v>-0.43974898280317287</v>
      </c>
      <c r="F110" s="24">
        <f t="shared" si="3"/>
        <v>3.5335096822749432E-4</v>
      </c>
    </row>
    <row r="111" spans="1:6" x14ac:dyDescent="0.15">
      <c r="A111" s="25" t="s">
        <v>553</v>
      </c>
      <c r="B111" s="25" t="s">
        <v>554</v>
      </c>
      <c r="C111" s="21">
        <v>31.06163402</v>
      </c>
      <c r="D111" s="22">
        <v>21.928983590000001</v>
      </c>
      <c r="E111" s="23">
        <f t="shared" si="2"/>
        <v>0.41646483032458681</v>
      </c>
      <c r="F111" s="24">
        <f t="shared" si="3"/>
        <v>1.4087258637849509E-3</v>
      </c>
    </row>
    <row r="112" spans="1:6" x14ac:dyDescent="0.15">
      <c r="A112" s="25" t="s">
        <v>555</v>
      </c>
      <c r="B112" s="25" t="s">
        <v>556</v>
      </c>
      <c r="C112" s="21">
        <v>1437.4939313599998</v>
      </c>
      <c r="D112" s="22">
        <v>1526.3278000299999</v>
      </c>
      <c r="E112" s="23">
        <f t="shared" si="2"/>
        <v>-5.8201042179965579E-2</v>
      </c>
      <c r="F112" s="24">
        <f t="shared" si="3"/>
        <v>6.5194087305157827E-2</v>
      </c>
    </row>
    <row r="113" spans="1:6" x14ac:dyDescent="0.15">
      <c r="A113" s="25" t="s">
        <v>557</v>
      </c>
      <c r="B113" s="25" t="s">
        <v>558</v>
      </c>
      <c r="C113" s="21">
        <v>20.72233306</v>
      </c>
      <c r="D113" s="22">
        <v>31.045188079999999</v>
      </c>
      <c r="E113" s="23">
        <f t="shared" si="2"/>
        <v>-0.33251062913193341</v>
      </c>
      <c r="F113" s="24">
        <f t="shared" si="3"/>
        <v>9.39811682823631E-4</v>
      </c>
    </row>
    <row r="114" spans="1:6" x14ac:dyDescent="0.15">
      <c r="A114" s="25" t="s">
        <v>560</v>
      </c>
      <c r="B114" s="25" t="s">
        <v>561</v>
      </c>
      <c r="C114" s="21">
        <v>0.89756027999999999</v>
      </c>
      <c r="D114" s="22">
        <v>1.57922845</v>
      </c>
      <c r="E114" s="23">
        <f t="shared" si="2"/>
        <v>-0.43164633337247693</v>
      </c>
      <c r="F114" s="24">
        <f t="shared" si="3"/>
        <v>4.0706692375807681E-5</v>
      </c>
    </row>
    <row r="115" spans="1:6" x14ac:dyDescent="0.15">
      <c r="A115" s="25" t="s">
        <v>82</v>
      </c>
      <c r="B115" s="25" t="s">
        <v>559</v>
      </c>
      <c r="C115" s="21">
        <v>6.2659764600000001</v>
      </c>
      <c r="D115" s="22">
        <v>6.0484515199999995</v>
      </c>
      <c r="E115" s="23">
        <f t="shared" si="2"/>
        <v>3.5963740352506157E-2</v>
      </c>
      <c r="F115" s="24">
        <f t="shared" si="3"/>
        <v>2.8417832414695575E-4</v>
      </c>
    </row>
    <row r="116" spans="1:6" x14ac:dyDescent="0.15">
      <c r="A116" s="25" t="s">
        <v>562</v>
      </c>
      <c r="B116" s="25" t="s">
        <v>563</v>
      </c>
      <c r="C116" s="21">
        <v>2.9283242899999999</v>
      </c>
      <c r="D116" s="22">
        <v>3.2017507099999998</v>
      </c>
      <c r="E116" s="23">
        <f t="shared" si="2"/>
        <v>-8.5399034704984889E-2</v>
      </c>
      <c r="F116" s="24">
        <f t="shared" si="3"/>
        <v>1.3280712026342723E-4</v>
      </c>
    </row>
    <row r="117" spans="1:6" x14ac:dyDescent="0.15">
      <c r="A117" s="25" t="s">
        <v>235</v>
      </c>
      <c r="B117" s="25" t="s">
        <v>564</v>
      </c>
      <c r="C117" s="21">
        <v>11.198579929999999</v>
      </c>
      <c r="D117" s="22">
        <v>37.078729029999998</v>
      </c>
      <c r="E117" s="23">
        <f t="shared" si="2"/>
        <v>-0.69797832280229044</v>
      </c>
      <c r="F117" s="24">
        <f t="shared" si="3"/>
        <v>5.0788471639632259E-4</v>
      </c>
    </row>
    <row r="118" spans="1:6" x14ac:dyDescent="0.15">
      <c r="A118" s="25" t="s">
        <v>267</v>
      </c>
      <c r="B118" s="25" t="s">
        <v>565</v>
      </c>
      <c r="C118" s="21">
        <v>401.38959762000002</v>
      </c>
      <c r="D118" s="22">
        <v>426.20309220000001</v>
      </c>
      <c r="E118" s="23">
        <f t="shared" si="2"/>
        <v>-5.8219883980466292E-2</v>
      </c>
      <c r="F118" s="24">
        <f t="shared" si="3"/>
        <v>1.8204061874447661E-2</v>
      </c>
    </row>
    <row r="119" spans="1:6" x14ac:dyDescent="0.15">
      <c r="A119" s="25" t="s">
        <v>67</v>
      </c>
      <c r="B119" s="25" t="s">
        <v>566</v>
      </c>
      <c r="C119" s="21">
        <v>898.39261759999999</v>
      </c>
      <c r="D119" s="22">
        <v>638.30616010000006</v>
      </c>
      <c r="E119" s="23">
        <f t="shared" si="2"/>
        <v>0.40746349284683947</v>
      </c>
      <c r="F119" s="24">
        <f t="shared" si="3"/>
        <v>4.0744441050064986E-2</v>
      </c>
    </row>
    <row r="120" spans="1:6" x14ac:dyDescent="0.15">
      <c r="A120" s="25" t="s">
        <v>68</v>
      </c>
      <c r="B120" s="25" t="s">
        <v>567</v>
      </c>
      <c r="C120" s="21">
        <v>14.353242140000001</v>
      </c>
      <c r="D120" s="22">
        <v>38.099778369999996</v>
      </c>
      <c r="E120" s="23">
        <f t="shared" si="2"/>
        <v>-0.62327229306662235</v>
      </c>
      <c r="F120" s="24">
        <f t="shared" si="3"/>
        <v>6.5095684981565758E-4</v>
      </c>
    </row>
    <row r="121" spans="1:6" x14ac:dyDescent="0.15">
      <c r="A121" s="25" t="s">
        <v>69</v>
      </c>
      <c r="B121" s="25" t="s">
        <v>568</v>
      </c>
      <c r="C121" s="21">
        <v>1.6812268500000001</v>
      </c>
      <c r="D121" s="22">
        <v>3.4426730600000002</v>
      </c>
      <c r="E121" s="23">
        <f t="shared" si="2"/>
        <v>-0.51165073746503253</v>
      </c>
      <c r="F121" s="24">
        <f t="shared" si="3"/>
        <v>7.6248008876794501E-5</v>
      </c>
    </row>
    <row r="122" spans="1:6" x14ac:dyDescent="0.15">
      <c r="A122" s="25" t="s">
        <v>70</v>
      </c>
      <c r="B122" s="25" t="s">
        <v>569</v>
      </c>
      <c r="C122" s="21">
        <v>0.63244809999999996</v>
      </c>
      <c r="D122" s="22">
        <v>0.16248103</v>
      </c>
      <c r="E122" s="23">
        <f t="shared" si="2"/>
        <v>2.8924427054653701</v>
      </c>
      <c r="F122" s="24">
        <f t="shared" si="3"/>
        <v>2.8683165714913376E-5</v>
      </c>
    </row>
    <row r="123" spans="1:6" x14ac:dyDescent="0.15">
      <c r="A123" s="25" t="s">
        <v>268</v>
      </c>
      <c r="B123" s="25" t="s">
        <v>570</v>
      </c>
      <c r="C123" s="21">
        <v>3.62010677</v>
      </c>
      <c r="D123" s="22">
        <v>2.9412326099999997</v>
      </c>
      <c r="E123" s="23">
        <f t="shared" si="2"/>
        <v>0.23081280878359367</v>
      </c>
      <c r="F123" s="24">
        <f t="shared" si="3"/>
        <v>1.6418125438212212E-4</v>
      </c>
    </row>
    <row r="124" spans="1:6" x14ac:dyDescent="0.15">
      <c r="A124" s="25" t="s">
        <v>71</v>
      </c>
      <c r="B124" s="25" t="s">
        <v>571</v>
      </c>
      <c r="C124" s="21">
        <v>2.7066466400000002</v>
      </c>
      <c r="D124" s="22">
        <v>5.1693671500000002</v>
      </c>
      <c r="E124" s="23">
        <f t="shared" si="2"/>
        <v>-0.47640657715712842</v>
      </c>
      <c r="F124" s="24">
        <f t="shared" si="3"/>
        <v>1.2275346246883105E-4</v>
      </c>
    </row>
    <row r="125" spans="1:6" x14ac:dyDescent="0.15">
      <c r="A125" s="25" t="s">
        <v>72</v>
      </c>
      <c r="B125" s="25" t="s">
        <v>572</v>
      </c>
      <c r="C125" s="21">
        <v>26.527587829999998</v>
      </c>
      <c r="D125" s="22">
        <v>53.17668845</v>
      </c>
      <c r="E125" s="23">
        <f t="shared" si="2"/>
        <v>-0.50114253814539667</v>
      </c>
      <c r="F125" s="24">
        <f t="shared" si="3"/>
        <v>1.2030950804418723E-3</v>
      </c>
    </row>
    <row r="126" spans="1:6" x14ac:dyDescent="0.15">
      <c r="A126" s="25" t="s">
        <v>73</v>
      </c>
      <c r="B126" s="25" t="s">
        <v>573</v>
      </c>
      <c r="C126" s="21">
        <v>3.50963066</v>
      </c>
      <c r="D126" s="22">
        <v>2.4527517900000002</v>
      </c>
      <c r="E126" s="23">
        <f t="shared" si="2"/>
        <v>0.43089515796459765</v>
      </c>
      <c r="F126" s="24">
        <f t="shared" si="3"/>
        <v>1.5917087555314153E-4</v>
      </c>
    </row>
    <row r="127" spans="1:6" x14ac:dyDescent="0.15">
      <c r="A127" s="25" t="s">
        <v>239</v>
      </c>
      <c r="B127" s="25" t="s">
        <v>574</v>
      </c>
      <c r="C127" s="21">
        <v>2.8799239700000001</v>
      </c>
      <c r="D127" s="22">
        <v>8.8814928599999998</v>
      </c>
      <c r="E127" s="23">
        <f t="shared" si="2"/>
        <v>-0.67573875074871137</v>
      </c>
      <c r="F127" s="24">
        <f t="shared" si="3"/>
        <v>1.3061203990945855E-4</v>
      </c>
    </row>
    <row r="128" spans="1:6" x14ac:dyDescent="0.15">
      <c r="A128" s="25" t="s">
        <v>74</v>
      </c>
      <c r="B128" s="25" t="s">
        <v>575</v>
      </c>
      <c r="C128" s="21">
        <v>4.6745249800000002</v>
      </c>
      <c r="D128" s="22">
        <v>4.6717967300000005</v>
      </c>
      <c r="E128" s="23">
        <f t="shared" si="2"/>
        <v>5.8398302787443512E-4</v>
      </c>
      <c r="F128" s="24">
        <f t="shared" si="3"/>
        <v>2.1200186171773169E-4</v>
      </c>
    </row>
    <row r="129" spans="1:6" x14ac:dyDescent="0.15">
      <c r="A129" s="25" t="s">
        <v>75</v>
      </c>
      <c r="B129" s="25" t="s">
        <v>576</v>
      </c>
      <c r="C129" s="21">
        <v>0.70338986000000003</v>
      </c>
      <c r="D129" s="22">
        <v>2.6659526900000001</v>
      </c>
      <c r="E129" s="23">
        <f t="shared" si="2"/>
        <v>-0.73615816115626576</v>
      </c>
      <c r="F129" s="24">
        <f t="shared" si="3"/>
        <v>3.1900558981155487E-5</v>
      </c>
    </row>
    <row r="130" spans="1:6" x14ac:dyDescent="0.15">
      <c r="A130" s="25" t="s">
        <v>577</v>
      </c>
      <c r="B130" s="25" t="s">
        <v>578</v>
      </c>
      <c r="C130" s="21">
        <v>2.2314464700000003</v>
      </c>
      <c r="D130" s="22">
        <v>2.31736078</v>
      </c>
      <c r="E130" s="23">
        <f t="shared" si="2"/>
        <v>-3.7074205596937637E-2</v>
      </c>
      <c r="F130" s="24">
        <f t="shared" si="3"/>
        <v>1.0120189922772872E-4</v>
      </c>
    </row>
    <row r="131" spans="1:6" x14ac:dyDescent="0.15">
      <c r="A131" s="25" t="s">
        <v>579</v>
      </c>
      <c r="B131" s="25" t="s">
        <v>580</v>
      </c>
      <c r="C131" s="21">
        <v>16.989328829999998</v>
      </c>
      <c r="D131" s="22">
        <v>8.3305933000000003</v>
      </c>
      <c r="E131" s="23">
        <f t="shared" si="2"/>
        <v>1.0393900191958712</v>
      </c>
      <c r="F131" s="24">
        <f t="shared" si="3"/>
        <v>7.7051023509446133E-4</v>
      </c>
    </row>
    <row r="132" spans="1:6" x14ac:dyDescent="0.15">
      <c r="A132" s="25" t="s">
        <v>581</v>
      </c>
      <c r="B132" s="25" t="s">
        <v>582</v>
      </c>
      <c r="C132" s="21">
        <v>80.922245930000003</v>
      </c>
      <c r="D132" s="22">
        <v>64.295104170000002</v>
      </c>
      <c r="E132" s="23">
        <f t="shared" si="2"/>
        <v>0.25860665403133765</v>
      </c>
      <c r="F132" s="24">
        <f t="shared" si="3"/>
        <v>3.6700342526654198E-3</v>
      </c>
    </row>
    <row r="133" spans="1:6" x14ac:dyDescent="0.15">
      <c r="A133" s="25" t="s">
        <v>583</v>
      </c>
      <c r="B133" s="25" t="s">
        <v>584</v>
      </c>
      <c r="C133" s="21">
        <v>38.511678200000006</v>
      </c>
      <c r="D133" s="22">
        <v>31.752807559999997</v>
      </c>
      <c r="E133" s="23">
        <f t="shared" si="2"/>
        <v>0.21285899293246646</v>
      </c>
      <c r="F133" s="24">
        <f t="shared" si="3"/>
        <v>1.7466047376377873E-3</v>
      </c>
    </row>
    <row r="134" spans="1:6" x14ac:dyDescent="0.15">
      <c r="A134" s="25" t="s">
        <v>585</v>
      </c>
      <c r="B134" s="25" t="s">
        <v>586</v>
      </c>
      <c r="C134" s="21">
        <v>31.097114850000001</v>
      </c>
      <c r="D134" s="22">
        <v>35.359536270000007</v>
      </c>
      <c r="E134" s="23">
        <f t="shared" ref="E134:E197" si="4">IF(ISERROR(C134/D134-1),"",((C134/D134-1)))</f>
        <v>-0.12054517308860635</v>
      </c>
      <c r="F134" s="24">
        <f t="shared" ref="F134:F197" si="5">C134/$C$1257</f>
        <v>1.4103350116764421E-3</v>
      </c>
    </row>
    <row r="135" spans="1:6" x14ac:dyDescent="0.15">
      <c r="A135" s="25" t="s">
        <v>587</v>
      </c>
      <c r="B135" s="25" t="s">
        <v>588</v>
      </c>
      <c r="C135" s="21">
        <v>2.44520903</v>
      </c>
      <c r="D135" s="22">
        <v>5.1938013400000003</v>
      </c>
      <c r="E135" s="23">
        <f t="shared" si="4"/>
        <v>-0.52920628458230556</v>
      </c>
      <c r="F135" s="24">
        <f t="shared" si="5"/>
        <v>1.1089658711140503E-4</v>
      </c>
    </row>
    <row r="136" spans="1:6" x14ac:dyDescent="0.15">
      <c r="A136" s="25" t="s">
        <v>589</v>
      </c>
      <c r="B136" s="25" t="s">
        <v>590</v>
      </c>
      <c r="C136" s="21">
        <v>0.89172585999999998</v>
      </c>
      <c r="D136" s="22">
        <v>0.59040324</v>
      </c>
      <c r="E136" s="23">
        <f t="shared" si="4"/>
        <v>0.51036749053070918</v>
      </c>
      <c r="F136" s="24">
        <f t="shared" si="5"/>
        <v>4.044208625917865E-5</v>
      </c>
    </row>
    <row r="137" spans="1:6" x14ac:dyDescent="0.15">
      <c r="A137" s="25" t="s">
        <v>591</v>
      </c>
      <c r="B137" s="25" t="s">
        <v>592</v>
      </c>
      <c r="C137" s="21">
        <v>45.828205969999999</v>
      </c>
      <c r="D137" s="22">
        <v>34.94899522</v>
      </c>
      <c r="E137" s="23">
        <f t="shared" si="4"/>
        <v>0.31128822678639501</v>
      </c>
      <c r="F137" s="24">
        <f t="shared" si="5"/>
        <v>2.0784282951513216E-3</v>
      </c>
    </row>
    <row r="138" spans="1:6" x14ac:dyDescent="0.15">
      <c r="A138" s="25" t="s">
        <v>593</v>
      </c>
      <c r="B138" s="25" t="s">
        <v>594</v>
      </c>
      <c r="C138" s="21">
        <v>15.532035410000001</v>
      </c>
      <c r="D138" s="22">
        <v>11.12613981</v>
      </c>
      <c r="E138" s="23">
        <f t="shared" si="4"/>
        <v>0.39599498795081223</v>
      </c>
      <c r="F138" s="24">
        <f t="shared" si="5"/>
        <v>7.0441818950034408E-4</v>
      </c>
    </row>
    <row r="139" spans="1:6" x14ac:dyDescent="0.15">
      <c r="A139" s="25" t="s">
        <v>595</v>
      </c>
      <c r="B139" s="25" t="s">
        <v>596</v>
      </c>
      <c r="C139" s="21">
        <v>29.29268313</v>
      </c>
      <c r="D139" s="22">
        <v>75.72095204</v>
      </c>
      <c r="E139" s="23">
        <f t="shared" si="4"/>
        <v>-0.61314956639047558</v>
      </c>
      <c r="F139" s="24">
        <f t="shared" si="5"/>
        <v>1.3284993416095921E-3</v>
      </c>
    </row>
    <row r="140" spans="1:6" x14ac:dyDescent="0.15">
      <c r="A140" s="25" t="s">
        <v>597</v>
      </c>
      <c r="B140" s="25" t="s">
        <v>598</v>
      </c>
      <c r="C140" s="21">
        <v>9.80999555</v>
      </c>
      <c r="D140" s="22">
        <v>16.566167719999999</v>
      </c>
      <c r="E140" s="23">
        <f t="shared" si="4"/>
        <v>-0.40782951640912157</v>
      </c>
      <c r="F140" s="24">
        <f t="shared" si="5"/>
        <v>4.4490880441132292E-4</v>
      </c>
    </row>
    <row r="141" spans="1:6" x14ac:dyDescent="0.15">
      <c r="A141" s="25" t="s">
        <v>599</v>
      </c>
      <c r="B141" s="25" t="s">
        <v>600</v>
      </c>
      <c r="C141" s="21">
        <v>5.3926084900000006</v>
      </c>
      <c r="D141" s="22">
        <v>4.2358350499999995</v>
      </c>
      <c r="E141" s="23">
        <f t="shared" si="4"/>
        <v>0.27309218285069936</v>
      </c>
      <c r="F141" s="24">
        <f t="shared" si="5"/>
        <v>2.4456881593022228E-4</v>
      </c>
    </row>
    <row r="142" spans="1:6" x14ac:dyDescent="0.15">
      <c r="A142" s="25" t="s">
        <v>601</v>
      </c>
      <c r="B142" s="25" t="s">
        <v>602</v>
      </c>
      <c r="C142" s="21">
        <v>10.68319383</v>
      </c>
      <c r="D142" s="22">
        <v>5.9745073099999999</v>
      </c>
      <c r="E142" s="23">
        <f t="shared" si="4"/>
        <v>0.78812967759177455</v>
      </c>
      <c r="F142" s="24">
        <f t="shared" si="5"/>
        <v>4.8451061674535846E-4</v>
      </c>
    </row>
    <row r="143" spans="1:6" x14ac:dyDescent="0.15">
      <c r="A143" s="25" t="s">
        <v>603</v>
      </c>
      <c r="B143" s="25" t="s">
        <v>604</v>
      </c>
      <c r="C143" s="21">
        <v>2.9980790600000002</v>
      </c>
      <c r="D143" s="22">
        <v>2.4478230999999999</v>
      </c>
      <c r="E143" s="23">
        <f t="shared" si="4"/>
        <v>0.22479400574330732</v>
      </c>
      <c r="F143" s="24">
        <f t="shared" si="5"/>
        <v>1.3597068044696748E-4</v>
      </c>
    </row>
    <row r="144" spans="1:6" x14ac:dyDescent="0.15">
      <c r="A144" s="25" t="s">
        <v>605</v>
      </c>
      <c r="B144" s="25" t="s">
        <v>606</v>
      </c>
      <c r="C144" s="21">
        <v>3.5174974400000001</v>
      </c>
      <c r="D144" s="22">
        <v>2.0709184399999998</v>
      </c>
      <c r="E144" s="23">
        <f t="shared" si="4"/>
        <v>0.6985205076449077</v>
      </c>
      <c r="F144" s="24">
        <f t="shared" si="5"/>
        <v>1.595276544799543E-4</v>
      </c>
    </row>
    <row r="145" spans="1:6" x14ac:dyDescent="0.15">
      <c r="A145" s="25" t="s">
        <v>607</v>
      </c>
      <c r="B145" s="25" t="s">
        <v>608</v>
      </c>
      <c r="C145" s="21">
        <v>1.9718178799999999</v>
      </c>
      <c r="D145" s="22">
        <v>5.7720503499999998</v>
      </c>
      <c r="E145" s="23">
        <f t="shared" si="4"/>
        <v>-0.65838519062814482</v>
      </c>
      <c r="F145" s="24">
        <f t="shared" si="5"/>
        <v>8.9427067630797185E-5</v>
      </c>
    </row>
    <row r="146" spans="1:6" x14ac:dyDescent="0.15">
      <c r="A146" s="25" t="s">
        <v>609</v>
      </c>
      <c r="B146" s="25" t="s">
        <v>610</v>
      </c>
      <c r="C146" s="21">
        <v>1.20301009</v>
      </c>
      <c r="D146" s="22">
        <v>5.5016799699999996</v>
      </c>
      <c r="E146" s="23">
        <f t="shared" si="4"/>
        <v>-0.7813376829332368</v>
      </c>
      <c r="F146" s="24">
        <f t="shared" si="5"/>
        <v>5.4559635435987327E-5</v>
      </c>
    </row>
    <row r="147" spans="1:6" x14ac:dyDescent="0.15">
      <c r="A147" s="25" t="s">
        <v>611</v>
      </c>
      <c r="B147" s="25" t="s">
        <v>612</v>
      </c>
      <c r="C147" s="21">
        <v>5.8999674400000002</v>
      </c>
      <c r="D147" s="22">
        <v>5.24237529</v>
      </c>
      <c r="E147" s="23">
        <f t="shared" si="4"/>
        <v>0.12543782419667249</v>
      </c>
      <c r="F147" s="24">
        <f t="shared" si="5"/>
        <v>2.6757886345790785E-4</v>
      </c>
    </row>
    <row r="148" spans="1:6" x14ac:dyDescent="0.15">
      <c r="A148" s="25" t="s">
        <v>613</v>
      </c>
      <c r="B148" s="25" t="s">
        <v>614</v>
      </c>
      <c r="C148" s="21">
        <v>1.5576843500000002</v>
      </c>
      <c r="D148" s="22">
        <v>3.97965138</v>
      </c>
      <c r="E148" s="23">
        <f t="shared" si="4"/>
        <v>-0.60858773765253771</v>
      </c>
      <c r="F148" s="24">
        <f t="shared" si="5"/>
        <v>7.0645035288393042E-5</v>
      </c>
    </row>
    <row r="149" spans="1:6" x14ac:dyDescent="0.15">
      <c r="A149" s="25" t="s">
        <v>615</v>
      </c>
      <c r="B149" s="25" t="s">
        <v>616</v>
      </c>
      <c r="C149" s="21">
        <v>7.9824007799999999</v>
      </c>
      <c r="D149" s="22">
        <v>7.2302821900000005</v>
      </c>
      <c r="E149" s="23">
        <f t="shared" si="4"/>
        <v>0.10402340741834859</v>
      </c>
      <c r="F149" s="24">
        <f t="shared" si="5"/>
        <v>3.6202262980249893E-4</v>
      </c>
    </row>
    <row r="150" spans="1:6" x14ac:dyDescent="0.15">
      <c r="A150" s="25" t="s">
        <v>617</v>
      </c>
      <c r="B150" s="25" t="s">
        <v>618</v>
      </c>
      <c r="C150" s="21">
        <v>0.87050903000000002</v>
      </c>
      <c r="D150" s="22">
        <v>3.4225287599999996</v>
      </c>
      <c r="E150" s="23">
        <f t="shared" si="4"/>
        <v>-0.74565326077785832</v>
      </c>
      <c r="F150" s="24">
        <f t="shared" si="5"/>
        <v>3.9479847854422364E-5</v>
      </c>
    </row>
    <row r="151" spans="1:6" x14ac:dyDescent="0.15">
      <c r="A151" s="25" t="s">
        <v>619</v>
      </c>
      <c r="B151" s="25" t="s">
        <v>620</v>
      </c>
      <c r="C151" s="21">
        <v>3.29870894</v>
      </c>
      <c r="D151" s="22">
        <v>5.5952675099999993</v>
      </c>
      <c r="E151" s="23">
        <f t="shared" si="4"/>
        <v>-0.41044660794064514</v>
      </c>
      <c r="F151" s="24">
        <f t="shared" si="5"/>
        <v>1.4960502714971594E-4</v>
      </c>
    </row>
    <row r="152" spans="1:6" x14ac:dyDescent="0.15">
      <c r="A152" s="25" t="s">
        <v>621</v>
      </c>
      <c r="B152" s="25" t="s">
        <v>622</v>
      </c>
      <c r="C152" s="21">
        <v>1.2716297700000001</v>
      </c>
      <c r="D152" s="22">
        <v>3.5439176400000001</v>
      </c>
      <c r="E152" s="23">
        <f t="shared" si="4"/>
        <v>-0.6411796494232298</v>
      </c>
      <c r="F152" s="24">
        <f t="shared" si="5"/>
        <v>5.7671716336766906E-5</v>
      </c>
    </row>
    <row r="153" spans="1:6" x14ac:dyDescent="0.15">
      <c r="A153" s="25" t="s">
        <v>623</v>
      </c>
      <c r="B153" s="25" t="s">
        <v>624</v>
      </c>
      <c r="C153" s="21">
        <v>11.695717500000001</v>
      </c>
      <c r="D153" s="22">
        <v>14.990141730000001</v>
      </c>
      <c r="E153" s="23">
        <f t="shared" si="4"/>
        <v>-0.21977272058787933</v>
      </c>
      <c r="F153" s="24">
        <f t="shared" si="5"/>
        <v>5.3043119776518015E-4</v>
      </c>
    </row>
    <row r="154" spans="1:6" x14ac:dyDescent="0.15">
      <c r="A154" s="25" t="s">
        <v>625</v>
      </c>
      <c r="B154" s="25" t="s">
        <v>626</v>
      </c>
      <c r="C154" s="21">
        <v>0.85371300000000006</v>
      </c>
      <c r="D154" s="22">
        <v>6.7801418499999997</v>
      </c>
      <c r="E154" s="23">
        <f t="shared" si="4"/>
        <v>-0.87408626266425382</v>
      </c>
      <c r="F154" s="24">
        <f t="shared" si="5"/>
        <v>3.8718104223849905E-5</v>
      </c>
    </row>
    <row r="155" spans="1:6" x14ac:dyDescent="0.15">
      <c r="A155" s="25" t="s">
        <v>627</v>
      </c>
      <c r="B155" s="25" t="s">
        <v>628</v>
      </c>
      <c r="C155" s="21">
        <v>0.43079790999999995</v>
      </c>
      <c r="D155" s="22">
        <v>0.161109</v>
      </c>
      <c r="E155" s="23">
        <f t="shared" si="4"/>
        <v>1.6739531000751042</v>
      </c>
      <c r="F155" s="24">
        <f t="shared" si="5"/>
        <v>1.9537805303183515E-5</v>
      </c>
    </row>
    <row r="156" spans="1:6" x14ac:dyDescent="0.15">
      <c r="A156" s="25" t="s">
        <v>629</v>
      </c>
      <c r="B156" s="25" t="s">
        <v>630</v>
      </c>
      <c r="C156" s="21">
        <v>4.4497799999999995E-3</v>
      </c>
      <c r="D156" s="22">
        <v>4.6336599999999999E-2</v>
      </c>
      <c r="E156" s="23">
        <f t="shared" si="4"/>
        <v>-0.9039683533103422</v>
      </c>
      <c r="F156" s="24">
        <f t="shared" si="5"/>
        <v>2.0180909253250541E-7</v>
      </c>
    </row>
    <row r="157" spans="1:6" x14ac:dyDescent="0.15">
      <c r="A157" s="25" t="s">
        <v>631</v>
      </c>
      <c r="B157" s="25" t="s">
        <v>632</v>
      </c>
      <c r="C157" s="21">
        <v>20.286215030000001</v>
      </c>
      <c r="D157" s="22">
        <v>15.122784919999999</v>
      </c>
      <c r="E157" s="23">
        <f t="shared" si="4"/>
        <v>0.34143381244358806</v>
      </c>
      <c r="F157" s="24">
        <f t="shared" si="5"/>
        <v>9.2003259624601056E-4</v>
      </c>
    </row>
    <row r="158" spans="1:6" x14ac:dyDescent="0.15">
      <c r="A158" s="25" t="s">
        <v>633</v>
      </c>
      <c r="B158" s="25" t="s">
        <v>634</v>
      </c>
      <c r="C158" s="21">
        <v>25.886053</v>
      </c>
      <c r="D158" s="22">
        <v>31.6939198</v>
      </c>
      <c r="E158" s="23">
        <f t="shared" si="4"/>
        <v>-0.18324861161540518</v>
      </c>
      <c r="F158" s="24">
        <f t="shared" si="5"/>
        <v>1.1739998078957477E-3</v>
      </c>
    </row>
    <row r="159" spans="1:6" x14ac:dyDescent="0.15">
      <c r="A159" s="25" t="s">
        <v>635</v>
      </c>
      <c r="B159" s="25" t="s">
        <v>636</v>
      </c>
      <c r="C159" s="21">
        <v>0.29207434999999998</v>
      </c>
      <c r="D159" s="22">
        <v>3.3387834600000001</v>
      </c>
      <c r="E159" s="23">
        <f t="shared" si="4"/>
        <v>-0.91252072693567254</v>
      </c>
      <c r="F159" s="24">
        <f t="shared" si="5"/>
        <v>1.324633117266952E-5</v>
      </c>
    </row>
    <row r="160" spans="1:6" x14ac:dyDescent="0.15">
      <c r="A160" s="25" t="s">
        <v>637</v>
      </c>
      <c r="B160" s="25" t="s">
        <v>638</v>
      </c>
      <c r="C160" s="21">
        <v>0.85790829000000002</v>
      </c>
      <c r="D160" s="22">
        <v>6.17121312</v>
      </c>
      <c r="E160" s="23">
        <f t="shared" si="4"/>
        <v>-0.86098222937405211</v>
      </c>
      <c r="F160" s="24">
        <f t="shared" si="5"/>
        <v>3.8908371533202432E-5</v>
      </c>
    </row>
    <row r="161" spans="1:6" x14ac:dyDescent="0.15">
      <c r="A161" s="25" t="s">
        <v>639</v>
      </c>
      <c r="B161" s="25" t="s">
        <v>640</v>
      </c>
      <c r="C161" s="21">
        <v>0.93075737999999997</v>
      </c>
      <c r="D161" s="22">
        <v>1.1601964599999999</v>
      </c>
      <c r="E161" s="23">
        <f t="shared" si="4"/>
        <v>-0.19775881750233915</v>
      </c>
      <c r="F161" s="24">
        <f t="shared" si="5"/>
        <v>4.2212267174047326E-5</v>
      </c>
    </row>
    <row r="162" spans="1:6" x14ac:dyDescent="0.15">
      <c r="A162" s="25" t="s">
        <v>641</v>
      </c>
      <c r="B162" s="25" t="s">
        <v>642</v>
      </c>
      <c r="C162" s="21">
        <v>0.40446137999999998</v>
      </c>
      <c r="D162" s="22">
        <v>1.43835395</v>
      </c>
      <c r="E162" s="23">
        <f t="shared" si="4"/>
        <v>-0.71880260766134785</v>
      </c>
      <c r="F162" s="24">
        <f t="shared" si="5"/>
        <v>1.8343375192086987E-5</v>
      </c>
    </row>
    <row r="163" spans="1:6" x14ac:dyDescent="0.15">
      <c r="A163" s="25" t="s">
        <v>643</v>
      </c>
      <c r="B163" s="25" t="s">
        <v>644</v>
      </c>
      <c r="C163" s="21">
        <v>0.43535417999999998</v>
      </c>
      <c r="D163" s="22">
        <v>0.86288130000000007</v>
      </c>
      <c r="E163" s="23">
        <f t="shared" si="4"/>
        <v>-0.49546457896352614</v>
      </c>
      <c r="F163" s="24">
        <f t="shared" si="5"/>
        <v>1.9744443994092522E-5</v>
      </c>
    </row>
    <row r="164" spans="1:6" x14ac:dyDescent="0.15">
      <c r="A164" s="25" t="s">
        <v>645</v>
      </c>
      <c r="B164" s="25" t="s">
        <v>646</v>
      </c>
      <c r="C164" s="21">
        <v>3.8208199500000002</v>
      </c>
      <c r="D164" s="22">
        <v>2.3677447099999998</v>
      </c>
      <c r="E164" s="23">
        <f t="shared" si="4"/>
        <v>0.61369590812009478</v>
      </c>
      <c r="F164" s="24">
        <f t="shared" si="5"/>
        <v>1.7328411895410398E-4</v>
      </c>
    </row>
    <row r="165" spans="1:6" x14ac:dyDescent="0.15">
      <c r="A165" s="25" t="s">
        <v>647</v>
      </c>
      <c r="B165" s="25" t="s">
        <v>648</v>
      </c>
      <c r="C165" s="21">
        <v>0.69276159999999998</v>
      </c>
      <c r="D165" s="22">
        <v>2.4953687400000004</v>
      </c>
      <c r="E165" s="23">
        <f t="shared" si="4"/>
        <v>-0.7223810698213684</v>
      </c>
      <c r="F165" s="24">
        <f t="shared" si="5"/>
        <v>3.1418539756429869E-5</v>
      </c>
    </row>
    <row r="166" spans="1:6" x14ac:dyDescent="0.15">
      <c r="A166" s="25" t="s">
        <v>649</v>
      </c>
      <c r="B166" s="25" t="s">
        <v>650</v>
      </c>
      <c r="C166" s="21">
        <v>17.673150070000002</v>
      </c>
      <c r="D166" s="22">
        <v>12.54582795</v>
      </c>
      <c r="E166" s="23">
        <f t="shared" si="4"/>
        <v>0.40868742504953626</v>
      </c>
      <c r="F166" s="24">
        <f t="shared" si="5"/>
        <v>8.0152330627974533E-4</v>
      </c>
    </row>
    <row r="167" spans="1:6" x14ac:dyDescent="0.15">
      <c r="A167" s="25" t="s">
        <v>22</v>
      </c>
      <c r="B167" s="25" t="s">
        <v>652</v>
      </c>
      <c r="C167" s="21">
        <v>0.13817013</v>
      </c>
      <c r="D167" s="22">
        <v>3.9803419199999999</v>
      </c>
      <c r="E167" s="23">
        <f t="shared" si="4"/>
        <v>-0.96528686912404749</v>
      </c>
      <c r="F167" s="24">
        <f t="shared" si="5"/>
        <v>6.2663746410829987E-6</v>
      </c>
    </row>
    <row r="168" spans="1:6" x14ac:dyDescent="0.15">
      <c r="A168" s="25" t="s">
        <v>653</v>
      </c>
      <c r="B168" s="25" t="s">
        <v>654</v>
      </c>
      <c r="C168" s="21">
        <v>1.82039829</v>
      </c>
      <c r="D168" s="22">
        <v>0.68759298999999996</v>
      </c>
      <c r="E168" s="23">
        <f t="shared" si="4"/>
        <v>1.6474939629620136</v>
      </c>
      <c r="F168" s="24">
        <f t="shared" si="5"/>
        <v>8.2559795529807021E-5</v>
      </c>
    </row>
    <row r="169" spans="1:6" x14ac:dyDescent="0.15">
      <c r="A169" s="25" t="s">
        <v>655</v>
      </c>
      <c r="B169" s="25" t="s">
        <v>656</v>
      </c>
      <c r="C169" s="21">
        <v>0.51887048000000002</v>
      </c>
      <c r="D169" s="22">
        <v>0.60140156</v>
      </c>
      <c r="E169" s="23">
        <f t="shared" si="4"/>
        <v>-0.13723123697916573</v>
      </c>
      <c r="F169" s="24">
        <f t="shared" si="5"/>
        <v>2.353212534343395E-5</v>
      </c>
    </row>
    <row r="170" spans="1:6" x14ac:dyDescent="0.15">
      <c r="A170" s="25" t="s">
        <v>657</v>
      </c>
      <c r="B170" s="25" t="s">
        <v>658</v>
      </c>
      <c r="C170" s="21">
        <v>30.014386829999999</v>
      </c>
      <c r="D170" s="22">
        <v>11.25118704</v>
      </c>
      <c r="E170" s="23">
        <f t="shared" si="4"/>
        <v>1.6676640183203282</v>
      </c>
      <c r="F170" s="24">
        <f t="shared" si="5"/>
        <v>1.3612304808511618E-3</v>
      </c>
    </row>
    <row r="171" spans="1:6" x14ac:dyDescent="0.15">
      <c r="A171" s="25" t="s">
        <v>659</v>
      </c>
      <c r="B171" s="25" t="s">
        <v>660</v>
      </c>
      <c r="C171" s="21">
        <v>1.61361862</v>
      </c>
      <c r="D171" s="22">
        <v>6.5759803099999994</v>
      </c>
      <c r="E171" s="23">
        <f t="shared" si="4"/>
        <v>-0.75461930481358142</v>
      </c>
      <c r="F171" s="24">
        <f t="shared" si="5"/>
        <v>7.3181799863308687E-5</v>
      </c>
    </row>
    <row r="172" spans="1:6" x14ac:dyDescent="0.15">
      <c r="A172" s="25" t="s">
        <v>661</v>
      </c>
      <c r="B172" s="25" t="s">
        <v>662</v>
      </c>
      <c r="C172" s="21">
        <v>0.60260648999999999</v>
      </c>
      <c r="D172" s="22">
        <v>1.98830475</v>
      </c>
      <c r="E172" s="23">
        <f t="shared" si="4"/>
        <v>-0.6969244830300787</v>
      </c>
      <c r="F172" s="24">
        <f t="shared" si="5"/>
        <v>2.7329771112526532E-5</v>
      </c>
    </row>
    <row r="173" spans="1:6" x14ac:dyDescent="0.15">
      <c r="A173" s="25" t="s">
        <v>663</v>
      </c>
      <c r="B173" s="25" t="s">
        <v>664</v>
      </c>
      <c r="C173" s="21">
        <v>0.98769783</v>
      </c>
      <c r="D173" s="22">
        <v>1.5750108600000001</v>
      </c>
      <c r="E173" s="23">
        <f t="shared" si="4"/>
        <v>-0.37289459070777464</v>
      </c>
      <c r="F173" s="24">
        <f t="shared" si="5"/>
        <v>4.4794664628054603E-5</v>
      </c>
    </row>
    <row r="174" spans="1:6" x14ac:dyDescent="0.15">
      <c r="A174" s="25" t="s">
        <v>665</v>
      </c>
      <c r="B174" s="25" t="s">
        <v>666</v>
      </c>
      <c r="C174" s="21">
        <v>1.74666214</v>
      </c>
      <c r="D174" s="22">
        <v>4.1395185300000001</v>
      </c>
      <c r="E174" s="23">
        <f t="shared" si="4"/>
        <v>-0.57805186102162476</v>
      </c>
      <c r="F174" s="24">
        <f t="shared" si="5"/>
        <v>7.9215669411585279E-5</v>
      </c>
    </row>
    <row r="175" spans="1:6" x14ac:dyDescent="0.15">
      <c r="A175" s="25" t="s">
        <v>233</v>
      </c>
      <c r="B175" s="25" t="s">
        <v>669</v>
      </c>
      <c r="C175" s="21">
        <v>5.9592145199999997</v>
      </c>
      <c r="D175" s="22">
        <v>2.1725433399999998</v>
      </c>
      <c r="E175" s="23">
        <f t="shared" si="4"/>
        <v>1.7429669228140692</v>
      </c>
      <c r="F175" s="24">
        <f t="shared" si="5"/>
        <v>2.7026587257970728E-4</v>
      </c>
    </row>
    <row r="176" spans="1:6" x14ac:dyDescent="0.15">
      <c r="A176" s="25" t="s">
        <v>234</v>
      </c>
      <c r="B176" s="25" t="s">
        <v>670</v>
      </c>
      <c r="C176" s="21">
        <v>2.6766692700000001</v>
      </c>
      <c r="D176" s="22">
        <v>4.37273976</v>
      </c>
      <c r="E176" s="23">
        <f t="shared" si="4"/>
        <v>-0.38787364057539975</v>
      </c>
      <c r="F176" s="24">
        <f t="shared" si="5"/>
        <v>1.21393910797465E-4</v>
      </c>
    </row>
    <row r="177" spans="1:6" x14ac:dyDescent="0.15">
      <c r="A177" s="25" t="s">
        <v>667</v>
      </c>
      <c r="B177" s="25" t="s">
        <v>668</v>
      </c>
      <c r="C177" s="21">
        <v>2.7709467799999996</v>
      </c>
      <c r="D177" s="22">
        <v>5.7494394800000004</v>
      </c>
      <c r="E177" s="23">
        <f t="shared" si="4"/>
        <v>-0.51804923077475373</v>
      </c>
      <c r="F177" s="24">
        <f t="shared" si="5"/>
        <v>1.2566964099970513E-4</v>
      </c>
    </row>
    <row r="178" spans="1:6" x14ac:dyDescent="0.15">
      <c r="A178" s="25" t="s">
        <v>237</v>
      </c>
      <c r="B178" s="25" t="s">
        <v>671</v>
      </c>
      <c r="C178" s="21">
        <v>2.0902646100000002</v>
      </c>
      <c r="D178" s="22">
        <v>1.9569423400000001</v>
      </c>
      <c r="E178" s="23">
        <f t="shared" si="4"/>
        <v>6.8127847854730472E-2</v>
      </c>
      <c r="F178" s="24">
        <f t="shared" si="5"/>
        <v>9.4798934800576976E-5</v>
      </c>
    </row>
    <row r="179" spans="1:6" x14ac:dyDescent="0.15">
      <c r="A179" s="25" t="s">
        <v>672</v>
      </c>
      <c r="B179" s="25" t="s">
        <v>673</v>
      </c>
      <c r="C179" s="21">
        <v>1.8936484899999999</v>
      </c>
      <c r="D179" s="22">
        <v>4.3022316500000004</v>
      </c>
      <c r="E179" s="23">
        <f t="shared" si="4"/>
        <v>-0.55984506552546986</v>
      </c>
      <c r="F179" s="24">
        <f t="shared" si="5"/>
        <v>8.5881882552047339E-5</v>
      </c>
    </row>
    <row r="180" spans="1:6" x14ac:dyDescent="0.15">
      <c r="A180" s="25" t="s">
        <v>674</v>
      </c>
      <c r="B180" s="25" t="s">
        <v>675</v>
      </c>
      <c r="C180" s="21">
        <v>8.3398205700000005</v>
      </c>
      <c r="D180" s="22">
        <v>38.43931911</v>
      </c>
      <c r="E180" s="23">
        <f t="shared" si="4"/>
        <v>-0.78303932631755713</v>
      </c>
      <c r="F180" s="24">
        <f t="shared" si="5"/>
        <v>3.7823254657884712E-4</v>
      </c>
    </row>
    <row r="181" spans="1:6" x14ac:dyDescent="0.15">
      <c r="A181" s="25" t="s">
        <v>676</v>
      </c>
      <c r="B181" s="25" t="s">
        <v>677</v>
      </c>
      <c r="C181" s="21">
        <v>19.193714929999999</v>
      </c>
      <c r="D181" s="22">
        <v>48.758689090000004</v>
      </c>
      <c r="E181" s="23">
        <f t="shared" si="4"/>
        <v>-0.60635293343158259</v>
      </c>
      <c r="F181" s="24">
        <f t="shared" si="5"/>
        <v>8.7048487618509251E-4</v>
      </c>
    </row>
    <row r="182" spans="1:6" x14ac:dyDescent="0.15">
      <c r="A182" s="25" t="s">
        <v>678</v>
      </c>
      <c r="B182" s="25" t="s">
        <v>679</v>
      </c>
      <c r="C182" s="21">
        <v>46.696935459999999</v>
      </c>
      <c r="D182" s="22">
        <v>25.716232980000001</v>
      </c>
      <c r="E182" s="23">
        <f t="shared" si="4"/>
        <v>0.81585442534748709</v>
      </c>
      <c r="F182" s="24">
        <f t="shared" si="5"/>
        <v>2.117827436239898E-3</v>
      </c>
    </row>
    <row r="183" spans="1:6" x14ac:dyDescent="0.15">
      <c r="A183" s="25" t="s">
        <v>680</v>
      </c>
      <c r="B183" s="25" t="s">
        <v>681</v>
      </c>
      <c r="C183" s="21">
        <v>20.61355202</v>
      </c>
      <c r="D183" s="22">
        <v>8.3792442200000004</v>
      </c>
      <c r="E183" s="23">
        <f t="shared" si="4"/>
        <v>1.4600729467698939</v>
      </c>
      <c r="F183" s="24">
        <f t="shared" si="5"/>
        <v>9.3487817982637221E-4</v>
      </c>
    </row>
    <row r="184" spans="1:6" x14ac:dyDescent="0.15">
      <c r="A184" s="25" t="s">
        <v>682</v>
      </c>
      <c r="B184" s="25" t="s">
        <v>683</v>
      </c>
      <c r="C184" s="21">
        <v>18.380363629999998</v>
      </c>
      <c r="D184" s="22">
        <v>35.35531289</v>
      </c>
      <c r="E184" s="23">
        <f t="shared" si="4"/>
        <v>-0.48012442466040928</v>
      </c>
      <c r="F184" s="24">
        <f t="shared" si="5"/>
        <v>8.3359727999761043E-4</v>
      </c>
    </row>
    <row r="185" spans="1:6" x14ac:dyDescent="0.15">
      <c r="A185" s="25" t="s">
        <v>684</v>
      </c>
      <c r="B185" s="25" t="s">
        <v>685</v>
      </c>
      <c r="C185" s="21">
        <v>80.281781730000006</v>
      </c>
      <c r="D185" s="22">
        <v>53.200032010000001</v>
      </c>
      <c r="E185" s="23">
        <f t="shared" si="4"/>
        <v>0.50905513957039439</v>
      </c>
      <c r="F185" s="24">
        <f t="shared" si="5"/>
        <v>3.6409875359734584E-3</v>
      </c>
    </row>
    <row r="186" spans="1:6" x14ac:dyDescent="0.15">
      <c r="A186" s="25" t="s">
        <v>686</v>
      </c>
      <c r="B186" s="25" t="s">
        <v>687</v>
      </c>
      <c r="C186" s="21">
        <v>96.804703870000012</v>
      </c>
      <c r="D186" s="22">
        <v>81.167214810000004</v>
      </c>
      <c r="E186" s="23">
        <f t="shared" si="4"/>
        <v>0.19265770171620367</v>
      </c>
      <c r="F186" s="24">
        <f t="shared" si="5"/>
        <v>4.3903450150080724E-3</v>
      </c>
    </row>
    <row r="187" spans="1:6" x14ac:dyDescent="0.15">
      <c r="A187" s="25" t="s">
        <v>688</v>
      </c>
      <c r="B187" s="25" t="s">
        <v>689</v>
      </c>
      <c r="C187" s="21">
        <v>1.223315E-2</v>
      </c>
      <c r="D187" s="22">
        <v>6.692E-3</v>
      </c>
      <c r="E187" s="23">
        <f t="shared" si="4"/>
        <v>0.82802600119545722</v>
      </c>
      <c r="F187" s="24">
        <f t="shared" si="5"/>
        <v>5.54805158977302E-7</v>
      </c>
    </row>
    <row r="188" spans="1:6" x14ac:dyDescent="0.15">
      <c r="A188" s="25" t="s">
        <v>690</v>
      </c>
      <c r="B188" s="25" t="s">
        <v>691</v>
      </c>
      <c r="C188" s="21">
        <v>9.8322097700000004</v>
      </c>
      <c r="D188" s="22">
        <v>33.291249710000002</v>
      </c>
      <c r="E188" s="23">
        <f t="shared" si="4"/>
        <v>-0.70466083863933149</v>
      </c>
      <c r="F188" s="24">
        <f t="shared" si="5"/>
        <v>4.4591627704581666E-4</v>
      </c>
    </row>
    <row r="189" spans="1:6" x14ac:dyDescent="0.15">
      <c r="A189" s="25" t="s">
        <v>692</v>
      </c>
      <c r="B189" s="25" t="s">
        <v>693</v>
      </c>
      <c r="C189" s="21">
        <v>1.36029139</v>
      </c>
      <c r="D189" s="22">
        <v>2.93860426</v>
      </c>
      <c r="E189" s="23">
        <f t="shared" si="4"/>
        <v>-0.53709609404840375</v>
      </c>
      <c r="F189" s="24">
        <f t="shared" si="5"/>
        <v>6.1692751326061158E-5</v>
      </c>
    </row>
    <row r="190" spans="1:6" x14ac:dyDescent="0.15">
      <c r="A190" s="25" t="s">
        <v>694</v>
      </c>
      <c r="B190" s="25" t="s">
        <v>695</v>
      </c>
      <c r="C190" s="21">
        <v>2.5806307099999999</v>
      </c>
      <c r="D190" s="22">
        <v>2.69715967</v>
      </c>
      <c r="E190" s="23">
        <f t="shared" si="4"/>
        <v>-4.3204323902707675E-2</v>
      </c>
      <c r="F190" s="24">
        <f t="shared" si="5"/>
        <v>1.1703831239895347E-4</v>
      </c>
    </row>
    <row r="191" spans="1:6" x14ac:dyDescent="0.15">
      <c r="A191" s="25" t="s">
        <v>696</v>
      </c>
      <c r="B191" s="25" t="s">
        <v>697</v>
      </c>
      <c r="C191" s="21">
        <v>1.3279574999999999</v>
      </c>
      <c r="D191" s="22">
        <v>0.56672701999999997</v>
      </c>
      <c r="E191" s="23">
        <f t="shared" si="4"/>
        <v>1.3432048466649782</v>
      </c>
      <c r="F191" s="24">
        <f t="shared" si="5"/>
        <v>6.0226325345687778E-5</v>
      </c>
    </row>
    <row r="192" spans="1:6" x14ac:dyDescent="0.15">
      <c r="A192" s="25" t="s">
        <v>698</v>
      </c>
      <c r="B192" s="25" t="s">
        <v>699</v>
      </c>
      <c r="C192" s="21">
        <v>1.0097682100000001</v>
      </c>
      <c r="D192" s="22">
        <v>1.0588774399999998</v>
      </c>
      <c r="E192" s="23">
        <f t="shared" si="4"/>
        <v>-4.6378578053376751E-2</v>
      </c>
      <c r="F192" s="24">
        <f t="shared" si="5"/>
        <v>4.5795613744560942E-5</v>
      </c>
    </row>
    <row r="193" spans="1:6" x14ac:dyDescent="0.15">
      <c r="A193" s="25" t="s">
        <v>700</v>
      </c>
      <c r="B193" s="25" t="s">
        <v>701</v>
      </c>
      <c r="C193" s="21">
        <v>4.4817641999999998</v>
      </c>
      <c r="D193" s="22">
        <v>9.7108671500000003</v>
      </c>
      <c r="E193" s="23">
        <f t="shared" si="4"/>
        <v>-0.53847950643625064</v>
      </c>
      <c r="F193" s="24">
        <f t="shared" si="5"/>
        <v>2.032596591621766E-4</v>
      </c>
    </row>
    <row r="194" spans="1:6" x14ac:dyDescent="0.15">
      <c r="A194" s="25" t="s">
        <v>702</v>
      </c>
      <c r="B194" s="25" t="s">
        <v>703</v>
      </c>
      <c r="C194" s="21">
        <v>7.5111497800000002</v>
      </c>
      <c r="D194" s="22">
        <v>15.369332740000001</v>
      </c>
      <c r="E194" s="23">
        <f t="shared" si="4"/>
        <v>-0.51128979331343438</v>
      </c>
      <c r="F194" s="24">
        <f t="shared" si="5"/>
        <v>3.4065017168883135E-4</v>
      </c>
    </row>
    <row r="195" spans="1:6" x14ac:dyDescent="0.15">
      <c r="A195" s="25" t="s">
        <v>704</v>
      </c>
      <c r="B195" s="25" t="s">
        <v>705</v>
      </c>
      <c r="C195" s="21">
        <v>2.1438035600000003</v>
      </c>
      <c r="D195" s="22">
        <v>4.3344282300000003</v>
      </c>
      <c r="E195" s="23">
        <f t="shared" si="4"/>
        <v>-0.50540107108890808</v>
      </c>
      <c r="F195" s="24">
        <f t="shared" si="5"/>
        <v>9.722706538560437E-5</v>
      </c>
    </row>
    <row r="196" spans="1:6" x14ac:dyDescent="0.15">
      <c r="A196" s="25" t="s">
        <v>706</v>
      </c>
      <c r="B196" s="25" t="s">
        <v>707</v>
      </c>
      <c r="C196" s="21">
        <v>9.9126599199999994</v>
      </c>
      <c r="D196" s="22">
        <v>15.44266264</v>
      </c>
      <c r="E196" s="23">
        <f t="shared" si="4"/>
        <v>-0.3580990434690996</v>
      </c>
      <c r="F196" s="24">
        <f t="shared" si="5"/>
        <v>4.4956490052059603E-4</v>
      </c>
    </row>
    <row r="197" spans="1:6" x14ac:dyDescent="0.15">
      <c r="A197" s="25" t="s">
        <v>708</v>
      </c>
      <c r="B197" s="25" t="s">
        <v>709</v>
      </c>
      <c r="C197" s="21">
        <v>0.69353949999999998</v>
      </c>
      <c r="D197" s="22">
        <v>2.9020181800000002</v>
      </c>
      <c r="E197" s="23">
        <f t="shared" si="4"/>
        <v>-0.76101476387029388</v>
      </c>
      <c r="F197" s="24">
        <f t="shared" si="5"/>
        <v>3.1453819543988139E-5</v>
      </c>
    </row>
    <row r="198" spans="1:6" x14ac:dyDescent="0.15">
      <c r="A198" s="25" t="s">
        <v>710</v>
      </c>
      <c r="B198" s="25" t="s">
        <v>711</v>
      </c>
      <c r="C198" s="21">
        <v>1.0868026000000002</v>
      </c>
      <c r="D198" s="22">
        <v>1.6993464599999999</v>
      </c>
      <c r="E198" s="23">
        <f t="shared" ref="E198:E261" si="6">IF(ISERROR(C198/D198-1),"",((C198/D198-1)))</f>
        <v>-0.36045849061291468</v>
      </c>
      <c r="F198" s="24">
        <f t="shared" ref="F198:F261" si="7">C198/$C$1257</f>
        <v>4.9289323622284144E-5</v>
      </c>
    </row>
    <row r="199" spans="1:6" x14ac:dyDescent="0.15">
      <c r="A199" s="25" t="s">
        <v>712</v>
      </c>
      <c r="B199" s="25" t="s">
        <v>713</v>
      </c>
      <c r="C199" s="21">
        <v>6.1087417300000002</v>
      </c>
      <c r="D199" s="22">
        <v>17.533467329999997</v>
      </c>
      <c r="E199" s="23">
        <f t="shared" si="6"/>
        <v>-0.65159533964238436</v>
      </c>
      <c r="F199" s="24">
        <f t="shared" si="7"/>
        <v>2.7704732032746507E-4</v>
      </c>
    </row>
    <row r="200" spans="1:6" x14ac:dyDescent="0.15">
      <c r="A200" s="25" t="s">
        <v>714</v>
      </c>
      <c r="B200" s="25" t="s">
        <v>715</v>
      </c>
      <c r="C200" s="21">
        <v>2.0302500000000001E-2</v>
      </c>
      <c r="D200" s="22">
        <v>2.638538</v>
      </c>
      <c r="E200" s="23">
        <f t="shared" si="6"/>
        <v>-0.99230539791354155</v>
      </c>
      <c r="F200" s="24">
        <f t="shared" si="7"/>
        <v>9.2077116197681505E-7</v>
      </c>
    </row>
    <row r="201" spans="1:6" x14ac:dyDescent="0.15">
      <c r="A201" s="25" t="s">
        <v>716</v>
      </c>
      <c r="B201" s="25" t="s">
        <v>717</v>
      </c>
      <c r="C201" s="21">
        <v>3.5916767000000003</v>
      </c>
      <c r="D201" s="22">
        <v>1.52127261</v>
      </c>
      <c r="E201" s="23">
        <f t="shared" si="6"/>
        <v>1.3609684920311556</v>
      </c>
      <c r="F201" s="24">
        <f t="shared" si="7"/>
        <v>1.6289187678877244E-4</v>
      </c>
    </row>
    <row r="202" spans="1:6" x14ac:dyDescent="0.15">
      <c r="A202" s="25" t="s">
        <v>718</v>
      </c>
      <c r="B202" s="25" t="s">
        <v>719</v>
      </c>
      <c r="C202" s="21">
        <v>2.7286632599999998</v>
      </c>
      <c r="D202" s="22">
        <v>3.71021578</v>
      </c>
      <c r="E202" s="23">
        <f t="shared" si="6"/>
        <v>-0.26455402548042639</v>
      </c>
      <c r="F202" s="24">
        <f t="shared" si="7"/>
        <v>1.2375197342956009E-4</v>
      </c>
    </row>
    <row r="203" spans="1:6" x14ac:dyDescent="0.15">
      <c r="A203" s="25" t="s">
        <v>720</v>
      </c>
      <c r="B203" s="25" t="s">
        <v>721</v>
      </c>
      <c r="C203" s="21">
        <v>80.081436480000008</v>
      </c>
      <c r="D203" s="22">
        <v>95.443528829999991</v>
      </c>
      <c r="E203" s="23">
        <f t="shared" si="6"/>
        <v>-0.16095478172608535</v>
      </c>
      <c r="F203" s="24">
        <f t="shared" si="7"/>
        <v>3.6319013579836031E-3</v>
      </c>
    </row>
    <row r="204" spans="1:6" x14ac:dyDescent="0.15">
      <c r="A204" s="25" t="s">
        <v>722</v>
      </c>
      <c r="B204" s="25" t="s">
        <v>723</v>
      </c>
      <c r="C204" s="21">
        <v>27.910944140000002</v>
      </c>
      <c r="D204" s="22">
        <v>23.779640929999999</v>
      </c>
      <c r="E204" s="23">
        <f t="shared" si="6"/>
        <v>0.17373278352525579</v>
      </c>
      <c r="F204" s="24">
        <f t="shared" si="7"/>
        <v>1.2658338858592673E-3</v>
      </c>
    </row>
    <row r="205" spans="1:6" x14ac:dyDescent="0.15">
      <c r="A205" s="25" t="s">
        <v>724</v>
      </c>
      <c r="B205" s="25" t="s">
        <v>725</v>
      </c>
      <c r="C205" s="21">
        <v>4.5383578600000005</v>
      </c>
      <c r="D205" s="22">
        <v>8.3501307300000001</v>
      </c>
      <c r="E205" s="23">
        <f t="shared" si="6"/>
        <v>-0.45649259793085895</v>
      </c>
      <c r="F205" s="24">
        <f t="shared" si="7"/>
        <v>2.0582632878802176E-4</v>
      </c>
    </row>
    <row r="206" spans="1:6" x14ac:dyDescent="0.15">
      <c r="A206" s="25" t="s">
        <v>726</v>
      </c>
      <c r="B206" s="25" t="s">
        <v>727</v>
      </c>
      <c r="C206" s="21">
        <v>11.94868962</v>
      </c>
      <c r="D206" s="22">
        <v>17.345909469999999</v>
      </c>
      <c r="E206" s="23">
        <f t="shared" si="6"/>
        <v>-0.31115231284554834</v>
      </c>
      <c r="F206" s="24">
        <f t="shared" si="7"/>
        <v>5.4190414114063331E-4</v>
      </c>
    </row>
    <row r="207" spans="1:6" x14ac:dyDescent="0.15">
      <c r="A207" s="25" t="s">
        <v>728</v>
      </c>
      <c r="B207" s="25" t="s">
        <v>729</v>
      </c>
      <c r="C207" s="21">
        <v>0.32110583000000004</v>
      </c>
      <c r="D207" s="22">
        <v>0.11746858</v>
      </c>
      <c r="E207" s="23">
        <f t="shared" si="6"/>
        <v>1.7335465364440434</v>
      </c>
      <c r="F207" s="24">
        <f t="shared" si="7"/>
        <v>1.4562984273199343E-5</v>
      </c>
    </row>
    <row r="208" spans="1:6" x14ac:dyDescent="0.15">
      <c r="A208" s="25" t="s">
        <v>730</v>
      </c>
      <c r="B208" s="25" t="s">
        <v>731</v>
      </c>
      <c r="C208" s="21">
        <v>3.6757462599999999</v>
      </c>
      <c r="D208" s="22">
        <v>7.2813478099999998</v>
      </c>
      <c r="E208" s="23">
        <f t="shared" si="6"/>
        <v>-0.49518326058372975</v>
      </c>
      <c r="F208" s="24">
        <f t="shared" si="7"/>
        <v>1.6670464991760286E-4</v>
      </c>
    </row>
    <row r="209" spans="1:6" x14ac:dyDescent="0.15">
      <c r="A209" s="25" t="s">
        <v>732</v>
      </c>
      <c r="B209" s="25" t="s">
        <v>733</v>
      </c>
      <c r="C209" s="21">
        <v>7.6510105399999997</v>
      </c>
      <c r="D209" s="22">
        <v>5.2107065499999994</v>
      </c>
      <c r="E209" s="23">
        <f t="shared" si="6"/>
        <v>0.46832497024803676</v>
      </c>
      <c r="F209" s="24">
        <f t="shared" si="7"/>
        <v>3.46993220796092E-4</v>
      </c>
    </row>
    <row r="210" spans="1:6" x14ac:dyDescent="0.15">
      <c r="A210" s="25" t="s">
        <v>734</v>
      </c>
      <c r="B210" s="25" t="s">
        <v>735</v>
      </c>
      <c r="C210" s="21">
        <v>25.24604982</v>
      </c>
      <c r="D210" s="22">
        <v>16.743584250000001</v>
      </c>
      <c r="E210" s="23">
        <f t="shared" si="6"/>
        <v>0.50780438901545222</v>
      </c>
      <c r="F210" s="24">
        <f t="shared" si="7"/>
        <v>1.1449739996594488E-3</v>
      </c>
    </row>
    <row r="211" spans="1:6" x14ac:dyDescent="0.15">
      <c r="A211" s="25" t="s">
        <v>736</v>
      </c>
      <c r="B211" s="25" t="s">
        <v>737</v>
      </c>
      <c r="C211" s="21">
        <v>6.7666656300000003</v>
      </c>
      <c r="D211" s="22">
        <v>3.7835267200000002</v>
      </c>
      <c r="E211" s="23">
        <f t="shared" si="6"/>
        <v>0.78845456389429169</v>
      </c>
      <c r="F211" s="24">
        <f t="shared" si="7"/>
        <v>3.0688587981005675E-4</v>
      </c>
    </row>
    <row r="212" spans="1:6" x14ac:dyDescent="0.15">
      <c r="A212" s="25" t="s">
        <v>738</v>
      </c>
      <c r="B212" s="25" t="s">
        <v>739</v>
      </c>
      <c r="C212" s="21">
        <v>0.76917563</v>
      </c>
      <c r="D212" s="22">
        <v>0.34306096999999997</v>
      </c>
      <c r="E212" s="23">
        <f t="shared" si="6"/>
        <v>1.2420960041009623</v>
      </c>
      <c r="F212" s="24">
        <f t="shared" si="7"/>
        <v>3.48841146952025E-5</v>
      </c>
    </row>
    <row r="213" spans="1:6" x14ac:dyDescent="0.15">
      <c r="A213" s="25" t="s">
        <v>740</v>
      </c>
      <c r="B213" s="25" t="s">
        <v>741</v>
      </c>
      <c r="C213" s="21">
        <v>5.1887696100000005</v>
      </c>
      <c r="D213" s="22">
        <v>4.7145242999999999</v>
      </c>
      <c r="E213" s="23">
        <f t="shared" si="6"/>
        <v>0.10059239911012874</v>
      </c>
      <c r="F213" s="24">
        <f t="shared" si="7"/>
        <v>2.3532419273634704E-4</v>
      </c>
    </row>
    <row r="214" spans="1:6" x14ac:dyDescent="0.15">
      <c r="A214" s="25" t="s">
        <v>742</v>
      </c>
      <c r="B214" s="25" t="s">
        <v>743</v>
      </c>
      <c r="C214" s="21">
        <v>7.1655845300000003</v>
      </c>
      <c r="D214" s="22">
        <v>8.00672067</v>
      </c>
      <c r="E214" s="23">
        <f t="shared" si="6"/>
        <v>-0.10505376354037332</v>
      </c>
      <c r="F214" s="24">
        <f t="shared" si="7"/>
        <v>3.2497788912356557E-4</v>
      </c>
    </row>
    <row r="215" spans="1:6" x14ac:dyDescent="0.15">
      <c r="A215" s="25" t="s">
        <v>744</v>
      </c>
      <c r="B215" s="25" t="s">
        <v>745</v>
      </c>
      <c r="C215" s="21">
        <v>1.5714458600000001</v>
      </c>
      <c r="D215" s="22">
        <v>2.5241570299999996</v>
      </c>
      <c r="E215" s="23">
        <f t="shared" si="6"/>
        <v>-0.37743736173180942</v>
      </c>
      <c r="F215" s="24">
        <f t="shared" si="7"/>
        <v>7.1269155547142236E-5</v>
      </c>
    </row>
    <row r="216" spans="1:6" x14ac:dyDescent="0.15">
      <c r="A216" s="25" t="s">
        <v>746</v>
      </c>
      <c r="B216" s="25" t="s">
        <v>747</v>
      </c>
      <c r="C216" s="21">
        <v>0.15400476000000002</v>
      </c>
      <c r="D216" s="22">
        <v>0</v>
      </c>
      <c r="E216" s="23" t="str">
        <f t="shared" si="6"/>
        <v/>
      </c>
      <c r="F216" s="24">
        <f t="shared" si="7"/>
        <v>6.9845162819928843E-6</v>
      </c>
    </row>
    <row r="217" spans="1:6" x14ac:dyDescent="0.15">
      <c r="A217" s="25" t="s">
        <v>748</v>
      </c>
      <c r="B217" s="25" t="s">
        <v>749</v>
      </c>
      <c r="C217" s="21">
        <v>13.575345179999999</v>
      </c>
      <c r="D217" s="22">
        <v>15.2064714</v>
      </c>
      <c r="E217" s="23">
        <f t="shared" si="6"/>
        <v>-0.10726526733874631</v>
      </c>
      <c r="F217" s="24">
        <f t="shared" si="7"/>
        <v>6.1567720012929217E-4</v>
      </c>
    </row>
    <row r="218" spans="1:6" x14ac:dyDescent="0.15">
      <c r="A218" s="25" t="s">
        <v>164</v>
      </c>
      <c r="B218" s="25" t="s">
        <v>751</v>
      </c>
      <c r="C218" s="21">
        <v>0</v>
      </c>
      <c r="D218" s="22">
        <v>1.7168240000000001E-2</v>
      </c>
      <c r="E218" s="23">
        <f t="shared" si="6"/>
        <v>-1</v>
      </c>
      <c r="F218" s="24">
        <f t="shared" si="7"/>
        <v>0</v>
      </c>
    </row>
    <row r="219" spans="1:6" x14ac:dyDescent="0.15">
      <c r="A219" s="25" t="s">
        <v>114</v>
      </c>
      <c r="B219" s="25" t="s">
        <v>752</v>
      </c>
      <c r="C219" s="21">
        <v>12.573856510000001</v>
      </c>
      <c r="D219" s="22">
        <v>25.608946800000002</v>
      </c>
      <c r="E219" s="23">
        <f t="shared" si="6"/>
        <v>-0.50900532504522988</v>
      </c>
      <c r="F219" s="24">
        <f t="shared" si="7"/>
        <v>5.7025708505072971E-4</v>
      </c>
    </row>
    <row r="220" spans="1:6" x14ac:dyDescent="0.15">
      <c r="A220" s="25" t="s">
        <v>753</v>
      </c>
      <c r="B220" s="25" t="s">
        <v>754</v>
      </c>
      <c r="C220" s="21">
        <v>17.862544620000001</v>
      </c>
      <c r="D220" s="22">
        <v>29.119385010000002</v>
      </c>
      <c r="E220" s="23">
        <f t="shared" si="6"/>
        <v>-0.38657548523549679</v>
      </c>
      <c r="F220" s="24">
        <f t="shared" si="7"/>
        <v>8.101128415525234E-4</v>
      </c>
    </row>
    <row r="221" spans="1:6" x14ac:dyDescent="0.15">
      <c r="A221" s="25" t="s">
        <v>755</v>
      </c>
      <c r="B221" s="25" t="s">
        <v>756</v>
      </c>
      <c r="C221" s="21">
        <v>109.71932118000001</v>
      </c>
      <c r="D221" s="22">
        <v>83.97127777</v>
      </c>
      <c r="E221" s="23">
        <f t="shared" si="6"/>
        <v>0.30662917242398913</v>
      </c>
      <c r="F221" s="24">
        <f t="shared" si="7"/>
        <v>4.9760564883248844E-3</v>
      </c>
    </row>
    <row r="222" spans="1:6" x14ac:dyDescent="0.15">
      <c r="A222" s="25" t="s">
        <v>757</v>
      </c>
      <c r="B222" s="25" t="s">
        <v>758</v>
      </c>
      <c r="C222" s="21">
        <v>0.72154256999999999</v>
      </c>
      <c r="D222" s="22">
        <v>0.44821224999999998</v>
      </c>
      <c r="E222" s="23">
        <f t="shared" si="6"/>
        <v>0.60982340397880708</v>
      </c>
      <c r="F222" s="24">
        <f t="shared" si="7"/>
        <v>3.2723831577127808E-5</v>
      </c>
    </row>
    <row r="223" spans="1:6" x14ac:dyDescent="0.15">
      <c r="A223" s="25" t="s">
        <v>76</v>
      </c>
      <c r="B223" s="25" t="s">
        <v>759</v>
      </c>
      <c r="C223" s="21">
        <v>0.15209207</v>
      </c>
      <c r="D223" s="22">
        <v>0.58514745999999995</v>
      </c>
      <c r="E223" s="23">
        <f t="shared" si="6"/>
        <v>-0.74007907340142942</v>
      </c>
      <c r="F223" s="24">
        <f t="shared" si="7"/>
        <v>6.8977708174539628E-6</v>
      </c>
    </row>
    <row r="224" spans="1:6" x14ac:dyDescent="0.15">
      <c r="A224" s="25" t="s">
        <v>760</v>
      </c>
      <c r="B224" s="25" t="s">
        <v>761</v>
      </c>
      <c r="C224" s="21">
        <v>0.28658776000000002</v>
      </c>
      <c r="D224" s="22">
        <v>1.27299166</v>
      </c>
      <c r="E224" s="23">
        <f t="shared" si="6"/>
        <v>-0.77487066961617013</v>
      </c>
      <c r="F224" s="24">
        <f t="shared" si="7"/>
        <v>1.2997500050906667E-5</v>
      </c>
    </row>
    <row r="225" spans="1:6" x14ac:dyDescent="0.15">
      <c r="A225" s="25" t="s">
        <v>762</v>
      </c>
      <c r="B225" s="25" t="s">
        <v>763</v>
      </c>
      <c r="C225" s="21">
        <v>0.11067067</v>
      </c>
      <c r="D225" s="22">
        <v>3.5106860000000004E-2</v>
      </c>
      <c r="E225" s="23">
        <f t="shared" si="6"/>
        <v>2.1523944323132285</v>
      </c>
      <c r="F225" s="24">
        <f t="shared" si="7"/>
        <v>5.0192026308411594E-6</v>
      </c>
    </row>
    <row r="226" spans="1:6" x14ac:dyDescent="0.15">
      <c r="A226" s="25" t="s">
        <v>764</v>
      </c>
      <c r="B226" s="25" t="s">
        <v>765</v>
      </c>
      <c r="C226" s="21">
        <v>4.7190545099999994</v>
      </c>
      <c r="D226" s="22">
        <v>3.5378836499999999</v>
      </c>
      <c r="E226" s="23">
        <f t="shared" si="6"/>
        <v>0.33386368146956991</v>
      </c>
      <c r="F226" s="24">
        <f t="shared" si="7"/>
        <v>2.1402139168105546E-4</v>
      </c>
    </row>
    <row r="227" spans="1:6" x14ac:dyDescent="0.15">
      <c r="A227" s="25" t="s">
        <v>766</v>
      </c>
      <c r="B227" s="25" t="s">
        <v>767</v>
      </c>
      <c r="C227" s="21">
        <v>27.232446940000003</v>
      </c>
      <c r="D227" s="22">
        <v>23.634659809999999</v>
      </c>
      <c r="E227" s="23">
        <f t="shared" si="6"/>
        <v>0.15222504402105907</v>
      </c>
      <c r="F227" s="24">
        <f t="shared" si="7"/>
        <v>1.2350622737306125E-3</v>
      </c>
    </row>
    <row r="228" spans="1:6" x14ac:dyDescent="0.15">
      <c r="A228" s="25" t="s">
        <v>108</v>
      </c>
      <c r="B228" s="25" t="s">
        <v>768</v>
      </c>
      <c r="C228" s="21">
        <v>3.2634027300000001</v>
      </c>
      <c r="D228" s="22">
        <v>0.39272704999999997</v>
      </c>
      <c r="E228" s="23">
        <f t="shared" si="6"/>
        <v>7.3095949973397563</v>
      </c>
      <c r="F228" s="24">
        <f t="shared" si="7"/>
        <v>1.4800379872924075E-4</v>
      </c>
    </row>
    <row r="229" spans="1:6" x14ac:dyDescent="0.15">
      <c r="A229" s="25" t="s">
        <v>769</v>
      </c>
      <c r="B229" s="25" t="s">
        <v>770</v>
      </c>
      <c r="C229" s="21">
        <v>19.940243070000001</v>
      </c>
      <c r="D229" s="22">
        <v>26.632240940000003</v>
      </c>
      <c r="E229" s="23">
        <f t="shared" si="6"/>
        <v>-0.25127430639713944</v>
      </c>
      <c r="F229" s="24">
        <f t="shared" si="7"/>
        <v>9.0434186832478926E-4</v>
      </c>
    </row>
    <row r="230" spans="1:6" x14ac:dyDescent="0.15">
      <c r="A230" s="25" t="s">
        <v>771</v>
      </c>
      <c r="B230" s="25" t="s">
        <v>772</v>
      </c>
      <c r="C230" s="21">
        <v>21.332427879999997</v>
      </c>
      <c r="D230" s="22">
        <v>31.135747690000002</v>
      </c>
      <c r="E230" s="23">
        <f t="shared" si="6"/>
        <v>-0.31485737576003603</v>
      </c>
      <c r="F230" s="24">
        <f t="shared" si="7"/>
        <v>9.674810691714912E-4</v>
      </c>
    </row>
    <row r="231" spans="1:6" x14ac:dyDescent="0.15">
      <c r="A231" s="25" t="s">
        <v>773</v>
      </c>
      <c r="B231" s="25" t="s">
        <v>774</v>
      </c>
      <c r="C231" s="21">
        <v>10.755730369999998</v>
      </c>
      <c r="D231" s="22">
        <v>8.680516410000001</v>
      </c>
      <c r="E231" s="23">
        <f t="shared" si="6"/>
        <v>0.23906572627514877</v>
      </c>
      <c r="F231" s="24">
        <f t="shared" si="7"/>
        <v>4.8780033743106593E-4</v>
      </c>
    </row>
    <row r="232" spans="1:6" x14ac:dyDescent="0.15">
      <c r="A232" s="25" t="s">
        <v>775</v>
      </c>
      <c r="B232" s="25" t="s">
        <v>776</v>
      </c>
      <c r="C232" s="21">
        <v>0.52992952000000004</v>
      </c>
      <c r="D232" s="22">
        <v>2.9420202599999996</v>
      </c>
      <c r="E232" s="23">
        <f t="shared" si="6"/>
        <v>-0.81987563878978853</v>
      </c>
      <c r="F232" s="24">
        <f t="shared" si="7"/>
        <v>2.4033681561197676E-5</v>
      </c>
    </row>
    <row r="233" spans="1:6" x14ac:dyDescent="0.15">
      <c r="A233" s="25" t="s">
        <v>777</v>
      </c>
      <c r="B233" s="25" t="s">
        <v>778</v>
      </c>
      <c r="C233" s="21">
        <v>295.03441581999999</v>
      </c>
      <c r="D233" s="22">
        <v>127.62787702</v>
      </c>
      <c r="E233" s="23">
        <f t="shared" si="6"/>
        <v>1.3116769056165252</v>
      </c>
      <c r="F233" s="24">
        <f t="shared" si="7"/>
        <v>1.3380577853847171E-2</v>
      </c>
    </row>
    <row r="234" spans="1:6" x14ac:dyDescent="0.15">
      <c r="A234" s="25" t="s">
        <v>779</v>
      </c>
      <c r="B234" s="25" t="s">
        <v>780</v>
      </c>
      <c r="C234" s="21">
        <v>1.40462698</v>
      </c>
      <c r="D234" s="22">
        <v>8.3008783499999996</v>
      </c>
      <c r="E234" s="23">
        <f t="shared" si="6"/>
        <v>-0.83078574088487878</v>
      </c>
      <c r="F234" s="24">
        <f t="shared" si="7"/>
        <v>6.3703485606136408E-5</v>
      </c>
    </row>
    <row r="235" spans="1:6" x14ac:dyDescent="0.15">
      <c r="A235" s="25" t="s">
        <v>781</v>
      </c>
      <c r="B235" s="25" t="s">
        <v>782</v>
      </c>
      <c r="C235" s="21">
        <v>3.06716576</v>
      </c>
      <c r="D235" s="22">
        <v>0.72707268999999997</v>
      </c>
      <c r="E235" s="23">
        <f t="shared" si="6"/>
        <v>3.2185132273363202</v>
      </c>
      <c r="F235" s="24">
        <f t="shared" si="7"/>
        <v>1.3910394191901001E-4</v>
      </c>
    </row>
    <row r="236" spans="1:6" x14ac:dyDescent="0.15">
      <c r="A236" s="25" t="s">
        <v>77</v>
      </c>
      <c r="B236" s="25" t="s">
        <v>783</v>
      </c>
      <c r="C236" s="21">
        <v>159.87341861000002</v>
      </c>
      <c r="D236" s="22">
        <v>150.9220119</v>
      </c>
      <c r="E236" s="23">
        <f t="shared" si="6"/>
        <v>5.9311472178963376E-2</v>
      </c>
      <c r="F236" s="24">
        <f t="shared" si="7"/>
        <v>7.2506752086065988E-3</v>
      </c>
    </row>
    <row r="237" spans="1:6" x14ac:dyDescent="0.15">
      <c r="A237" s="25" t="s">
        <v>784</v>
      </c>
      <c r="B237" s="25" t="s">
        <v>785</v>
      </c>
      <c r="C237" s="21">
        <v>0.77770856999999993</v>
      </c>
      <c r="D237" s="22">
        <v>0.91565425</v>
      </c>
      <c r="E237" s="23">
        <f t="shared" si="6"/>
        <v>-0.15065258529625136</v>
      </c>
      <c r="F237" s="24">
        <f t="shared" si="7"/>
        <v>3.5271105710046892E-5</v>
      </c>
    </row>
    <row r="238" spans="1:6" x14ac:dyDescent="0.15">
      <c r="A238" s="25" t="s">
        <v>786</v>
      </c>
      <c r="B238" s="25" t="s">
        <v>787</v>
      </c>
      <c r="C238" s="21">
        <v>3.9163875200000002</v>
      </c>
      <c r="D238" s="22">
        <v>0.61511201999999998</v>
      </c>
      <c r="E238" s="23">
        <f t="shared" si="6"/>
        <v>5.3669500719559995</v>
      </c>
      <c r="F238" s="24">
        <f t="shared" si="7"/>
        <v>1.7761835673153046E-4</v>
      </c>
    </row>
    <row r="239" spans="1:6" x14ac:dyDescent="0.15">
      <c r="A239" s="25" t="s">
        <v>788</v>
      </c>
      <c r="B239" s="25" t="s">
        <v>789</v>
      </c>
      <c r="C239" s="21">
        <v>8.5423308999999996</v>
      </c>
      <c r="D239" s="22">
        <v>8.0361663799999992</v>
      </c>
      <c r="E239" s="23">
        <f t="shared" si="6"/>
        <v>6.2985818867528298E-2</v>
      </c>
      <c r="F239" s="24">
        <f t="shared" si="7"/>
        <v>3.8741691657596114E-4</v>
      </c>
    </row>
    <row r="240" spans="1:6" x14ac:dyDescent="0.15">
      <c r="A240" s="25" t="s">
        <v>790</v>
      </c>
      <c r="B240" s="25" t="s">
        <v>791</v>
      </c>
      <c r="C240" s="21">
        <v>7.1777647699999996</v>
      </c>
      <c r="D240" s="22">
        <v>9.5131169399999997</v>
      </c>
      <c r="E240" s="23">
        <f t="shared" si="6"/>
        <v>-0.24548759199842241</v>
      </c>
      <c r="F240" s="24">
        <f t="shared" si="7"/>
        <v>3.2553029467647559E-4</v>
      </c>
    </row>
    <row r="241" spans="1:6" x14ac:dyDescent="0.15">
      <c r="A241" s="25" t="s">
        <v>792</v>
      </c>
      <c r="B241" s="25" t="s">
        <v>793</v>
      </c>
      <c r="C241" s="21">
        <v>7.5095322099999997</v>
      </c>
      <c r="D241" s="22">
        <v>1.64254922</v>
      </c>
      <c r="E241" s="23">
        <f t="shared" si="6"/>
        <v>3.5718765188662047</v>
      </c>
      <c r="F241" s="24">
        <f t="shared" si="7"/>
        <v>3.4057681068361132E-4</v>
      </c>
    </row>
    <row r="242" spans="1:6" x14ac:dyDescent="0.15">
      <c r="A242" s="25" t="s">
        <v>794</v>
      </c>
      <c r="B242" s="25" t="s">
        <v>795</v>
      </c>
      <c r="C242" s="21">
        <v>1.0089948799999999</v>
      </c>
      <c r="D242" s="22">
        <v>0.55417561999999998</v>
      </c>
      <c r="E242" s="23">
        <f t="shared" si="6"/>
        <v>0.82071322444679162</v>
      </c>
      <c r="F242" s="24">
        <f t="shared" si="7"/>
        <v>4.5760541218384774E-5</v>
      </c>
    </row>
    <row r="243" spans="1:6" x14ac:dyDescent="0.15">
      <c r="A243" s="25" t="s">
        <v>23</v>
      </c>
      <c r="B243" s="25" t="s">
        <v>796</v>
      </c>
      <c r="C243" s="21">
        <v>0.94317018999999991</v>
      </c>
      <c r="D243" s="22">
        <v>0.11962250000000001</v>
      </c>
      <c r="E243" s="23">
        <f t="shared" si="6"/>
        <v>6.8845550795209922</v>
      </c>
      <c r="F243" s="24">
        <f t="shared" si="7"/>
        <v>4.2775220381144848E-5</v>
      </c>
    </row>
    <row r="244" spans="1:6" x14ac:dyDescent="0.15">
      <c r="A244" s="25" t="s">
        <v>797</v>
      </c>
      <c r="B244" s="25" t="s">
        <v>798</v>
      </c>
      <c r="C244" s="21">
        <v>3.256908E-2</v>
      </c>
      <c r="D244" s="22">
        <v>0.2738488</v>
      </c>
      <c r="E244" s="23">
        <f t="shared" si="6"/>
        <v>-0.88106911551191747</v>
      </c>
      <c r="F244" s="24">
        <f t="shared" si="7"/>
        <v>1.4770924583729022E-6</v>
      </c>
    </row>
    <row r="245" spans="1:6" x14ac:dyDescent="0.15">
      <c r="A245" s="25" t="s">
        <v>799</v>
      </c>
      <c r="B245" s="25" t="s">
        <v>800</v>
      </c>
      <c r="C245" s="21">
        <v>3.3970092900000002</v>
      </c>
      <c r="D245" s="22">
        <v>0.67116484999999992</v>
      </c>
      <c r="E245" s="23">
        <f t="shared" si="6"/>
        <v>4.0613635234324335</v>
      </c>
      <c r="F245" s="24">
        <f t="shared" si="7"/>
        <v>1.5406320360543456E-4</v>
      </c>
    </row>
    <row r="246" spans="1:6" x14ac:dyDescent="0.15">
      <c r="A246" s="25" t="s">
        <v>801</v>
      </c>
      <c r="B246" s="25" t="s">
        <v>802</v>
      </c>
      <c r="C246" s="21">
        <v>1.4574355000000001</v>
      </c>
      <c r="D246" s="22">
        <v>0.10531447000000001</v>
      </c>
      <c r="E246" s="23">
        <f t="shared" si="6"/>
        <v>12.838891274864698</v>
      </c>
      <c r="F246" s="24">
        <f t="shared" si="7"/>
        <v>6.6098489291528643E-5</v>
      </c>
    </row>
    <row r="247" spans="1:6" x14ac:dyDescent="0.15">
      <c r="A247" s="25" t="s">
        <v>803</v>
      </c>
      <c r="B247" s="25" t="s">
        <v>804</v>
      </c>
      <c r="C247" s="21">
        <v>4.9816272800000005</v>
      </c>
      <c r="D247" s="22">
        <v>2.9077503199999999</v>
      </c>
      <c r="E247" s="23">
        <f t="shared" si="6"/>
        <v>0.71322387817672084</v>
      </c>
      <c r="F247" s="24">
        <f t="shared" si="7"/>
        <v>2.2592974949592418E-4</v>
      </c>
    </row>
    <row r="248" spans="1:6" x14ac:dyDescent="0.15">
      <c r="A248" s="25" t="s">
        <v>805</v>
      </c>
      <c r="B248" s="25" t="s">
        <v>806</v>
      </c>
      <c r="C248" s="21">
        <v>0</v>
      </c>
      <c r="D248" s="22">
        <v>2.0506E-2</v>
      </c>
      <c r="E248" s="23">
        <f t="shared" si="6"/>
        <v>-1</v>
      </c>
      <c r="F248" s="24">
        <f t="shared" si="7"/>
        <v>0</v>
      </c>
    </row>
    <row r="249" spans="1:6" x14ac:dyDescent="0.15">
      <c r="A249" s="25" t="s">
        <v>807</v>
      </c>
      <c r="B249" s="25" t="s">
        <v>808</v>
      </c>
      <c r="C249" s="21">
        <v>6.1359207900000001</v>
      </c>
      <c r="D249" s="22">
        <v>10.41075519</v>
      </c>
      <c r="E249" s="23">
        <f t="shared" si="6"/>
        <v>-0.41061712834302078</v>
      </c>
      <c r="F249" s="24">
        <f t="shared" si="7"/>
        <v>2.7827996136465936E-4</v>
      </c>
    </row>
    <row r="250" spans="1:6" x14ac:dyDescent="0.15">
      <c r="A250" s="25" t="s">
        <v>809</v>
      </c>
      <c r="B250" s="25" t="s">
        <v>810</v>
      </c>
      <c r="C250" s="21">
        <v>3.7915500000000003E-3</v>
      </c>
      <c r="D250" s="22">
        <v>0.3649</v>
      </c>
      <c r="E250" s="23">
        <f t="shared" si="6"/>
        <v>-0.98960934502603448</v>
      </c>
      <c r="F250" s="24">
        <f t="shared" si="7"/>
        <v>1.7195665061904658E-7</v>
      </c>
    </row>
    <row r="251" spans="1:6" x14ac:dyDescent="0.15">
      <c r="A251" s="25" t="s">
        <v>811</v>
      </c>
      <c r="B251" s="25" t="s">
        <v>812</v>
      </c>
      <c r="C251" s="21">
        <v>0.44737114</v>
      </c>
      <c r="D251" s="22">
        <v>0.27981071000000002</v>
      </c>
      <c r="E251" s="23">
        <f t="shared" si="6"/>
        <v>0.59883494094990142</v>
      </c>
      <c r="F251" s="24">
        <f t="shared" si="7"/>
        <v>2.0289444374470748E-5</v>
      </c>
    </row>
    <row r="252" spans="1:6" x14ac:dyDescent="0.15">
      <c r="A252" s="25" t="s">
        <v>813</v>
      </c>
      <c r="B252" s="25" t="s">
        <v>814</v>
      </c>
      <c r="C252" s="21">
        <v>3.3623572300000002</v>
      </c>
      <c r="D252" s="22">
        <v>0.52240333999999999</v>
      </c>
      <c r="E252" s="23">
        <f t="shared" si="6"/>
        <v>5.4363241437162335</v>
      </c>
      <c r="F252" s="24">
        <f t="shared" si="7"/>
        <v>1.5249164258826476E-4</v>
      </c>
    </row>
    <row r="253" spans="1:6" x14ac:dyDescent="0.15">
      <c r="A253" s="25" t="s">
        <v>815</v>
      </c>
      <c r="B253" s="25" t="s">
        <v>816</v>
      </c>
      <c r="C253" s="21">
        <v>2.7301750899999999</v>
      </c>
      <c r="D253" s="22">
        <v>3.5722659399999999</v>
      </c>
      <c r="E253" s="23">
        <f t="shared" si="6"/>
        <v>-0.23573016795048574</v>
      </c>
      <c r="F253" s="24">
        <f t="shared" si="7"/>
        <v>1.238205388508536E-4</v>
      </c>
    </row>
    <row r="254" spans="1:6" x14ac:dyDescent="0.15">
      <c r="A254" s="25" t="s">
        <v>817</v>
      </c>
      <c r="B254" s="25" t="s">
        <v>818</v>
      </c>
      <c r="C254" s="21">
        <v>0.68294021999999999</v>
      </c>
      <c r="D254" s="22">
        <v>0.93634348000000001</v>
      </c>
      <c r="E254" s="23">
        <f t="shared" si="6"/>
        <v>-0.27063066643022926</v>
      </c>
      <c r="F254" s="24">
        <f t="shared" si="7"/>
        <v>3.0973114637611215E-5</v>
      </c>
    </row>
    <row r="255" spans="1:6" x14ac:dyDescent="0.15">
      <c r="A255" s="25" t="s">
        <v>819</v>
      </c>
      <c r="B255" s="25" t="s">
        <v>820</v>
      </c>
      <c r="C255" s="21">
        <v>0.68741643000000008</v>
      </c>
      <c r="D255" s="22">
        <v>5.4743327199999996</v>
      </c>
      <c r="E255" s="23">
        <f t="shared" si="6"/>
        <v>-0.87442918339826448</v>
      </c>
      <c r="F255" s="24">
        <f t="shared" si="7"/>
        <v>3.1176122399362341E-5</v>
      </c>
    </row>
    <row r="256" spans="1:6" x14ac:dyDescent="0.15">
      <c r="A256" s="25" t="s">
        <v>821</v>
      </c>
      <c r="B256" s="25" t="s">
        <v>822</v>
      </c>
      <c r="C256" s="21">
        <v>4.52541321</v>
      </c>
      <c r="D256" s="22">
        <v>2.57667804</v>
      </c>
      <c r="E256" s="23">
        <f t="shared" si="6"/>
        <v>0.7562975038976929</v>
      </c>
      <c r="F256" s="24">
        <f t="shared" si="7"/>
        <v>2.0523925525412772E-4</v>
      </c>
    </row>
    <row r="257" spans="1:6" x14ac:dyDescent="0.15">
      <c r="A257" s="25" t="s">
        <v>24</v>
      </c>
      <c r="B257" s="25" t="s">
        <v>823</v>
      </c>
      <c r="C257" s="21">
        <v>2.8836317899999999</v>
      </c>
      <c r="D257" s="22">
        <v>2.5455142200000003</v>
      </c>
      <c r="E257" s="23">
        <f t="shared" si="6"/>
        <v>0.13282878851880842</v>
      </c>
      <c r="F257" s="24">
        <f t="shared" si="7"/>
        <v>1.3078019918687762E-4</v>
      </c>
    </row>
    <row r="258" spans="1:6" x14ac:dyDescent="0.15">
      <c r="A258" s="25" t="s">
        <v>824</v>
      </c>
      <c r="B258" s="25" t="s">
        <v>825</v>
      </c>
      <c r="C258" s="21">
        <v>26.02017755</v>
      </c>
      <c r="D258" s="22">
        <v>18.394748019999998</v>
      </c>
      <c r="E258" s="23">
        <f t="shared" si="6"/>
        <v>0.41454384271581901</v>
      </c>
      <c r="F258" s="24">
        <f t="shared" si="7"/>
        <v>1.1800827049652277E-3</v>
      </c>
    </row>
    <row r="259" spans="1:6" x14ac:dyDescent="0.15">
      <c r="A259" s="25" t="s">
        <v>826</v>
      </c>
      <c r="B259" s="25" t="s">
        <v>827</v>
      </c>
      <c r="C259" s="21">
        <v>23.347026</v>
      </c>
      <c r="D259" s="22">
        <v>23.8151963</v>
      </c>
      <c r="E259" s="23">
        <f t="shared" si="6"/>
        <v>-1.965846907589841E-2</v>
      </c>
      <c r="F259" s="24">
        <f t="shared" si="7"/>
        <v>1.0588483319159173E-3</v>
      </c>
    </row>
    <row r="260" spans="1:6" x14ac:dyDescent="0.15">
      <c r="A260" s="25" t="s">
        <v>828</v>
      </c>
      <c r="B260" s="25" t="s">
        <v>829</v>
      </c>
      <c r="C260" s="21">
        <v>21.23303997</v>
      </c>
      <c r="D260" s="22">
        <v>1.03150765</v>
      </c>
      <c r="E260" s="23">
        <f t="shared" si="6"/>
        <v>19.584471642066834</v>
      </c>
      <c r="F260" s="24">
        <f t="shared" si="7"/>
        <v>9.6297356904209122E-4</v>
      </c>
    </row>
    <row r="261" spans="1:6" x14ac:dyDescent="0.15">
      <c r="A261" s="25" t="s">
        <v>830</v>
      </c>
      <c r="B261" s="25" t="s">
        <v>831</v>
      </c>
      <c r="C261" s="21">
        <v>17.763964920000003</v>
      </c>
      <c r="D261" s="22">
        <v>12.034839470000001</v>
      </c>
      <c r="E261" s="23">
        <f t="shared" si="6"/>
        <v>0.47604502447094132</v>
      </c>
      <c r="F261" s="24">
        <f t="shared" si="7"/>
        <v>8.0564199584798823E-4</v>
      </c>
    </row>
    <row r="262" spans="1:6" x14ac:dyDescent="0.15">
      <c r="A262" s="25" t="s">
        <v>832</v>
      </c>
      <c r="B262" s="25" t="s">
        <v>833</v>
      </c>
      <c r="C262" s="21">
        <v>0.46047900000000003</v>
      </c>
      <c r="D262" s="22">
        <v>0.32723750000000001</v>
      </c>
      <c r="E262" s="23">
        <f t="shared" ref="E262:E325" si="8">IF(ISERROR(C262/D262-1),"",((C262/D262-1)))</f>
        <v>0.40717063295007461</v>
      </c>
      <c r="F262" s="24">
        <f t="shared" ref="F262:F324" si="9">C262/$C$1257</f>
        <v>2.0883919906214594E-5</v>
      </c>
    </row>
    <row r="263" spans="1:6" x14ac:dyDescent="0.15">
      <c r="A263" s="25" t="s">
        <v>834</v>
      </c>
      <c r="B263" s="25" t="s">
        <v>835</v>
      </c>
      <c r="C263" s="21">
        <v>9.2581305599999997</v>
      </c>
      <c r="D263" s="22">
        <v>2.5975827100000002</v>
      </c>
      <c r="E263" s="23">
        <f t="shared" si="8"/>
        <v>2.564133116669844</v>
      </c>
      <c r="F263" s="24">
        <f t="shared" si="9"/>
        <v>4.1988029225288809E-4</v>
      </c>
    </row>
    <row r="264" spans="1:6" x14ac:dyDescent="0.15">
      <c r="A264" s="25" t="s">
        <v>836</v>
      </c>
      <c r="B264" s="25" t="s">
        <v>837</v>
      </c>
      <c r="C264" s="21">
        <v>5.8821893699999999</v>
      </c>
      <c r="D264" s="22">
        <v>2.1047312699999998</v>
      </c>
      <c r="E264" s="23">
        <f t="shared" si="8"/>
        <v>1.7947460342526296</v>
      </c>
      <c r="F264" s="24">
        <f t="shared" si="9"/>
        <v>2.667725817600083E-4</v>
      </c>
    </row>
    <row r="265" spans="1:6" x14ac:dyDescent="0.15">
      <c r="A265" s="25" t="s">
        <v>838</v>
      </c>
      <c r="B265" s="25" t="s">
        <v>839</v>
      </c>
      <c r="C265" s="21">
        <v>2.9461806400000001</v>
      </c>
      <c r="D265" s="22">
        <v>1.91863524</v>
      </c>
      <c r="E265" s="23">
        <f t="shared" si="8"/>
        <v>0.53556057898738496</v>
      </c>
      <c r="F265" s="24">
        <f t="shared" si="9"/>
        <v>1.3361695216285662E-4</v>
      </c>
    </row>
    <row r="266" spans="1:6" x14ac:dyDescent="0.15">
      <c r="A266" s="25" t="s">
        <v>840</v>
      </c>
      <c r="B266" s="25" t="s">
        <v>841</v>
      </c>
      <c r="C266" s="21">
        <v>2.3965934</v>
      </c>
      <c r="D266" s="22">
        <v>3.4152399999999999E-2</v>
      </c>
      <c r="E266" s="23">
        <f t="shared" si="8"/>
        <v>69.173498787786514</v>
      </c>
      <c r="F266" s="24">
        <f t="shared" si="9"/>
        <v>1.0869174188912527E-4</v>
      </c>
    </row>
    <row r="267" spans="1:6" x14ac:dyDescent="0.15">
      <c r="A267" s="25" t="s">
        <v>842</v>
      </c>
      <c r="B267" s="25" t="s">
        <v>843</v>
      </c>
      <c r="C267" s="21">
        <v>3.1424193900000001</v>
      </c>
      <c r="D267" s="22">
        <v>4.8084886200000003</v>
      </c>
      <c r="E267" s="23">
        <f t="shared" si="8"/>
        <v>-0.34648501050211489</v>
      </c>
      <c r="F267" s="24">
        <f t="shared" si="9"/>
        <v>1.4251688970071539E-4</v>
      </c>
    </row>
    <row r="268" spans="1:6" x14ac:dyDescent="0.15">
      <c r="A268" s="25" t="s">
        <v>844</v>
      </c>
      <c r="B268" s="25" t="s">
        <v>845</v>
      </c>
      <c r="C268" s="21">
        <v>9.881606080000001</v>
      </c>
      <c r="D268" s="22">
        <v>4.9688347999999998</v>
      </c>
      <c r="E268" s="23">
        <f t="shared" si="8"/>
        <v>0.98871696841279588</v>
      </c>
      <c r="F268" s="24">
        <f t="shared" si="9"/>
        <v>4.481565281358828E-4</v>
      </c>
    </row>
    <row r="269" spans="1:6" x14ac:dyDescent="0.15">
      <c r="A269" s="25" t="s">
        <v>846</v>
      </c>
      <c r="B269" s="25" t="s">
        <v>847</v>
      </c>
      <c r="C269" s="21">
        <v>0.24547685</v>
      </c>
      <c r="D269" s="22">
        <v>0.34294703000000004</v>
      </c>
      <c r="E269" s="23">
        <f t="shared" si="8"/>
        <v>-0.28421351250658167</v>
      </c>
      <c r="F269" s="24">
        <f t="shared" si="9"/>
        <v>1.1133013393075154E-5</v>
      </c>
    </row>
    <row r="270" spans="1:6" x14ac:dyDescent="0.15">
      <c r="A270" s="25" t="s">
        <v>848</v>
      </c>
      <c r="B270" s="25" t="s">
        <v>849</v>
      </c>
      <c r="C270" s="21">
        <v>0.55821615000000002</v>
      </c>
      <c r="D270" s="22">
        <v>7.4786889999999995E-2</v>
      </c>
      <c r="E270" s="23">
        <f t="shared" si="8"/>
        <v>6.4640909656759371</v>
      </c>
      <c r="F270" s="24">
        <f t="shared" si="9"/>
        <v>2.5316553777600002E-5</v>
      </c>
    </row>
    <row r="271" spans="1:6" x14ac:dyDescent="0.15">
      <c r="A271" s="25" t="s">
        <v>850</v>
      </c>
      <c r="B271" s="25" t="s">
        <v>851</v>
      </c>
      <c r="C271" s="21">
        <v>1.3613287199999999</v>
      </c>
      <c r="D271" s="22">
        <v>0.88689364000000004</v>
      </c>
      <c r="E271" s="23">
        <f t="shared" si="8"/>
        <v>0.53494022124231244</v>
      </c>
      <c r="F271" s="24">
        <f t="shared" si="9"/>
        <v>6.1739796938643522E-5</v>
      </c>
    </row>
    <row r="272" spans="1:6" x14ac:dyDescent="0.15">
      <c r="A272" s="25" t="s">
        <v>852</v>
      </c>
      <c r="B272" s="25" t="s">
        <v>853</v>
      </c>
      <c r="C272" s="21">
        <v>0.25206202999999999</v>
      </c>
      <c r="D272" s="22">
        <v>0.66012373999999996</v>
      </c>
      <c r="E272" s="23">
        <f t="shared" si="8"/>
        <v>-0.618159422656122</v>
      </c>
      <c r="F272" s="24">
        <f t="shared" si="9"/>
        <v>1.143166842769781E-5</v>
      </c>
    </row>
    <row r="273" spans="1:6" x14ac:dyDescent="0.15">
      <c r="A273" s="25" t="s">
        <v>854</v>
      </c>
      <c r="B273" s="25" t="s">
        <v>855</v>
      </c>
      <c r="C273" s="21">
        <v>8.7603617299999996</v>
      </c>
      <c r="D273" s="22">
        <v>9.1570174099999999</v>
      </c>
      <c r="E273" s="23">
        <f t="shared" si="8"/>
        <v>-4.3317126334916578E-2</v>
      </c>
      <c r="F273" s="24">
        <f t="shared" si="9"/>
        <v>3.973051816017397E-4</v>
      </c>
    </row>
    <row r="274" spans="1:6" x14ac:dyDescent="0.15">
      <c r="A274" s="25" t="s">
        <v>856</v>
      </c>
      <c r="B274" s="25" t="s">
        <v>857</v>
      </c>
      <c r="C274" s="21">
        <v>17.015199429999999</v>
      </c>
      <c r="D274" s="22">
        <v>12.05750651</v>
      </c>
      <c r="E274" s="23">
        <f t="shared" si="8"/>
        <v>0.411170660856645</v>
      </c>
      <c r="F274" s="24">
        <f t="shared" si="9"/>
        <v>7.7168353406862895E-4</v>
      </c>
    </row>
    <row r="275" spans="1:6" x14ac:dyDescent="0.15">
      <c r="A275" s="25" t="s">
        <v>858</v>
      </c>
      <c r="B275" s="25" t="s">
        <v>859</v>
      </c>
      <c r="C275" s="21">
        <v>70.200986540000002</v>
      </c>
      <c r="D275" s="22">
        <v>113.76734337000001</v>
      </c>
      <c r="E275" s="23">
        <f t="shared" si="8"/>
        <v>-0.38294255222530127</v>
      </c>
      <c r="F275" s="24">
        <f t="shared" si="9"/>
        <v>3.1837972638027114E-3</v>
      </c>
    </row>
    <row r="276" spans="1:6" x14ac:dyDescent="0.15">
      <c r="A276" s="25" t="s">
        <v>109</v>
      </c>
      <c r="B276" s="25" t="s">
        <v>860</v>
      </c>
      <c r="C276" s="21">
        <v>25.081611780000003</v>
      </c>
      <c r="D276" s="22">
        <v>14.93239913</v>
      </c>
      <c r="E276" s="23">
        <f t="shared" si="8"/>
        <v>0.67967729509785757</v>
      </c>
      <c r="F276" s="24">
        <f t="shared" si="9"/>
        <v>1.1375163070026831E-3</v>
      </c>
    </row>
    <row r="277" spans="1:6" x14ac:dyDescent="0.15">
      <c r="A277" s="25" t="s">
        <v>861</v>
      </c>
      <c r="B277" s="25" t="s">
        <v>862</v>
      </c>
      <c r="C277" s="21">
        <v>7.7727263300000002</v>
      </c>
      <c r="D277" s="22">
        <v>4.9843633799999996</v>
      </c>
      <c r="E277" s="23">
        <f t="shared" si="8"/>
        <v>0.55942208410976657</v>
      </c>
      <c r="F277" s="24">
        <f t="shared" si="9"/>
        <v>3.525133483365046E-4</v>
      </c>
    </row>
    <row r="278" spans="1:6" x14ac:dyDescent="0.15">
      <c r="A278" s="25" t="s">
        <v>863</v>
      </c>
      <c r="B278" s="25" t="s">
        <v>864</v>
      </c>
      <c r="C278" s="21">
        <v>6.1850485800000001</v>
      </c>
      <c r="D278" s="22">
        <v>6.5610729499999998</v>
      </c>
      <c r="E278" s="23">
        <f t="shared" si="8"/>
        <v>-5.7311414286286722E-2</v>
      </c>
      <c r="F278" s="24">
        <f t="shared" si="9"/>
        <v>2.8050803437456716E-4</v>
      </c>
    </row>
    <row r="279" spans="1:6" x14ac:dyDescent="0.15">
      <c r="A279" s="25" t="s">
        <v>865</v>
      </c>
      <c r="B279" s="25" t="s">
        <v>866</v>
      </c>
      <c r="C279" s="21">
        <v>7.71507919</v>
      </c>
      <c r="D279" s="22">
        <v>3.8016306000000002</v>
      </c>
      <c r="E279" s="23">
        <f t="shared" si="8"/>
        <v>1.0294131654979837</v>
      </c>
      <c r="F279" s="24">
        <f t="shared" si="9"/>
        <v>3.4989890065358672E-4</v>
      </c>
    </row>
    <row r="280" spans="1:6" x14ac:dyDescent="0.15">
      <c r="A280" s="25" t="s">
        <v>867</v>
      </c>
      <c r="B280" s="25" t="s">
        <v>868</v>
      </c>
      <c r="C280" s="21">
        <v>13.694592960000001</v>
      </c>
      <c r="D280" s="22">
        <v>3.0377657299999998</v>
      </c>
      <c r="E280" s="23">
        <f t="shared" si="8"/>
        <v>3.5081135864943747</v>
      </c>
      <c r="F280" s="24">
        <f t="shared" si="9"/>
        <v>6.2108539699932085E-4</v>
      </c>
    </row>
    <row r="281" spans="1:6" x14ac:dyDescent="0.15">
      <c r="A281" s="25" t="s">
        <v>869</v>
      </c>
      <c r="B281" s="25" t="s">
        <v>870</v>
      </c>
      <c r="C281" s="21">
        <v>2.7021872200000003</v>
      </c>
      <c r="D281" s="22">
        <v>3.0293346200000002</v>
      </c>
      <c r="E281" s="23">
        <f t="shared" si="8"/>
        <v>-0.10799315395537246</v>
      </c>
      <c r="F281" s="24">
        <f t="shared" si="9"/>
        <v>1.225512161772343E-4</v>
      </c>
    </row>
    <row r="282" spans="1:6" x14ac:dyDescent="0.15">
      <c r="A282" s="25" t="s">
        <v>871</v>
      </c>
      <c r="B282" s="25" t="s">
        <v>872</v>
      </c>
      <c r="C282" s="21">
        <v>11.251838810000001</v>
      </c>
      <c r="D282" s="22">
        <v>4.2819639199999999</v>
      </c>
      <c r="E282" s="23">
        <f t="shared" si="8"/>
        <v>1.6277285423740797</v>
      </c>
      <c r="F282" s="24">
        <f t="shared" si="9"/>
        <v>5.1030014507866142E-4</v>
      </c>
    </row>
    <row r="283" spans="1:6" x14ac:dyDescent="0.15">
      <c r="A283" s="25" t="s">
        <v>873</v>
      </c>
      <c r="B283" s="25" t="s">
        <v>874</v>
      </c>
      <c r="C283" s="21">
        <v>3.73657847</v>
      </c>
      <c r="D283" s="22">
        <v>32.83932025</v>
      </c>
      <c r="E283" s="23">
        <f t="shared" si="8"/>
        <v>-0.886216327209148</v>
      </c>
      <c r="F283" s="24">
        <f t="shared" si="9"/>
        <v>1.6946354880627754E-4</v>
      </c>
    </row>
    <row r="284" spans="1:6" x14ac:dyDescent="0.15">
      <c r="A284" s="25" t="s">
        <v>875</v>
      </c>
      <c r="B284" s="25" t="s">
        <v>876</v>
      </c>
      <c r="C284" s="21">
        <v>0.1719475</v>
      </c>
      <c r="D284" s="22">
        <v>0</v>
      </c>
      <c r="E284" s="23" t="str">
        <f t="shared" si="8"/>
        <v/>
      </c>
      <c r="F284" s="24">
        <f t="shared" si="9"/>
        <v>7.7982661925382781E-6</v>
      </c>
    </row>
    <row r="285" spans="1:6" x14ac:dyDescent="0.15">
      <c r="A285" s="25" t="s">
        <v>877</v>
      </c>
      <c r="B285" s="25" t="s">
        <v>878</v>
      </c>
      <c r="C285" s="21">
        <v>12.84767188</v>
      </c>
      <c r="D285" s="22">
        <v>10.243642769999999</v>
      </c>
      <c r="E285" s="23">
        <f t="shared" si="8"/>
        <v>0.25420928555086664</v>
      </c>
      <c r="F285" s="24">
        <f t="shared" si="9"/>
        <v>5.8267532400662237E-4</v>
      </c>
    </row>
    <row r="286" spans="1:6" x14ac:dyDescent="0.15">
      <c r="A286" s="25" t="s">
        <v>879</v>
      </c>
      <c r="B286" s="25" t="s">
        <v>880</v>
      </c>
      <c r="C286" s="21">
        <v>10.14712046</v>
      </c>
      <c r="D286" s="22">
        <v>8.9663453200000003</v>
      </c>
      <c r="E286" s="23">
        <f t="shared" si="8"/>
        <v>0.13168967933525888</v>
      </c>
      <c r="F286" s="24">
        <f t="shared" si="9"/>
        <v>4.6019829561250652E-4</v>
      </c>
    </row>
    <row r="287" spans="1:6" x14ac:dyDescent="0.15">
      <c r="A287" s="25" t="s">
        <v>882</v>
      </c>
      <c r="B287" s="25" t="s">
        <v>883</v>
      </c>
      <c r="C287" s="21">
        <v>4.2190609299999995</v>
      </c>
      <c r="D287" s="22">
        <v>4.7662864900000006</v>
      </c>
      <c r="E287" s="23">
        <f t="shared" si="8"/>
        <v>-0.11481172211282686</v>
      </c>
      <c r="F287" s="24">
        <f t="shared" si="9"/>
        <v>1.9134538283300485E-4</v>
      </c>
    </row>
    <row r="288" spans="1:6" x14ac:dyDescent="0.15">
      <c r="A288" s="25" t="s">
        <v>884</v>
      </c>
      <c r="B288" s="25" t="s">
        <v>885</v>
      </c>
      <c r="C288" s="21">
        <v>14.400886099999999</v>
      </c>
      <c r="D288" s="22">
        <v>7.2723869099999998</v>
      </c>
      <c r="E288" s="23">
        <f t="shared" si="8"/>
        <v>0.98021451254166014</v>
      </c>
      <c r="F288" s="24">
        <f t="shared" si="9"/>
        <v>6.5311762727707245E-4</v>
      </c>
    </row>
    <row r="289" spans="1:6" x14ac:dyDescent="0.15">
      <c r="A289" s="25" t="s">
        <v>113</v>
      </c>
      <c r="B289" s="25" t="s">
        <v>881</v>
      </c>
      <c r="C289" s="21">
        <v>6.67892566</v>
      </c>
      <c r="D289" s="22">
        <v>8.7206868200000009</v>
      </c>
      <c r="E289" s="23">
        <f t="shared" si="8"/>
        <v>-0.23412848117850438</v>
      </c>
      <c r="F289" s="24">
        <f t="shared" si="9"/>
        <v>3.029066440445741E-4</v>
      </c>
    </row>
    <row r="290" spans="1:6" x14ac:dyDescent="0.15">
      <c r="A290" s="25" t="s">
        <v>886</v>
      </c>
      <c r="B290" s="25" t="s">
        <v>887</v>
      </c>
      <c r="C290" s="21">
        <v>2.56252375</v>
      </c>
      <c r="D290" s="22">
        <v>1.6425616200000002</v>
      </c>
      <c r="E290" s="23">
        <f t="shared" si="8"/>
        <v>0.56007769741996016</v>
      </c>
      <c r="F290" s="24">
        <f t="shared" si="9"/>
        <v>1.1621711468443223E-4</v>
      </c>
    </row>
    <row r="291" spans="1:6" x14ac:dyDescent="0.15">
      <c r="A291" s="25" t="s">
        <v>888</v>
      </c>
      <c r="B291" s="25" t="s">
        <v>889</v>
      </c>
      <c r="C291" s="21">
        <v>8.0613020000000007E-2</v>
      </c>
      <c r="D291" s="22">
        <v>8.1876470000000007E-2</v>
      </c>
      <c r="E291" s="23">
        <f t="shared" si="8"/>
        <v>-1.5431173327330794E-2</v>
      </c>
      <c r="F291" s="24">
        <f t="shared" si="9"/>
        <v>3.6560100527452398E-6</v>
      </c>
    </row>
    <row r="292" spans="1:6" x14ac:dyDescent="0.15">
      <c r="A292" s="25" t="s">
        <v>278</v>
      </c>
      <c r="B292" s="25" t="s">
        <v>279</v>
      </c>
      <c r="C292" s="21">
        <v>21.445614450000001</v>
      </c>
      <c r="D292" s="22">
        <v>21.438338850000001</v>
      </c>
      <c r="E292" s="23">
        <f t="shared" si="8"/>
        <v>3.3937330923383691E-4</v>
      </c>
      <c r="F292" s="24">
        <f t="shared" si="9"/>
        <v>9.7261437440873167E-4</v>
      </c>
    </row>
    <row r="293" spans="1:6" x14ac:dyDescent="0.15">
      <c r="A293" s="25" t="s">
        <v>280</v>
      </c>
      <c r="B293" s="25" t="s">
        <v>281</v>
      </c>
      <c r="C293" s="21">
        <v>1.1565816</v>
      </c>
      <c r="D293" s="22">
        <v>3.8352395099999996</v>
      </c>
      <c r="E293" s="23">
        <f t="shared" si="8"/>
        <v>-0.69843301911540845</v>
      </c>
      <c r="F293" s="24">
        <f t="shared" si="9"/>
        <v>5.2453982699322931E-5</v>
      </c>
    </row>
    <row r="294" spans="1:6" x14ac:dyDescent="0.15">
      <c r="A294" s="25" t="s">
        <v>282</v>
      </c>
      <c r="B294" s="25" t="s">
        <v>283</v>
      </c>
      <c r="C294" s="21">
        <v>2.0855005200000001</v>
      </c>
      <c r="D294" s="22">
        <v>7.9099383400000001</v>
      </c>
      <c r="E294" s="23">
        <f t="shared" si="8"/>
        <v>-0.73634427597826257</v>
      </c>
      <c r="F294" s="24">
        <f t="shared" si="9"/>
        <v>9.4582870932331093E-5</v>
      </c>
    </row>
    <row r="295" spans="1:6" x14ac:dyDescent="0.15">
      <c r="A295" s="25" t="s">
        <v>284</v>
      </c>
      <c r="B295" s="25" t="s">
        <v>285</v>
      </c>
      <c r="C295" s="21">
        <v>1.33912502</v>
      </c>
      <c r="D295" s="22">
        <v>1.2446575800000002</v>
      </c>
      <c r="E295" s="23">
        <f t="shared" si="8"/>
        <v>7.5898336633277053E-2</v>
      </c>
      <c r="F295" s="24">
        <f t="shared" si="9"/>
        <v>6.0732801413502062E-5</v>
      </c>
    </row>
    <row r="296" spans="1:6" x14ac:dyDescent="0.15">
      <c r="A296" s="25" t="s">
        <v>230</v>
      </c>
      <c r="B296" s="25" t="s">
        <v>286</v>
      </c>
      <c r="C296" s="21">
        <v>3.0717395999999999</v>
      </c>
      <c r="D296" s="22">
        <v>3.7698934400000002</v>
      </c>
      <c r="E296" s="23">
        <f t="shared" si="8"/>
        <v>-0.18519192945676477</v>
      </c>
      <c r="F296" s="24">
        <f t="shared" si="9"/>
        <v>1.3931137745510142E-4</v>
      </c>
    </row>
    <row r="297" spans="1:6" x14ac:dyDescent="0.15">
      <c r="A297" s="25" t="s">
        <v>287</v>
      </c>
      <c r="B297" s="25" t="s">
        <v>288</v>
      </c>
      <c r="C297" s="21">
        <v>0.15629204000000002</v>
      </c>
      <c r="D297" s="22">
        <v>0.65525135000000001</v>
      </c>
      <c r="E297" s="23">
        <f t="shared" si="8"/>
        <v>-0.76147772911875722</v>
      </c>
      <c r="F297" s="24">
        <f t="shared" si="9"/>
        <v>7.088250376974602E-6</v>
      </c>
    </row>
    <row r="298" spans="1:6" x14ac:dyDescent="0.15">
      <c r="A298" s="25" t="s">
        <v>289</v>
      </c>
      <c r="B298" s="25" t="s">
        <v>290</v>
      </c>
      <c r="C298" s="21">
        <v>0.66578099999999996</v>
      </c>
      <c r="D298" s="22">
        <v>2.82941493</v>
      </c>
      <c r="E298" s="23">
        <f t="shared" si="8"/>
        <v>-0.76469304910326463</v>
      </c>
      <c r="F298" s="24">
        <f t="shared" si="9"/>
        <v>3.0194899396236217E-5</v>
      </c>
    </row>
    <row r="299" spans="1:6" x14ac:dyDescent="0.15">
      <c r="A299" s="25" t="s">
        <v>291</v>
      </c>
      <c r="B299" s="25" t="s">
        <v>292</v>
      </c>
      <c r="C299" s="21">
        <v>1.6230378799999998</v>
      </c>
      <c r="D299" s="22">
        <v>3.3569359400000001</v>
      </c>
      <c r="E299" s="23">
        <f t="shared" si="8"/>
        <v>-0.51651210836034012</v>
      </c>
      <c r="F299" s="24">
        <f t="shared" si="9"/>
        <v>7.3608987794605894E-5</v>
      </c>
    </row>
    <row r="300" spans="1:6" x14ac:dyDescent="0.15">
      <c r="A300" s="25" t="s">
        <v>293</v>
      </c>
      <c r="B300" s="25" t="s">
        <v>294</v>
      </c>
      <c r="C300" s="21">
        <v>0.10608851</v>
      </c>
      <c r="D300" s="22">
        <v>0.28546336</v>
      </c>
      <c r="E300" s="23">
        <f t="shared" si="8"/>
        <v>-0.62836382924940004</v>
      </c>
      <c r="F300" s="24">
        <f t="shared" si="9"/>
        <v>4.8113897611175443E-6</v>
      </c>
    </row>
    <row r="301" spans="1:6" x14ac:dyDescent="0.15">
      <c r="A301" s="25" t="s">
        <v>295</v>
      </c>
      <c r="B301" s="25" t="s">
        <v>296</v>
      </c>
      <c r="C301" s="21">
        <v>0.36810765999999995</v>
      </c>
      <c r="D301" s="22">
        <v>1.08999131</v>
      </c>
      <c r="E301" s="23">
        <f t="shared" si="8"/>
        <v>-0.66228385802451961</v>
      </c>
      <c r="F301" s="24">
        <f t="shared" si="9"/>
        <v>1.6694639469561199E-5</v>
      </c>
    </row>
    <row r="302" spans="1:6" x14ac:dyDescent="0.15">
      <c r="A302" s="25" t="s">
        <v>297</v>
      </c>
      <c r="B302" s="25" t="s">
        <v>298</v>
      </c>
      <c r="C302" s="21">
        <v>9.14184105</v>
      </c>
      <c r="D302" s="22">
        <v>10.6609639</v>
      </c>
      <c r="E302" s="23">
        <f t="shared" si="8"/>
        <v>-0.14249394935105264</v>
      </c>
      <c r="F302" s="24">
        <f t="shared" si="9"/>
        <v>4.1460626061893098E-4</v>
      </c>
    </row>
    <row r="303" spans="1:6" x14ac:dyDescent="0.15">
      <c r="A303" s="25" t="s">
        <v>115</v>
      </c>
      <c r="B303" s="25" t="s">
        <v>299</v>
      </c>
      <c r="C303" s="21">
        <v>6.2334599199999996</v>
      </c>
      <c r="D303" s="22">
        <v>6.3978266500000007</v>
      </c>
      <c r="E303" s="23">
        <f t="shared" si="8"/>
        <v>-2.5691025873606832E-2</v>
      </c>
      <c r="F303" s="24">
        <f t="shared" si="9"/>
        <v>2.827036145141881E-4</v>
      </c>
    </row>
    <row r="304" spans="1:6" x14ac:dyDescent="0.15">
      <c r="A304" s="25" t="s">
        <v>116</v>
      </c>
      <c r="B304" s="25" t="s">
        <v>300</v>
      </c>
      <c r="C304" s="21">
        <v>1.30649733</v>
      </c>
      <c r="D304" s="22">
        <v>1.9195865300000001</v>
      </c>
      <c r="E304" s="23">
        <f t="shared" si="8"/>
        <v>-0.31938607112438955</v>
      </c>
      <c r="F304" s="24">
        <f t="shared" si="9"/>
        <v>5.9253050839241782E-5</v>
      </c>
    </row>
    <row r="305" spans="1:6" x14ac:dyDescent="0.15">
      <c r="A305" s="25" t="s">
        <v>301</v>
      </c>
      <c r="B305" s="25" t="s">
        <v>302</v>
      </c>
      <c r="C305" s="21">
        <v>0.18083513000000001</v>
      </c>
      <c r="D305" s="22">
        <v>0.37646909000000001</v>
      </c>
      <c r="E305" s="23">
        <f t="shared" si="8"/>
        <v>-0.51965477431360962</v>
      </c>
      <c r="F305" s="24">
        <f t="shared" si="9"/>
        <v>8.2013433210850096E-6</v>
      </c>
    </row>
    <row r="306" spans="1:6" x14ac:dyDescent="0.15">
      <c r="A306" s="25" t="s">
        <v>303</v>
      </c>
      <c r="B306" s="25" t="s">
        <v>304</v>
      </c>
      <c r="C306" s="21">
        <v>1.1045999999999999E-3</v>
      </c>
      <c r="D306" s="22">
        <v>0.45150000000000001</v>
      </c>
      <c r="E306" s="23">
        <f t="shared" si="8"/>
        <v>-0.99755348837209301</v>
      </c>
      <c r="F306" s="24">
        <f t="shared" si="9"/>
        <v>5.0096481985942107E-8</v>
      </c>
    </row>
    <row r="307" spans="1:6" x14ac:dyDescent="0.15">
      <c r="A307" s="25" t="s">
        <v>305</v>
      </c>
      <c r="B307" s="25" t="s">
        <v>306</v>
      </c>
      <c r="C307" s="21">
        <v>5.0697199999999998E-2</v>
      </c>
      <c r="D307" s="22">
        <v>1.5449999999999999E-3</v>
      </c>
      <c r="E307" s="23">
        <f t="shared" si="8"/>
        <v>31.813721682847898</v>
      </c>
      <c r="F307" s="24">
        <f t="shared" si="9"/>
        <v>2.2992498339106504E-6</v>
      </c>
    </row>
    <row r="308" spans="1:6" x14ac:dyDescent="0.15">
      <c r="A308" s="25" t="s">
        <v>307</v>
      </c>
      <c r="B308" s="25" t="s">
        <v>308</v>
      </c>
      <c r="C308" s="21">
        <v>0</v>
      </c>
      <c r="D308" s="22">
        <v>0.86470000000000002</v>
      </c>
      <c r="E308" s="23">
        <f t="shared" si="8"/>
        <v>-1</v>
      </c>
      <c r="F308" s="24">
        <f t="shared" si="9"/>
        <v>0</v>
      </c>
    </row>
    <row r="309" spans="1:6" x14ac:dyDescent="0.15">
      <c r="A309" s="25" t="s">
        <v>309</v>
      </c>
      <c r="B309" s="25" t="s">
        <v>310</v>
      </c>
      <c r="C309" s="21">
        <v>20.363792309999997</v>
      </c>
      <c r="D309" s="22">
        <v>12.497872460000002</v>
      </c>
      <c r="E309" s="23">
        <f t="shared" si="8"/>
        <v>0.6293807106109639</v>
      </c>
      <c r="F309" s="24">
        <f t="shared" si="9"/>
        <v>9.2355092759676034E-4</v>
      </c>
    </row>
    <row r="310" spans="1:6" x14ac:dyDescent="0.15">
      <c r="A310" s="25" t="s">
        <v>311</v>
      </c>
      <c r="B310" s="25" t="s">
        <v>312</v>
      </c>
      <c r="C310" s="21">
        <v>1.8592750000000002E-2</v>
      </c>
      <c r="D310" s="22">
        <v>7.9466999999999993E-3</v>
      </c>
      <c r="E310" s="23">
        <f t="shared" si="8"/>
        <v>1.3396818805290249</v>
      </c>
      <c r="F310" s="24">
        <f t="shared" si="9"/>
        <v>8.4322955408666067E-7</v>
      </c>
    </row>
    <row r="311" spans="1:6" x14ac:dyDescent="0.15">
      <c r="A311" s="25" t="s">
        <v>313</v>
      </c>
      <c r="B311" s="25" t="s">
        <v>314</v>
      </c>
      <c r="C311" s="21">
        <v>9.6224899999999988E-2</v>
      </c>
      <c r="D311" s="22">
        <v>3.8937110000000004E-2</v>
      </c>
      <c r="E311" s="23">
        <f t="shared" si="8"/>
        <v>1.4712902421366141</v>
      </c>
      <c r="F311" s="24">
        <f t="shared" si="9"/>
        <v>4.3640494019998919E-6</v>
      </c>
    </row>
    <row r="312" spans="1:6" x14ac:dyDescent="0.15">
      <c r="A312" s="25" t="s">
        <v>315</v>
      </c>
      <c r="B312" s="25" t="s">
        <v>316</v>
      </c>
      <c r="C312" s="21">
        <v>1.7055E-3</v>
      </c>
      <c r="D312" s="22">
        <v>3.9734999999999996E-3</v>
      </c>
      <c r="E312" s="23">
        <f t="shared" si="8"/>
        <v>-0.57078142695356737</v>
      </c>
      <c r="F312" s="24">
        <f t="shared" si="9"/>
        <v>7.7348859340054563E-8</v>
      </c>
    </row>
    <row r="313" spans="1:6" x14ac:dyDescent="0.15">
      <c r="A313" s="25" t="s">
        <v>317</v>
      </c>
      <c r="B313" s="25" t="s">
        <v>318</v>
      </c>
      <c r="C313" s="21">
        <v>6.0393000000000002E-2</v>
      </c>
      <c r="D313" s="22">
        <v>0</v>
      </c>
      <c r="E313" s="23" t="str">
        <f t="shared" si="8"/>
        <v/>
      </c>
      <c r="F313" s="24">
        <f t="shared" si="9"/>
        <v>2.7389795732183616E-6</v>
      </c>
    </row>
    <row r="314" spans="1:6" x14ac:dyDescent="0.15">
      <c r="A314" s="25" t="s">
        <v>319</v>
      </c>
      <c r="B314" s="25" t="s">
        <v>320</v>
      </c>
      <c r="C314" s="21">
        <v>8.267679E-2</v>
      </c>
      <c r="D314" s="22">
        <v>9.8284780000000002E-2</v>
      </c>
      <c r="E314" s="23">
        <f t="shared" si="8"/>
        <v>-0.15880373339595411</v>
      </c>
      <c r="F314" s="24">
        <f t="shared" si="9"/>
        <v>3.7496073880957081E-6</v>
      </c>
    </row>
    <row r="315" spans="1:6" x14ac:dyDescent="0.15">
      <c r="A315" s="25" t="s">
        <v>321</v>
      </c>
      <c r="B315" s="25" t="s">
        <v>322</v>
      </c>
      <c r="C315" s="21">
        <v>0</v>
      </c>
      <c r="D315" s="22">
        <v>9.0366000000000005E-3</v>
      </c>
      <c r="E315" s="23">
        <f t="shared" si="8"/>
        <v>-1</v>
      </c>
      <c r="F315" s="24">
        <f t="shared" si="9"/>
        <v>0</v>
      </c>
    </row>
    <row r="316" spans="1:6" x14ac:dyDescent="0.15">
      <c r="A316" s="25" t="s">
        <v>323</v>
      </c>
      <c r="B316" s="25" t="s">
        <v>324</v>
      </c>
      <c r="C316" s="21">
        <v>1.296718E-2</v>
      </c>
      <c r="D316" s="22">
        <v>2.3569525099999997</v>
      </c>
      <c r="E316" s="23">
        <f t="shared" si="8"/>
        <v>-0.99449832784284653</v>
      </c>
      <c r="F316" s="24">
        <f t="shared" si="9"/>
        <v>5.8809532797254112E-7</v>
      </c>
    </row>
    <row r="317" spans="1:6" x14ac:dyDescent="0.15">
      <c r="A317" s="25" t="s">
        <v>78</v>
      </c>
      <c r="B317" s="25" t="s">
        <v>325</v>
      </c>
      <c r="C317" s="21">
        <v>13.179365279999999</v>
      </c>
      <c r="D317" s="22">
        <v>40.626552869999998</v>
      </c>
      <c r="E317" s="23">
        <f t="shared" si="8"/>
        <v>-0.67559725477639332</v>
      </c>
      <c r="F317" s="24">
        <f t="shared" si="9"/>
        <v>5.9771848210725235E-4</v>
      </c>
    </row>
    <row r="318" spans="1:6" x14ac:dyDescent="0.15">
      <c r="A318" s="25" t="s">
        <v>231</v>
      </c>
      <c r="B318" s="25" t="s">
        <v>327</v>
      </c>
      <c r="C318" s="21">
        <v>0.4704895</v>
      </c>
      <c r="D318" s="22">
        <v>0.432145</v>
      </c>
      <c r="E318" s="23">
        <f t="shared" si="8"/>
        <v>8.8730634393548558E-2</v>
      </c>
      <c r="F318" s="24">
        <f t="shared" si="9"/>
        <v>2.1337922108749694E-5</v>
      </c>
    </row>
    <row r="319" spans="1:6" x14ac:dyDescent="0.15">
      <c r="A319" s="25" t="s">
        <v>331</v>
      </c>
      <c r="B319" s="25" t="s">
        <v>332</v>
      </c>
      <c r="C319" s="21">
        <v>1.298155E-2</v>
      </c>
      <c r="D319" s="22">
        <v>0.30849921999999996</v>
      </c>
      <c r="E319" s="23">
        <f t="shared" si="8"/>
        <v>-0.95792031500112063</v>
      </c>
      <c r="F319" s="24">
        <f t="shared" si="9"/>
        <v>5.8874704483487861E-7</v>
      </c>
    </row>
    <row r="320" spans="1:6" x14ac:dyDescent="0.15">
      <c r="A320" s="25" t="s">
        <v>1153</v>
      </c>
      <c r="B320" s="25" t="s">
        <v>328</v>
      </c>
      <c r="C320" s="21">
        <v>3.1525029399999998</v>
      </c>
      <c r="D320" s="22">
        <v>4.26581133</v>
      </c>
      <c r="E320" s="23">
        <f t="shared" si="8"/>
        <v>-0.2609839732410294</v>
      </c>
      <c r="F320" s="24">
        <f t="shared" si="9"/>
        <v>1.4297420491068218E-4</v>
      </c>
    </row>
    <row r="321" spans="1:7" x14ac:dyDescent="0.15">
      <c r="A321" s="25" t="s">
        <v>1154</v>
      </c>
      <c r="B321" s="25" t="s">
        <v>330</v>
      </c>
      <c r="C321" s="21">
        <v>2.7837591499999998</v>
      </c>
      <c r="D321" s="22">
        <v>4.1446795099999996</v>
      </c>
      <c r="E321" s="23">
        <f t="shared" si="8"/>
        <v>-0.32835358119161306</v>
      </c>
      <c r="F321" s="24">
        <f t="shared" si="9"/>
        <v>1.2625071529166805E-4</v>
      </c>
    </row>
    <row r="322" spans="1:7" x14ac:dyDescent="0.15">
      <c r="A322" s="25" t="s">
        <v>1155</v>
      </c>
      <c r="B322" s="25" t="s">
        <v>329</v>
      </c>
      <c r="C322" s="21">
        <v>15.37857243</v>
      </c>
      <c r="D322" s="22">
        <v>19.09788502</v>
      </c>
      <c r="E322" s="23">
        <f t="shared" si="8"/>
        <v>-0.19474997289516616</v>
      </c>
      <c r="F322" s="24">
        <f t="shared" si="9"/>
        <v>6.9745824434999193E-4</v>
      </c>
    </row>
    <row r="323" spans="1:7" x14ac:dyDescent="0.15">
      <c r="A323" s="26" t="s">
        <v>333</v>
      </c>
      <c r="B323" s="26" t="s">
        <v>334</v>
      </c>
      <c r="C323" s="21">
        <v>14.2738414</v>
      </c>
      <c r="D323" s="22">
        <v>20.37695003</v>
      </c>
      <c r="E323" s="23">
        <f t="shared" si="8"/>
        <v>-0.29951040862418998</v>
      </c>
      <c r="F323" s="24">
        <f t="shared" si="9"/>
        <v>6.473558198128687E-4</v>
      </c>
    </row>
    <row r="324" spans="1:7" s="4" customFormat="1" ht="11" x14ac:dyDescent="0.15">
      <c r="A324" s="133" t="s">
        <v>189</v>
      </c>
      <c r="B324" s="27"/>
      <c r="C324" s="28">
        <f>SUM(C6:C323)</f>
        <v>7712.0626807599992</v>
      </c>
      <c r="D324" s="29">
        <f>SUM(D6:D323)</f>
        <v>6995.5639509300017</v>
      </c>
      <c r="E324" s="30">
        <f t="shared" si="8"/>
        <v>0.10242186832338862</v>
      </c>
      <c r="F324" s="31">
        <f t="shared" si="9"/>
        <v>0.34976209411655784</v>
      </c>
    </row>
    <row r="325" spans="1:7" x14ac:dyDescent="0.15">
      <c r="E325" s="33" t="str">
        <f t="shared" si="8"/>
        <v/>
      </c>
      <c r="F325" s="33"/>
    </row>
    <row r="326" spans="1:7" s="4" customFormat="1" ht="11" x14ac:dyDescent="0.15">
      <c r="A326" s="132" t="s">
        <v>117</v>
      </c>
      <c r="B326" s="35" t="s">
        <v>374</v>
      </c>
      <c r="C326" s="145" t="s">
        <v>1126</v>
      </c>
      <c r="D326" s="146"/>
      <c r="E326" s="147"/>
      <c r="F326" s="36"/>
    </row>
    <row r="327" spans="1:7" s="10" customFormat="1" ht="12" x14ac:dyDescent="0.15">
      <c r="A327" s="38"/>
      <c r="B327" s="38"/>
      <c r="C327" s="39" t="s">
        <v>1160</v>
      </c>
      <c r="D327" s="40" t="s">
        <v>1137</v>
      </c>
      <c r="E327" s="41" t="s">
        <v>345</v>
      </c>
      <c r="F327" s="42" t="s">
        <v>346</v>
      </c>
    </row>
    <row r="328" spans="1:7" x14ac:dyDescent="0.15">
      <c r="A328" s="20" t="s">
        <v>335</v>
      </c>
      <c r="B328" s="20" t="s">
        <v>336</v>
      </c>
      <c r="C328" s="43">
        <v>83.435404660000003</v>
      </c>
      <c r="D328" s="43">
        <v>103.29989515999999</v>
      </c>
      <c r="E328" s="44">
        <f t="shared" ref="E328:E391" si="10">IF(ISERROR(C328/D328-1),"",((C328/D328-1)))</f>
        <v>-0.19229923195209553</v>
      </c>
      <c r="F328" s="45">
        <f t="shared" ref="F328:F391" si="11">C328/$C$1257</f>
        <v>3.7840125353426407E-3</v>
      </c>
      <c r="G328" s="144"/>
    </row>
    <row r="329" spans="1:7" x14ac:dyDescent="0.15">
      <c r="A329" s="25" t="s">
        <v>1165</v>
      </c>
      <c r="B329" s="25" t="s">
        <v>1166</v>
      </c>
      <c r="C329" s="46">
        <v>5.6192289999999999E-2</v>
      </c>
      <c r="D329" s="46"/>
      <c r="E329" s="23" t="str">
        <f t="shared" si="10"/>
        <v/>
      </c>
      <c r="F329" s="24">
        <f t="shared" si="11"/>
        <v>2.5484664527737058E-6</v>
      </c>
      <c r="G329" s="144"/>
    </row>
    <row r="330" spans="1:7" x14ac:dyDescent="0.15">
      <c r="A330" s="25" t="s">
        <v>62</v>
      </c>
      <c r="B330" s="25" t="s">
        <v>387</v>
      </c>
      <c r="C330" s="46">
        <v>24.115204139999999</v>
      </c>
      <c r="D330" s="46">
        <v>1.1499776799999999</v>
      </c>
      <c r="E330" s="23">
        <f t="shared" si="10"/>
        <v>19.970149733688746</v>
      </c>
      <c r="F330" s="24">
        <f t="shared" si="11"/>
        <v>1.0936872078461223E-3</v>
      </c>
      <c r="G330" s="144"/>
    </row>
    <row r="331" spans="1:7" x14ac:dyDescent="0.15">
      <c r="A331" s="25" t="s">
        <v>337</v>
      </c>
      <c r="B331" s="25" t="s">
        <v>388</v>
      </c>
      <c r="C331" s="46">
        <v>8.6866831700000002</v>
      </c>
      <c r="D331" s="46">
        <v>14.718849050000001</v>
      </c>
      <c r="E331" s="23">
        <f t="shared" si="10"/>
        <v>-0.40982592181689648</v>
      </c>
      <c r="F331" s="24">
        <f t="shared" si="11"/>
        <v>3.9396366733975339E-4</v>
      </c>
      <c r="G331" s="144"/>
    </row>
    <row r="332" spans="1:7" x14ac:dyDescent="0.15">
      <c r="A332" s="25" t="s">
        <v>83</v>
      </c>
      <c r="B332" s="25" t="s">
        <v>389</v>
      </c>
      <c r="C332" s="46">
        <v>0.26592996999999996</v>
      </c>
      <c r="D332" s="46">
        <v>5.8779999999999999E-2</v>
      </c>
      <c r="E332" s="23">
        <f t="shared" si="10"/>
        <v>3.5241573664511732</v>
      </c>
      <c r="F332" s="24">
        <f t="shared" si="11"/>
        <v>1.2060615563667504E-5</v>
      </c>
      <c r="G332" s="144"/>
    </row>
    <row r="333" spans="1:7" x14ac:dyDescent="0.15">
      <c r="A333" s="25" t="s">
        <v>338</v>
      </c>
      <c r="B333" s="25" t="s">
        <v>419</v>
      </c>
      <c r="C333" s="46">
        <v>0</v>
      </c>
      <c r="D333" s="46">
        <v>1.9635E-3</v>
      </c>
      <c r="E333" s="23">
        <f t="shared" si="10"/>
        <v>-1</v>
      </c>
      <c r="F333" s="24">
        <f t="shared" si="11"/>
        <v>0</v>
      </c>
      <c r="G333" s="144"/>
    </row>
    <row r="334" spans="1:7" x14ac:dyDescent="0.15">
      <c r="A334" s="25" t="s">
        <v>428</v>
      </c>
      <c r="B334" s="25" t="s">
        <v>429</v>
      </c>
      <c r="C334" s="46">
        <v>2.01471964</v>
      </c>
      <c r="D334" s="46">
        <v>1.68856878</v>
      </c>
      <c r="E334" s="23">
        <f t="shared" si="10"/>
        <v>0.19315225051122886</v>
      </c>
      <c r="F334" s="24">
        <f t="shared" si="11"/>
        <v>9.1372773992380758E-5</v>
      </c>
      <c r="G334" s="144"/>
    </row>
    <row r="335" spans="1:7" x14ac:dyDescent="0.15">
      <c r="A335" s="25" t="s">
        <v>1130</v>
      </c>
      <c r="B335" s="25" t="s">
        <v>430</v>
      </c>
      <c r="C335" s="46">
        <v>12.17157072</v>
      </c>
      <c r="D335" s="46">
        <v>2.6902564999999998</v>
      </c>
      <c r="E335" s="23">
        <f t="shared" si="10"/>
        <v>3.5243160717202988</v>
      </c>
      <c r="F335" s="24">
        <f t="shared" si="11"/>
        <v>5.520123785217278E-4</v>
      </c>
      <c r="G335" s="144"/>
    </row>
    <row r="336" spans="1:7" x14ac:dyDescent="0.15">
      <c r="A336" s="25" t="s">
        <v>431</v>
      </c>
      <c r="B336" s="25" t="s">
        <v>432</v>
      </c>
      <c r="C336" s="46">
        <v>4.5212440000000003</v>
      </c>
      <c r="D336" s="46">
        <v>3.9131931899999999</v>
      </c>
      <c r="E336" s="23">
        <f t="shared" si="10"/>
        <v>0.15538481758422984</v>
      </c>
      <c r="F336" s="24">
        <f t="shared" si="11"/>
        <v>2.0505017074058383E-4</v>
      </c>
      <c r="G336" s="144"/>
    </row>
    <row r="337" spans="1:7" x14ac:dyDescent="0.15">
      <c r="A337" s="25" t="s">
        <v>454</v>
      </c>
      <c r="B337" s="25" t="s">
        <v>455</v>
      </c>
      <c r="C337" s="46">
        <v>3.3860735000000002</v>
      </c>
      <c r="D337" s="46">
        <v>9.6878390000000003</v>
      </c>
      <c r="E337" s="23">
        <f t="shared" si="10"/>
        <v>-0.65048206313090051</v>
      </c>
      <c r="F337" s="24">
        <f t="shared" si="11"/>
        <v>1.5356723709562375E-4</v>
      </c>
      <c r="G337" s="144"/>
    </row>
    <row r="338" spans="1:7" x14ac:dyDescent="0.15">
      <c r="A338" s="25" t="s">
        <v>458</v>
      </c>
      <c r="B338" s="25" t="s">
        <v>459</v>
      </c>
      <c r="C338" s="46">
        <v>7.8165027999999994</v>
      </c>
      <c r="D338" s="46">
        <v>4.7458017000000003</v>
      </c>
      <c r="E338" s="23">
        <f t="shared" si="10"/>
        <v>0.64703527330271693</v>
      </c>
      <c r="F338" s="24">
        <f t="shared" si="11"/>
        <v>3.5449872507085467E-4</v>
      </c>
      <c r="G338" s="144"/>
    </row>
    <row r="339" spans="1:7" x14ac:dyDescent="0.15">
      <c r="A339" s="25" t="s">
        <v>339</v>
      </c>
      <c r="B339" s="25" t="s">
        <v>461</v>
      </c>
      <c r="C339" s="46">
        <v>0.15828999999999999</v>
      </c>
      <c r="D339" s="46">
        <v>0.13008110000000001</v>
      </c>
      <c r="E339" s="23">
        <f t="shared" si="10"/>
        <v>0.21685625352184124</v>
      </c>
      <c r="F339" s="24">
        <f t="shared" si="11"/>
        <v>7.1788630577175234E-6</v>
      </c>
      <c r="G339" s="144"/>
    </row>
    <row r="340" spans="1:7" x14ac:dyDescent="0.15">
      <c r="A340" s="25" t="s">
        <v>340</v>
      </c>
      <c r="B340" s="25" t="s">
        <v>463</v>
      </c>
      <c r="C340" s="46">
        <v>0.127195</v>
      </c>
      <c r="D340" s="46">
        <v>0.61756449999999996</v>
      </c>
      <c r="E340" s="23">
        <f t="shared" si="10"/>
        <v>-0.79403770780218097</v>
      </c>
      <c r="F340" s="24">
        <f t="shared" si="11"/>
        <v>5.7686239599872418E-6</v>
      </c>
      <c r="G340" s="144"/>
    </row>
    <row r="341" spans="1:7" x14ac:dyDescent="0.15">
      <c r="A341" s="25" t="s">
        <v>341</v>
      </c>
      <c r="B341" s="25" t="s">
        <v>465</v>
      </c>
      <c r="C341" s="46">
        <v>2.3866800000000001</v>
      </c>
      <c r="D341" s="46">
        <v>2.7637079999999998</v>
      </c>
      <c r="E341" s="23">
        <f t="shared" si="10"/>
        <v>-0.13642106908544593</v>
      </c>
      <c r="F341" s="24">
        <f t="shared" si="11"/>
        <v>1.0824214342405244E-4</v>
      </c>
      <c r="G341" s="144"/>
    </row>
    <row r="342" spans="1:7" x14ac:dyDescent="0.15">
      <c r="A342" s="25" t="s">
        <v>466</v>
      </c>
      <c r="B342" s="25" t="s">
        <v>467</v>
      </c>
      <c r="C342" s="46">
        <v>1.7507646100000001</v>
      </c>
      <c r="D342" s="46">
        <v>0.91375156999999996</v>
      </c>
      <c r="E342" s="23">
        <f t="shared" si="10"/>
        <v>0.91601816892090282</v>
      </c>
      <c r="F342" s="24">
        <f t="shared" si="11"/>
        <v>7.9401727092603635E-5</v>
      </c>
      <c r="G342" s="144"/>
    </row>
    <row r="343" spans="1:7" x14ac:dyDescent="0.15">
      <c r="A343" s="25" t="s">
        <v>342</v>
      </c>
      <c r="B343" s="25" t="s">
        <v>473</v>
      </c>
      <c r="C343" s="46">
        <v>0.39195999999999998</v>
      </c>
      <c r="D343" s="46">
        <v>0.48224</v>
      </c>
      <c r="E343" s="23">
        <f t="shared" si="10"/>
        <v>-0.18720968812209693</v>
      </c>
      <c r="F343" s="24">
        <f t="shared" si="11"/>
        <v>1.7776405105205387E-5</v>
      </c>
      <c r="G343" s="144"/>
    </row>
    <row r="344" spans="1:7" x14ac:dyDescent="0.15">
      <c r="A344" s="25" t="s">
        <v>343</v>
      </c>
      <c r="B344" s="25" t="s">
        <v>475</v>
      </c>
      <c r="C344" s="46">
        <v>2.8801199999999998</v>
      </c>
      <c r="D344" s="46">
        <v>1.7560500000000001</v>
      </c>
      <c r="E344" s="23">
        <f t="shared" si="10"/>
        <v>0.64011275305372828</v>
      </c>
      <c r="F344" s="24">
        <f t="shared" si="11"/>
        <v>1.3062093037964113E-4</v>
      </c>
      <c r="G344" s="144"/>
    </row>
    <row r="345" spans="1:7" x14ac:dyDescent="0.15">
      <c r="A345" s="25" t="s">
        <v>963</v>
      </c>
      <c r="B345" s="25" t="s">
        <v>477</v>
      </c>
      <c r="C345" s="46">
        <v>0.21337999999999999</v>
      </c>
      <c r="D345" s="46">
        <v>0.41258294000000001</v>
      </c>
      <c r="E345" s="23">
        <f t="shared" si="10"/>
        <v>-0.48281913934686693</v>
      </c>
      <c r="F345" s="24">
        <f t="shared" si="11"/>
        <v>9.6773377930113416E-6</v>
      </c>
      <c r="G345" s="144"/>
    </row>
    <row r="346" spans="1:7" x14ac:dyDescent="0.15">
      <c r="A346" s="25" t="s">
        <v>964</v>
      </c>
      <c r="B346" s="25" t="s">
        <v>481</v>
      </c>
      <c r="C346" s="46">
        <v>1.1412245000000001</v>
      </c>
      <c r="D346" s="46">
        <v>1.14242</v>
      </c>
      <c r="E346" s="23">
        <f t="shared" si="10"/>
        <v>-1.0464627720102593E-3</v>
      </c>
      <c r="F346" s="24">
        <f t="shared" si="11"/>
        <v>5.1757498285502269E-5</v>
      </c>
      <c r="G346" s="144"/>
    </row>
    <row r="347" spans="1:7" x14ac:dyDescent="0.15">
      <c r="A347" s="25" t="s">
        <v>965</v>
      </c>
      <c r="B347" s="25" t="s">
        <v>483</v>
      </c>
      <c r="C347" s="46">
        <v>2.5974339999999998</v>
      </c>
      <c r="D347" s="46">
        <v>6.1212915199999998</v>
      </c>
      <c r="E347" s="23">
        <f t="shared" si="10"/>
        <v>-0.57567222676563523</v>
      </c>
      <c r="F347" s="24">
        <f t="shared" si="11"/>
        <v>1.178003852894021E-4</v>
      </c>
      <c r="G347" s="144"/>
    </row>
    <row r="348" spans="1:7" x14ac:dyDescent="0.15">
      <c r="A348" s="25" t="s">
        <v>484</v>
      </c>
      <c r="B348" s="25" t="s">
        <v>485</v>
      </c>
      <c r="C348" s="46">
        <v>1.4232941499999998</v>
      </c>
      <c r="D348" s="46">
        <v>1.54384108</v>
      </c>
      <c r="E348" s="23">
        <f t="shared" si="10"/>
        <v>-7.8082473359239901E-2</v>
      </c>
      <c r="F348" s="24">
        <f t="shared" si="11"/>
        <v>6.4550090300716811E-5</v>
      </c>
      <c r="G348" s="144"/>
    </row>
    <row r="349" spans="1:7" x14ac:dyDescent="0.15">
      <c r="A349" s="25" t="s">
        <v>966</v>
      </c>
      <c r="B349" s="25" t="s">
        <v>489</v>
      </c>
      <c r="C349" s="46">
        <v>0</v>
      </c>
      <c r="D349" s="46">
        <v>0</v>
      </c>
      <c r="E349" s="23" t="str">
        <f t="shared" si="10"/>
        <v/>
      </c>
      <c r="F349" s="24">
        <f t="shared" si="11"/>
        <v>0</v>
      </c>
      <c r="G349" s="144"/>
    </row>
    <row r="350" spans="1:7" x14ac:dyDescent="0.15">
      <c r="A350" s="25" t="s">
        <v>967</v>
      </c>
      <c r="B350" s="25" t="s">
        <v>499</v>
      </c>
      <c r="C350" s="46">
        <v>11.516014199999999</v>
      </c>
      <c r="D350" s="46">
        <v>17.763095460000002</v>
      </c>
      <c r="E350" s="23">
        <f t="shared" si="10"/>
        <v>-0.35168877373133267</v>
      </c>
      <c r="F350" s="24">
        <f t="shared" si="11"/>
        <v>5.2228118587737966E-4</v>
      </c>
      <c r="G350" s="144"/>
    </row>
    <row r="351" spans="1:7" x14ac:dyDescent="0.15">
      <c r="A351" s="25" t="s">
        <v>968</v>
      </c>
      <c r="B351" s="25" t="s">
        <v>969</v>
      </c>
      <c r="C351" s="46">
        <v>0</v>
      </c>
      <c r="D351" s="46">
        <v>0</v>
      </c>
      <c r="E351" s="23" t="str">
        <f t="shared" si="10"/>
        <v/>
      </c>
      <c r="F351" s="24">
        <f t="shared" si="11"/>
        <v>0</v>
      </c>
      <c r="G351" s="144"/>
    </row>
    <row r="352" spans="1:7" x14ac:dyDescent="0.15">
      <c r="A352" s="25" t="s">
        <v>970</v>
      </c>
      <c r="B352" s="25" t="s">
        <v>971</v>
      </c>
      <c r="C352" s="46">
        <v>0.98803224999999995</v>
      </c>
      <c r="D352" s="46">
        <v>1.7814038300000001</v>
      </c>
      <c r="E352" s="23">
        <f t="shared" si="10"/>
        <v>-0.44536312689975532</v>
      </c>
      <c r="F352" s="24">
        <f t="shared" si="11"/>
        <v>4.4809831444554459E-5</v>
      </c>
      <c r="G352" s="144"/>
    </row>
    <row r="353" spans="1:7" x14ac:dyDescent="0.15">
      <c r="A353" s="25" t="s">
        <v>972</v>
      </c>
      <c r="B353" s="25" t="s">
        <v>973</v>
      </c>
      <c r="C353" s="46">
        <v>51.467876850000003</v>
      </c>
      <c r="D353" s="46">
        <v>84.106581169999998</v>
      </c>
      <c r="E353" s="23">
        <f t="shared" si="10"/>
        <v>-0.38806361958797475</v>
      </c>
      <c r="F353" s="24">
        <f t="shared" si="11"/>
        <v>2.3342020328360603E-3</v>
      </c>
      <c r="G353" s="144"/>
    </row>
    <row r="354" spans="1:7" x14ac:dyDescent="0.15">
      <c r="A354" s="25" t="s">
        <v>215</v>
      </c>
      <c r="B354" s="25" t="s">
        <v>216</v>
      </c>
      <c r="C354" s="46">
        <v>1.5422999999999999E-4</v>
      </c>
      <c r="D354" s="46"/>
      <c r="E354" s="23" t="str">
        <f t="shared" si="10"/>
        <v/>
      </c>
      <c r="F354" s="24">
        <f t="shared" si="11"/>
        <v>6.9947315016221727E-9</v>
      </c>
      <c r="G354" s="144"/>
    </row>
    <row r="355" spans="1:7" x14ac:dyDescent="0.15">
      <c r="A355" s="25" t="s">
        <v>1168</v>
      </c>
      <c r="B355" s="25" t="s">
        <v>1169</v>
      </c>
      <c r="C355" s="46">
        <v>7.3999999999999996E-5</v>
      </c>
      <c r="D355" s="46"/>
      <c r="E355" s="23" t="str">
        <f t="shared" si="10"/>
        <v/>
      </c>
      <c r="F355" s="24">
        <f t="shared" si="11"/>
        <v>3.3560924017379289E-9</v>
      </c>
      <c r="G355" s="144"/>
    </row>
    <row r="356" spans="1:7" x14ac:dyDescent="0.15">
      <c r="A356" s="25" t="s">
        <v>25</v>
      </c>
      <c r="B356" s="25" t="s">
        <v>1167</v>
      </c>
      <c r="C356" s="46">
        <v>2.8800000000000001E-4</v>
      </c>
      <c r="D356" s="46"/>
      <c r="E356" s="23" t="str">
        <f t="shared" si="10"/>
        <v/>
      </c>
      <c r="F356" s="24">
        <f t="shared" si="11"/>
        <v>1.3061548806763833E-8</v>
      </c>
      <c r="G356" s="144"/>
    </row>
    <row r="357" spans="1:7" x14ac:dyDescent="0.15">
      <c r="A357" s="25" t="s">
        <v>506</v>
      </c>
      <c r="B357" s="25" t="s">
        <v>974</v>
      </c>
      <c r="C357" s="46">
        <v>4.2411160099999998</v>
      </c>
      <c r="D357" s="46">
        <v>0.36448111</v>
      </c>
      <c r="E357" s="23">
        <f t="shared" si="10"/>
        <v>10.636037900564997</v>
      </c>
      <c r="F357" s="24">
        <f t="shared" si="11"/>
        <v>1.9234563805473084E-4</v>
      </c>
      <c r="G357" s="144"/>
    </row>
    <row r="358" spans="1:7" x14ac:dyDescent="0.15">
      <c r="A358" s="25" t="s">
        <v>975</v>
      </c>
      <c r="B358" s="25" t="s">
        <v>976</v>
      </c>
      <c r="C358" s="46">
        <v>9.3541619999999992E-2</v>
      </c>
      <c r="D358" s="46">
        <v>0.26145312999999998</v>
      </c>
      <c r="E358" s="23">
        <f t="shared" si="10"/>
        <v>-0.64222413401591327</v>
      </c>
      <c r="F358" s="24">
        <f t="shared" si="11"/>
        <v>4.2423556774088741E-6</v>
      </c>
      <c r="G358" s="144"/>
    </row>
    <row r="359" spans="1:7" x14ac:dyDescent="0.15">
      <c r="A359" s="25" t="s">
        <v>977</v>
      </c>
      <c r="B359" s="25" t="s">
        <v>978</v>
      </c>
      <c r="C359" s="46">
        <v>16.40955958</v>
      </c>
      <c r="D359" s="46">
        <v>7.6249081799999994</v>
      </c>
      <c r="E359" s="23">
        <f t="shared" si="10"/>
        <v>1.1520993030502304</v>
      </c>
      <c r="F359" s="24">
        <f t="shared" si="11"/>
        <v>7.4421619219329515E-4</v>
      </c>
      <c r="G359" s="144"/>
    </row>
    <row r="360" spans="1:7" x14ac:dyDescent="0.15">
      <c r="A360" s="25" t="s">
        <v>979</v>
      </c>
      <c r="B360" s="25" t="s">
        <v>980</v>
      </c>
      <c r="C360" s="46">
        <v>0.54705051000000005</v>
      </c>
      <c r="D360" s="46">
        <v>0.60337631999999997</v>
      </c>
      <c r="E360" s="23">
        <f t="shared" si="10"/>
        <v>-9.3351044999578248E-2</v>
      </c>
      <c r="F360" s="24">
        <f t="shared" si="11"/>
        <v>2.4810162972673772E-5</v>
      </c>
      <c r="G360" s="144"/>
    </row>
    <row r="361" spans="1:7" x14ac:dyDescent="0.15">
      <c r="A361" s="25" t="s">
        <v>981</v>
      </c>
      <c r="B361" s="25" t="s">
        <v>982</v>
      </c>
      <c r="C361" s="46">
        <v>5.8766232</v>
      </c>
      <c r="D361" s="46">
        <v>2.4437074700000001</v>
      </c>
      <c r="E361" s="23">
        <f t="shared" si="10"/>
        <v>1.4047981487735108</v>
      </c>
      <c r="F361" s="24">
        <f t="shared" si="11"/>
        <v>2.6652014147833563E-4</v>
      </c>
      <c r="G361" s="144"/>
    </row>
    <row r="362" spans="1:7" x14ac:dyDescent="0.15">
      <c r="A362" s="25" t="s">
        <v>983</v>
      </c>
      <c r="B362" s="25" t="s">
        <v>984</v>
      </c>
      <c r="C362" s="46">
        <v>2.0036389300000002</v>
      </c>
      <c r="D362" s="46">
        <v>2.2944221099999997</v>
      </c>
      <c r="E362" s="23">
        <f t="shared" si="10"/>
        <v>-0.12673482300081196</v>
      </c>
      <c r="F362" s="24">
        <f t="shared" si="11"/>
        <v>9.0870234983774534E-5</v>
      </c>
      <c r="G362" s="144"/>
    </row>
    <row r="363" spans="1:7" x14ac:dyDescent="0.15">
      <c r="A363" s="25" t="s">
        <v>985</v>
      </c>
      <c r="B363" s="25" t="s">
        <v>986</v>
      </c>
      <c r="C363" s="46">
        <v>4.2840837000000001</v>
      </c>
      <c r="D363" s="46">
        <v>2.06521701</v>
      </c>
      <c r="E363" s="23">
        <f t="shared" si="10"/>
        <v>1.0743988061574217</v>
      </c>
      <c r="F363" s="24">
        <f t="shared" si="11"/>
        <v>1.9429433451323397E-4</v>
      </c>
      <c r="G363" s="144"/>
    </row>
    <row r="364" spans="1:7" x14ac:dyDescent="0.15">
      <c r="A364" s="25" t="s">
        <v>987</v>
      </c>
      <c r="B364" s="25" t="s">
        <v>988</v>
      </c>
      <c r="C364" s="46">
        <v>1.0023888000000001</v>
      </c>
      <c r="D364" s="46">
        <v>0.58392714000000001</v>
      </c>
      <c r="E364" s="23">
        <f t="shared" si="10"/>
        <v>0.71663334572871551</v>
      </c>
      <c r="F364" s="24">
        <f t="shared" si="11"/>
        <v>4.5460938314421633E-5</v>
      </c>
      <c r="G364" s="144"/>
    </row>
    <row r="365" spans="1:7" x14ac:dyDescent="0.15">
      <c r="A365" s="25" t="s">
        <v>1170</v>
      </c>
      <c r="B365" s="25" t="s">
        <v>1171</v>
      </c>
      <c r="C365" s="46">
        <v>1.0062999999999999E-4</v>
      </c>
      <c r="D365" s="46"/>
      <c r="E365" s="23" t="str">
        <f t="shared" si="10"/>
        <v/>
      </c>
      <c r="F365" s="24">
        <f t="shared" si="11"/>
        <v>4.5638321403633481E-9</v>
      </c>
      <c r="G365" s="144"/>
    </row>
    <row r="366" spans="1:7" x14ac:dyDescent="0.15">
      <c r="A366" s="25" t="s">
        <v>84</v>
      </c>
      <c r="B366" s="25" t="s">
        <v>989</v>
      </c>
      <c r="C366" s="46">
        <v>5.7141446900000004</v>
      </c>
      <c r="D366" s="46">
        <v>0.10934024000000001</v>
      </c>
      <c r="E366" s="23">
        <f t="shared" si="10"/>
        <v>51.260217189938487</v>
      </c>
      <c r="F366" s="24">
        <f t="shared" si="11"/>
        <v>2.5915131860189373E-4</v>
      </c>
      <c r="G366" s="144"/>
    </row>
    <row r="367" spans="1:7" x14ac:dyDescent="0.15">
      <c r="A367" s="25" t="s">
        <v>85</v>
      </c>
      <c r="B367" s="25" t="s">
        <v>990</v>
      </c>
      <c r="C367" s="46">
        <v>0.50157711999999999</v>
      </c>
      <c r="D367" s="46">
        <v>2.4832131299999998</v>
      </c>
      <c r="E367" s="23">
        <f t="shared" si="10"/>
        <v>-0.79801285925062748</v>
      </c>
      <c r="F367" s="24">
        <f t="shared" si="11"/>
        <v>2.2747826504291803E-5</v>
      </c>
      <c r="G367" s="144"/>
    </row>
    <row r="368" spans="1:7" x14ac:dyDescent="0.15">
      <c r="A368" s="25" t="s">
        <v>86</v>
      </c>
      <c r="B368" s="25" t="s">
        <v>991</v>
      </c>
      <c r="C368" s="46">
        <v>27.324344289999999</v>
      </c>
      <c r="D368" s="46">
        <v>8.9661150399999983</v>
      </c>
      <c r="E368" s="23">
        <f t="shared" si="10"/>
        <v>2.0475121240469836</v>
      </c>
      <c r="F368" s="24">
        <f t="shared" si="11"/>
        <v>1.2392300574883806E-3</v>
      </c>
      <c r="G368" s="144"/>
    </row>
    <row r="369" spans="1:7" x14ac:dyDescent="0.15">
      <c r="A369" s="25" t="s">
        <v>992</v>
      </c>
      <c r="B369" s="25" t="s">
        <v>993</v>
      </c>
      <c r="C369" s="46">
        <v>3.2553553700000002</v>
      </c>
      <c r="D369" s="46">
        <v>0.46293805999999998</v>
      </c>
      <c r="E369" s="23">
        <f t="shared" si="10"/>
        <v>6.0319458503800707</v>
      </c>
      <c r="F369" s="24">
        <f t="shared" si="11"/>
        <v>1.4763883002991574E-4</v>
      </c>
      <c r="G369" s="144"/>
    </row>
    <row r="370" spans="1:7" x14ac:dyDescent="0.15">
      <c r="A370" s="25" t="s">
        <v>994</v>
      </c>
      <c r="B370" s="25" t="s">
        <v>995</v>
      </c>
      <c r="C370" s="46">
        <v>4.1939534399999996</v>
      </c>
      <c r="D370" s="46">
        <v>7.78751105</v>
      </c>
      <c r="E370" s="23">
        <f t="shared" si="10"/>
        <v>-0.46145136577366408</v>
      </c>
      <c r="F370" s="24">
        <f t="shared" si="11"/>
        <v>1.9020669288144119E-4</v>
      </c>
      <c r="G370" s="144"/>
    </row>
    <row r="371" spans="1:7" x14ac:dyDescent="0.15">
      <c r="A371" s="25" t="s">
        <v>996</v>
      </c>
      <c r="B371" s="25" t="s">
        <v>997</v>
      </c>
      <c r="C371" s="46">
        <v>1.9914256100000001</v>
      </c>
      <c r="D371" s="46">
        <v>2.5418502699999999</v>
      </c>
      <c r="E371" s="23">
        <f t="shared" si="10"/>
        <v>-0.21654487933311661</v>
      </c>
      <c r="F371" s="24">
        <f t="shared" si="11"/>
        <v>9.0316329166855686E-5</v>
      </c>
      <c r="G371" s="144"/>
    </row>
    <row r="372" spans="1:7" x14ac:dyDescent="0.15">
      <c r="A372" s="25" t="s">
        <v>1172</v>
      </c>
      <c r="B372" s="25" t="s">
        <v>1173</v>
      </c>
      <c r="C372" s="46">
        <v>0</v>
      </c>
      <c r="D372" s="46"/>
      <c r="E372" s="23" t="str">
        <f t="shared" si="10"/>
        <v/>
      </c>
      <c r="F372" s="24">
        <f t="shared" si="11"/>
        <v>0</v>
      </c>
      <c r="G372" s="144"/>
    </row>
    <row r="373" spans="1:7" x14ac:dyDescent="0.15">
      <c r="A373" s="25" t="s">
        <v>118</v>
      </c>
      <c r="B373" s="25" t="s">
        <v>507</v>
      </c>
      <c r="C373" s="46">
        <v>7.3307014600000002</v>
      </c>
      <c r="D373" s="46">
        <v>15.755518329999999</v>
      </c>
      <c r="E373" s="23">
        <f t="shared" si="10"/>
        <v>-0.53472165710717046</v>
      </c>
      <c r="F373" s="24">
        <f t="shared" si="11"/>
        <v>3.3246637120696139E-4</v>
      </c>
      <c r="G373" s="144"/>
    </row>
    <row r="374" spans="1:7" x14ac:dyDescent="0.15">
      <c r="A374" s="25" t="s">
        <v>119</v>
      </c>
      <c r="B374" s="25" t="s">
        <v>998</v>
      </c>
      <c r="C374" s="46">
        <v>2.9020000000000001E-2</v>
      </c>
      <c r="D374" s="46">
        <v>0.19624898999999998</v>
      </c>
      <c r="E374" s="23">
        <f t="shared" si="10"/>
        <v>-0.85212662750519119</v>
      </c>
      <c r="F374" s="24">
        <f t="shared" si="11"/>
        <v>1.31613245268155E-6</v>
      </c>
      <c r="G374" s="144"/>
    </row>
    <row r="375" spans="1:7" x14ac:dyDescent="0.15">
      <c r="A375" s="25" t="s">
        <v>999</v>
      </c>
      <c r="B375" s="25" t="s">
        <v>1000</v>
      </c>
      <c r="C375" s="46">
        <v>0.58060692000000003</v>
      </c>
      <c r="D375" s="46">
        <v>0.73940192000000005</v>
      </c>
      <c r="E375" s="23">
        <f t="shared" si="10"/>
        <v>-0.21476141149322414</v>
      </c>
      <c r="F375" s="24">
        <f t="shared" si="11"/>
        <v>2.6332033413627864E-5</v>
      </c>
      <c r="G375" s="144"/>
    </row>
    <row r="376" spans="1:7" x14ac:dyDescent="0.15">
      <c r="A376" s="25" t="s">
        <v>508</v>
      </c>
      <c r="B376" s="25" t="s">
        <v>509</v>
      </c>
      <c r="C376" s="46">
        <v>9.4251004499999986</v>
      </c>
      <c r="D376" s="46">
        <v>7.6675520599999993</v>
      </c>
      <c r="E376" s="23">
        <f t="shared" si="10"/>
        <v>0.2292189705719454</v>
      </c>
      <c r="F376" s="24">
        <f t="shared" si="11"/>
        <v>4.2745281089002341E-4</v>
      </c>
      <c r="G376" s="144"/>
    </row>
    <row r="377" spans="1:7" x14ac:dyDescent="0.15">
      <c r="A377" s="25" t="s">
        <v>514</v>
      </c>
      <c r="B377" s="25" t="s">
        <v>515</v>
      </c>
      <c r="C377" s="46">
        <v>6.2494291200000003</v>
      </c>
      <c r="D377" s="46">
        <v>13.23454407</v>
      </c>
      <c r="E377" s="23">
        <f t="shared" si="10"/>
        <v>-0.52779415090194337</v>
      </c>
      <c r="F377" s="24">
        <f t="shared" si="11"/>
        <v>2.8342785925448315E-4</v>
      </c>
      <c r="G377" s="144"/>
    </row>
    <row r="378" spans="1:7" x14ac:dyDescent="0.15">
      <c r="A378" s="25" t="s">
        <v>1001</v>
      </c>
      <c r="B378" s="25" t="s">
        <v>1002</v>
      </c>
      <c r="C378" s="46">
        <v>12.67663941</v>
      </c>
      <c r="D378" s="46">
        <v>4.4883316100000004</v>
      </c>
      <c r="E378" s="23">
        <f t="shared" si="10"/>
        <v>1.8243544620803984</v>
      </c>
      <c r="F378" s="24">
        <f t="shared" si="11"/>
        <v>5.7491855680368356E-4</v>
      </c>
      <c r="G378" s="144"/>
    </row>
    <row r="379" spans="1:7" x14ac:dyDescent="0.15">
      <c r="A379" s="25" t="s">
        <v>1003</v>
      </c>
      <c r="B379" s="25" t="s">
        <v>1004</v>
      </c>
      <c r="C379" s="46">
        <v>8.5443386099999987</v>
      </c>
      <c r="D379" s="46">
        <v>6.4885287500000004</v>
      </c>
      <c r="E379" s="23">
        <f t="shared" si="10"/>
        <v>0.31683759742915507</v>
      </c>
      <c r="F379" s="24">
        <f t="shared" si="11"/>
        <v>3.8750797144455424E-4</v>
      </c>
      <c r="G379" s="144"/>
    </row>
    <row r="380" spans="1:7" x14ac:dyDescent="0.15">
      <c r="A380" s="25" t="s">
        <v>1005</v>
      </c>
      <c r="B380" s="25" t="s">
        <v>1006</v>
      </c>
      <c r="C380" s="46">
        <v>9.5092601199999987</v>
      </c>
      <c r="D380" s="46">
        <v>3.0522871600000001</v>
      </c>
      <c r="E380" s="23">
        <f t="shared" si="10"/>
        <v>2.1154539601051163</v>
      </c>
      <c r="F380" s="24">
        <f t="shared" si="11"/>
        <v>4.3126967074164194E-4</v>
      </c>
      <c r="G380" s="144"/>
    </row>
    <row r="381" spans="1:7" x14ac:dyDescent="0.15">
      <c r="A381" s="25" t="s">
        <v>516</v>
      </c>
      <c r="B381" s="25" t="s">
        <v>517</v>
      </c>
      <c r="C381" s="46">
        <v>0</v>
      </c>
      <c r="D381" s="46">
        <v>0</v>
      </c>
      <c r="E381" s="23" t="str">
        <f t="shared" si="10"/>
        <v/>
      </c>
      <c r="F381" s="24">
        <f t="shared" si="11"/>
        <v>0</v>
      </c>
      <c r="G381" s="144"/>
    </row>
    <row r="382" spans="1:7" x14ac:dyDescent="0.15">
      <c r="A382" s="25" t="s">
        <v>518</v>
      </c>
      <c r="B382" s="25" t="s">
        <v>519</v>
      </c>
      <c r="C382" s="46">
        <v>0</v>
      </c>
      <c r="D382" s="46">
        <v>0</v>
      </c>
      <c r="E382" s="23" t="str">
        <f t="shared" si="10"/>
        <v/>
      </c>
      <c r="F382" s="24">
        <f t="shared" si="11"/>
        <v>0</v>
      </c>
      <c r="G382" s="144"/>
    </row>
    <row r="383" spans="1:7" x14ac:dyDescent="0.15">
      <c r="A383" s="25" t="s">
        <v>65</v>
      </c>
      <c r="B383" s="25" t="s">
        <v>504</v>
      </c>
      <c r="C383" s="46">
        <v>1.941705</v>
      </c>
      <c r="D383" s="46">
        <v>0</v>
      </c>
      <c r="E383" s="23" t="str">
        <f t="shared" si="10"/>
        <v/>
      </c>
      <c r="F383" s="24">
        <f t="shared" si="11"/>
        <v>8.8061370228601976E-5</v>
      </c>
      <c r="G383" s="144"/>
    </row>
    <row r="384" spans="1:7" x14ac:dyDescent="0.15">
      <c r="A384" s="25" t="s">
        <v>66</v>
      </c>
      <c r="B384" s="25" t="s">
        <v>505</v>
      </c>
      <c r="C384" s="46">
        <v>1.3564588799999999</v>
      </c>
      <c r="D384" s="46">
        <v>0.53110000000000002</v>
      </c>
      <c r="E384" s="23">
        <f t="shared" si="10"/>
        <v>1.5540555074373938</v>
      </c>
      <c r="F384" s="24">
        <f t="shared" si="11"/>
        <v>6.1518937032945149E-5</v>
      </c>
      <c r="G384" s="144"/>
    </row>
    <row r="385" spans="1:7" x14ac:dyDescent="0.15">
      <c r="A385" s="25" t="s">
        <v>1174</v>
      </c>
      <c r="B385" s="25" t="s">
        <v>1175</v>
      </c>
      <c r="C385" s="46">
        <v>4.3846499999999995E-3</v>
      </c>
      <c r="D385" s="46"/>
      <c r="E385" s="23" t="str">
        <f t="shared" si="10"/>
        <v/>
      </c>
      <c r="F385" s="24">
        <f t="shared" si="11"/>
        <v>1.988552776929758E-7</v>
      </c>
      <c r="G385" s="144"/>
    </row>
    <row r="386" spans="1:7" x14ac:dyDescent="0.15">
      <c r="A386" s="25" t="s">
        <v>1176</v>
      </c>
      <c r="B386" s="25" t="s">
        <v>1177</v>
      </c>
      <c r="C386" s="46">
        <v>7.7000000000000001E-5</v>
      </c>
      <c r="D386" s="46"/>
      <c r="E386" s="23" t="str">
        <f t="shared" si="10"/>
        <v/>
      </c>
      <c r="F386" s="24">
        <f t="shared" si="11"/>
        <v>3.4921502018083858E-9</v>
      </c>
      <c r="G386" s="144"/>
    </row>
    <row r="387" spans="1:7" x14ac:dyDescent="0.15">
      <c r="A387" s="25" t="s">
        <v>1007</v>
      </c>
      <c r="B387" s="25" t="s">
        <v>1008</v>
      </c>
      <c r="C387" s="46">
        <v>1.7324147299999999</v>
      </c>
      <c r="D387" s="46">
        <v>1.5693468799999999</v>
      </c>
      <c r="E387" s="23">
        <f t="shared" si="10"/>
        <v>0.10390809838039128</v>
      </c>
      <c r="F387" s="24">
        <f t="shared" si="11"/>
        <v>7.8569512324484675E-5</v>
      </c>
      <c r="G387" s="144"/>
    </row>
    <row r="388" spans="1:7" x14ac:dyDescent="0.15">
      <c r="A388" s="25" t="s">
        <v>1009</v>
      </c>
      <c r="B388" s="25" t="s">
        <v>1010</v>
      </c>
      <c r="C388" s="46">
        <v>0.39409160999999998</v>
      </c>
      <c r="D388" s="46">
        <v>0.33403282000000001</v>
      </c>
      <c r="E388" s="23">
        <f t="shared" si="10"/>
        <v>0.1797990688459894</v>
      </c>
      <c r="F388" s="24">
        <f t="shared" si="11"/>
        <v>1.787307916094145E-5</v>
      </c>
      <c r="G388" s="144"/>
    </row>
    <row r="389" spans="1:7" x14ac:dyDescent="0.15">
      <c r="A389" s="25" t="s">
        <v>533</v>
      </c>
      <c r="B389" s="25" t="s">
        <v>1011</v>
      </c>
      <c r="C389" s="46">
        <v>1.4140508500000002</v>
      </c>
      <c r="D389" s="46">
        <v>0.18412535999999999</v>
      </c>
      <c r="E389" s="23">
        <f t="shared" si="10"/>
        <v>6.6798266680917839</v>
      </c>
      <c r="F389" s="24">
        <f t="shared" si="11"/>
        <v>6.4130882612919746E-5</v>
      </c>
      <c r="G389" s="144"/>
    </row>
    <row r="390" spans="1:7" x14ac:dyDescent="0.15">
      <c r="A390" s="25" t="s">
        <v>535</v>
      </c>
      <c r="B390" s="25" t="s">
        <v>1012</v>
      </c>
      <c r="C390" s="46">
        <v>4.2434599999999996E-2</v>
      </c>
      <c r="D390" s="46">
        <v>0</v>
      </c>
      <c r="E390" s="23" t="str">
        <f t="shared" si="10"/>
        <v/>
      </c>
      <c r="F390" s="24">
        <f t="shared" si="11"/>
        <v>1.9245194409565989E-6</v>
      </c>
      <c r="G390" s="144"/>
    </row>
    <row r="391" spans="1:7" x14ac:dyDescent="0.15">
      <c r="A391" s="25" t="s">
        <v>537</v>
      </c>
      <c r="B391" s="25" t="s">
        <v>1013</v>
      </c>
      <c r="C391" s="46">
        <v>0.37367424999999999</v>
      </c>
      <c r="D391" s="46">
        <v>7.3739760000000001E-2</v>
      </c>
      <c r="E391" s="23">
        <f t="shared" si="10"/>
        <v>4.0674730972815745</v>
      </c>
      <c r="F391" s="24">
        <f t="shared" si="11"/>
        <v>1.6947098799325938E-5</v>
      </c>
      <c r="G391" s="144"/>
    </row>
    <row r="392" spans="1:7" x14ac:dyDescent="0.15">
      <c r="A392" s="25" t="s">
        <v>539</v>
      </c>
      <c r="B392" s="25" t="s">
        <v>1014</v>
      </c>
      <c r="C392" s="46">
        <v>0</v>
      </c>
      <c r="D392" s="46">
        <v>3.5121999999999996E-3</v>
      </c>
      <c r="E392" s="23">
        <f t="shared" ref="E392:E455" si="12">IF(ISERROR(C392/D392-1),"",((C392/D392-1)))</f>
        <v>-1</v>
      </c>
      <c r="F392" s="24">
        <f t="shared" ref="F392:F455" si="13">C392/$C$1257</f>
        <v>0</v>
      </c>
      <c r="G392" s="144"/>
    </row>
    <row r="393" spans="1:7" x14ac:dyDescent="0.15">
      <c r="A393" s="25" t="s">
        <v>541</v>
      </c>
      <c r="B393" s="25" t="s">
        <v>1015</v>
      </c>
      <c r="C393" s="46">
        <v>8.524311560000001</v>
      </c>
      <c r="D393" s="46">
        <v>2.5481182999999996</v>
      </c>
      <c r="E393" s="23">
        <f t="shared" si="12"/>
        <v>2.3453358739270476</v>
      </c>
      <c r="F393" s="24">
        <f t="shared" si="13"/>
        <v>3.8659969265625403E-4</v>
      </c>
      <c r="G393" s="144"/>
    </row>
    <row r="394" spans="1:7" x14ac:dyDescent="0.15">
      <c r="A394" s="25" t="s">
        <v>543</v>
      </c>
      <c r="B394" s="25" t="s">
        <v>1016</v>
      </c>
      <c r="C394" s="46">
        <v>3.6892452800000002</v>
      </c>
      <c r="D394" s="46">
        <v>4.6095468300000002</v>
      </c>
      <c r="E394" s="23">
        <f t="shared" si="12"/>
        <v>-0.19965119868410142</v>
      </c>
      <c r="F394" s="24">
        <f t="shared" si="13"/>
        <v>1.673168655723719E-4</v>
      </c>
      <c r="G394" s="144"/>
    </row>
    <row r="395" spans="1:7" x14ac:dyDescent="0.15">
      <c r="A395" s="25" t="s">
        <v>545</v>
      </c>
      <c r="B395" s="25" t="s">
        <v>1017</v>
      </c>
      <c r="C395" s="46">
        <v>0.10955010000000001</v>
      </c>
      <c r="D395" s="46">
        <v>2.5770460499999999</v>
      </c>
      <c r="E395" s="23">
        <f t="shared" si="12"/>
        <v>-0.95749004950842842</v>
      </c>
      <c r="F395" s="24">
        <f t="shared" si="13"/>
        <v>4.9683818678328427E-6</v>
      </c>
      <c r="G395" s="144"/>
    </row>
    <row r="396" spans="1:7" x14ac:dyDescent="0.15">
      <c r="A396" s="25" t="s">
        <v>547</v>
      </c>
      <c r="B396" s="25" t="s">
        <v>1018</v>
      </c>
      <c r="C396" s="46">
        <v>6.7378412000000001</v>
      </c>
      <c r="D396" s="46">
        <v>0.54854596</v>
      </c>
      <c r="E396" s="23">
        <f t="shared" si="12"/>
        <v>11.283093289029054</v>
      </c>
      <c r="F396" s="24">
        <f t="shared" si="13"/>
        <v>3.0557861696536175E-4</v>
      </c>
      <c r="G396" s="144"/>
    </row>
    <row r="397" spans="1:7" x14ac:dyDescent="0.15">
      <c r="A397" s="25" t="s">
        <v>549</v>
      </c>
      <c r="B397" s="25" t="s">
        <v>1019</v>
      </c>
      <c r="C397" s="46">
        <v>7.4601584699999997</v>
      </c>
      <c r="D397" s="46">
        <v>1.7693655500000001</v>
      </c>
      <c r="E397" s="23">
        <f t="shared" si="12"/>
        <v>3.2162901103166606</v>
      </c>
      <c r="F397" s="24">
        <f t="shared" si="13"/>
        <v>3.3833758320172777E-4</v>
      </c>
      <c r="G397" s="144"/>
    </row>
    <row r="398" spans="1:7" x14ac:dyDescent="0.15">
      <c r="A398" s="25" t="s">
        <v>1020</v>
      </c>
      <c r="B398" s="25" t="s">
        <v>1021</v>
      </c>
      <c r="C398" s="46">
        <v>5.4169244900000004</v>
      </c>
      <c r="D398" s="46">
        <v>1.3246041000000002</v>
      </c>
      <c r="E398" s="23">
        <f t="shared" si="12"/>
        <v>3.0894667999291254</v>
      </c>
      <c r="F398" s="24">
        <f t="shared" si="13"/>
        <v>2.4567160975239337E-4</v>
      </c>
      <c r="G398" s="144"/>
    </row>
    <row r="399" spans="1:7" x14ac:dyDescent="0.15">
      <c r="A399" s="25" t="s">
        <v>1022</v>
      </c>
      <c r="B399" s="25" t="s">
        <v>1023</v>
      </c>
      <c r="C399" s="46">
        <v>35.264693090000002</v>
      </c>
      <c r="D399" s="46">
        <v>125.79464842</v>
      </c>
      <c r="E399" s="23">
        <f t="shared" si="12"/>
        <v>-0.71966459994181053</v>
      </c>
      <c r="F399" s="24">
        <f t="shared" si="13"/>
        <v>1.599345520661744E-3</v>
      </c>
      <c r="G399" s="144"/>
    </row>
    <row r="400" spans="1:7" x14ac:dyDescent="0.15">
      <c r="A400" s="25" t="s">
        <v>555</v>
      </c>
      <c r="B400" s="25" t="s">
        <v>556</v>
      </c>
      <c r="C400" s="46">
        <v>82.159800180000005</v>
      </c>
      <c r="D400" s="46">
        <v>64.214508449999997</v>
      </c>
      <c r="E400" s="23">
        <f t="shared" si="12"/>
        <v>0.27945852367573498</v>
      </c>
      <c r="F400" s="24">
        <f t="shared" si="13"/>
        <v>3.7261605555730347E-3</v>
      </c>
      <c r="G400" s="144"/>
    </row>
    <row r="401" spans="1:7" x14ac:dyDescent="0.15">
      <c r="A401" s="25" t="s">
        <v>560</v>
      </c>
      <c r="B401" s="25" t="s">
        <v>1024</v>
      </c>
      <c r="C401" s="46">
        <v>2.2455127000000004</v>
      </c>
      <c r="D401" s="46">
        <v>0.26118036</v>
      </c>
      <c r="E401" s="23">
        <f t="shared" si="12"/>
        <v>7.5975557273908354</v>
      </c>
      <c r="F401" s="24">
        <f t="shared" si="13"/>
        <v>1.0183983933075708E-4</v>
      </c>
      <c r="G401" s="144"/>
    </row>
    <row r="402" spans="1:7" x14ac:dyDescent="0.15">
      <c r="A402" s="25" t="s">
        <v>235</v>
      </c>
      <c r="B402" s="25" t="s">
        <v>564</v>
      </c>
      <c r="C402" s="46">
        <v>1.1075999999999998E-3</v>
      </c>
      <c r="D402" s="46">
        <v>0.41436996999999998</v>
      </c>
      <c r="E402" s="23">
        <f t="shared" si="12"/>
        <v>-0.9973270263769356</v>
      </c>
      <c r="F402" s="24">
        <f t="shared" si="13"/>
        <v>5.0232539786012567E-8</v>
      </c>
      <c r="G402" s="144"/>
    </row>
    <row r="403" spans="1:7" x14ac:dyDescent="0.15">
      <c r="A403" s="25" t="s">
        <v>87</v>
      </c>
      <c r="B403" s="25" t="s">
        <v>565</v>
      </c>
      <c r="C403" s="46">
        <v>529.24532388</v>
      </c>
      <c r="D403" s="46">
        <v>222.71211525000001</v>
      </c>
      <c r="E403" s="23">
        <f t="shared" si="12"/>
        <v>1.3763652160813464</v>
      </c>
      <c r="F403" s="24">
        <f t="shared" si="13"/>
        <v>2.4002651488229696E-2</v>
      </c>
      <c r="G403" s="144"/>
    </row>
    <row r="404" spans="1:7" x14ac:dyDescent="0.15">
      <c r="A404" s="25" t="s">
        <v>67</v>
      </c>
      <c r="B404" s="25" t="s">
        <v>566</v>
      </c>
      <c r="C404" s="46">
        <v>178.18636524999999</v>
      </c>
      <c r="D404" s="46">
        <v>134.46979875</v>
      </c>
      <c r="E404" s="23">
        <f t="shared" si="12"/>
        <v>0.32510323437960831</v>
      </c>
      <c r="F404" s="24">
        <f t="shared" si="13"/>
        <v>8.0812149528219513E-3</v>
      </c>
      <c r="G404" s="144"/>
    </row>
    <row r="405" spans="1:7" x14ac:dyDescent="0.15">
      <c r="A405" s="25" t="s">
        <v>69</v>
      </c>
      <c r="B405" s="25" t="s">
        <v>1025</v>
      </c>
      <c r="C405" s="46">
        <v>1.1054389300000003</v>
      </c>
      <c r="D405" s="46">
        <v>3.7325456899999998</v>
      </c>
      <c r="E405" s="23">
        <f t="shared" si="12"/>
        <v>-0.7038378035233106</v>
      </c>
      <c r="F405" s="24">
        <f t="shared" si="13"/>
        <v>5.013452964267983E-5</v>
      </c>
      <c r="G405" s="144"/>
    </row>
    <row r="406" spans="1:7" x14ac:dyDescent="0.15">
      <c r="A406" s="25" t="s">
        <v>268</v>
      </c>
      <c r="B406" s="25" t="s">
        <v>1026</v>
      </c>
      <c r="C406" s="46">
        <v>8.7186836400000001</v>
      </c>
      <c r="D406" s="46">
        <v>3.4145859399999998</v>
      </c>
      <c r="E406" s="23">
        <f t="shared" si="12"/>
        <v>1.5533648275960514</v>
      </c>
      <c r="F406" s="24">
        <f t="shared" si="13"/>
        <v>3.9541497185622692E-4</v>
      </c>
      <c r="G406" s="144"/>
    </row>
    <row r="407" spans="1:7" x14ac:dyDescent="0.15">
      <c r="A407" s="25" t="s">
        <v>71</v>
      </c>
      <c r="B407" s="25" t="s">
        <v>1027</v>
      </c>
      <c r="C407" s="46">
        <v>14.802262059999999</v>
      </c>
      <c r="D407" s="46">
        <v>15.581755509999999</v>
      </c>
      <c r="E407" s="23">
        <f t="shared" si="12"/>
        <v>-5.002603522431992E-2</v>
      </c>
      <c r="F407" s="24">
        <f t="shared" si="13"/>
        <v>6.7132107064999487E-4</v>
      </c>
      <c r="G407" s="144"/>
    </row>
    <row r="408" spans="1:7" x14ac:dyDescent="0.15">
      <c r="A408" s="25" t="s">
        <v>269</v>
      </c>
      <c r="B408" s="25" t="s">
        <v>1028</v>
      </c>
      <c r="C408" s="46">
        <v>2.84216494</v>
      </c>
      <c r="D408" s="46">
        <v>0.47221922</v>
      </c>
      <c r="E408" s="23">
        <f t="shared" si="12"/>
        <v>5.0187404909101332</v>
      </c>
      <c r="F408" s="24">
        <f t="shared" si="13"/>
        <v>1.2889956972459376E-4</v>
      </c>
      <c r="G408" s="144"/>
    </row>
    <row r="409" spans="1:7" x14ac:dyDescent="0.15">
      <c r="A409" s="25" t="s">
        <v>239</v>
      </c>
      <c r="B409" s="25" t="s">
        <v>574</v>
      </c>
      <c r="C409" s="46">
        <v>0.29289999999999999</v>
      </c>
      <c r="D409" s="46">
        <v>0.29061999999999999</v>
      </c>
      <c r="E409" s="23">
        <f t="shared" si="12"/>
        <v>7.8452962631614387E-3</v>
      </c>
      <c r="F409" s="24">
        <f t="shared" si="13"/>
        <v>1.3283776546878912E-5</v>
      </c>
      <c r="G409" s="144"/>
    </row>
    <row r="410" spans="1:7" x14ac:dyDescent="0.15">
      <c r="A410" s="25" t="s">
        <v>75</v>
      </c>
      <c r="B410" s="25" t="s">
        <v>1029</v>
      </c>
      <c r="C410" s="46">
        <v>5.4245185900000008</v>
      </c>
      <c r="D410" s="46">
        <v>13.7568833</v>
      </c>
      <c r="E410" s="23">
        <f t="shared" si="12"/>
        <v>-0.60568695163678532</v>
      </c>
      <c r="F410" s="24">
        <f t="shared" si="13"/>
        <v>2.4601602193223174E-4</v>
      </c>
      <c r="G410" s="144"/>
    </row>
    <row r="411" spans="1:7" x14ac:dyDescent="0.15">
      <c r="A411" s="25" t="s">
        <v>581</v>
      </c>
      <c r="B411" s="25" t="s">
        <v>582</v>
      </c>
      <c r="C411" s="46">
        <v>149.65677191999998</v>
      </c>
      <c r="D411" s="46">
        <v>31.01875875</v>
      </c>
      <c r="E411" s="23">
        <f t="shared" si="12"/>
        <v>3.8247182656849539</v>
      </c>
      <c r="F411" s="24">
        <f t="shared" si="13"/>
        <v>6.7873237176937599E-3</v>
      </c>
      <c r="G411" s="144"/>
    </row>
    <row r="412" spans="1:7" x14ac:dyDescent="0.15">
      <c r="A412" s="25" t="s">
        <v>583</v>
      </c>
      <c r="B412" s="25" t="s">
        <v>584</v>
      </c>
      <c r="C412" s="46">
        <v>34.331561130000004</v>
      </c>
      <c r="D412" s="46">
        <v>37.704237999999997</v>
      </c>
      <c r="E412" s="23">
        <f t="shared" si="12"/>
        <v>-8.945086942215863E-2</v>
      </c>
      <c r="F412" s="24">
        <f t="shared" si="13"/>
        <v>1.557025560110733E-3</v>
      </c>
      <c r="G412" s="144"/>
    </row>
    <row r="413" spans="1:7" x14ac:dyDescent="0.15">
      <c r="A413" s="25" t="s">
        <v>585</v>
      </c>
      <c r="B413" s="25" t="s">
        <v>586</v>
      </c>
      <c r="C413" s="46">
        <v>4.9039559999999996E-2</v>
      </c>
      <c r="D413" s="46">
        <v>0.49635000000000001</v>
      </c>
      <c r="E413" s="23">
        <f t="shared" si="12"/>
        <v>-0.9011996373526745</v>
      </c>
      <c r="F413" s="24">
        <f t="shared" si="13"/>
        <v>2.2240715500077198E-6</v>
      </c>
      <c r="G413" s="144"/>
    </row>
    <row r="414" spans="1:7" x14ac:dyDescent="0.15">
      <c r="A414" s="25" t="s">
        <v>589</v>
      </c>
      <c r="B414" s="25" t="s">
        <v>590</v>
      </c>
      <c r="C414" s="46">
        <v>1.1956500000000001</v>
      </c>
      <c r="D414" s="46">
        <v>0.68894999999999995</v>
      </c>
      <c r="E414" s="23">
        <f t="shared" si="12"/>
        <v>0.73546701502286105</v>
      </c>
      <c r="F414" s="24">
        <f t="shared" si="13"/>
        <v>5.4225836218080481E-5</v>
      </c>
      <c r="G414" s="144"/>
    </row>
    <row r="415" spans="1:7" x14ac:dyDescent="0.15">
      <c r="A415" s="25" t="s">
        <v>593</v>
      </c>
      <c r="B415" s="25" t="s">
        <v>594</v>
      </c>
      <c r="C415" s="46">
        <v>8.397396E-2</v>
      </c>
      <c r="D415" s="46">
        <v>5.0085600000000001E-2</v>
      </c>
      <c r="E415" s="23">
        <f t="shared" si="12"/>
        <v>0.67660884565623647</v>
      </c>
      <c r="F415" s="24">
        <f t="shared" si="13"/>
        <v>3.8084374202681728E-6</v>
      </c>
      <c r="G415" s="144"/>
    </row>
    <row r="416" spans="1:7" x14ac:dyDescent="0.15">
      <c r="A416" s="25" t="s">
        <v>597</v>
      </c>
      <c r="B416" s="25" t="s">
        <v>598</v>
      </c>
      <c r="C416" s="46">
        <v>6.2495000000000009E-4</v>
      </c>
      <c r="D416" s="46">
        <v>4.0438331400000003</v>
      </c>
      <c r="E416" s="23">
        <f t="shared" si="12"/>
        <v>-0.99984545603679387</v>
      </c>
      <c r="F416" s="24">
        <f t="shared" si="13"/>
        <v>2.8343107384677285E-8</v>
      </c>
      <c r="G416" s="144"/>
    </row>
    <row r="417" spans="1:7" x14ac:dyDescent="0.15">
      <c r="A417" s="25" t="s">
        <v>601</v>
      </c>
      <c r="B417" s="25" t="s">
        <v>602</v>
      </c>
      <c r="C417" s="46">
        <v>0</v>
      </c>
      <c r="D417" s="46">
        <v>1.76E-4</v>
      </c>
      <c r="E417" s="23">
        <f t="shared" si="12"/>
        <v>-1</v>
      </c>
      <c r="F417" s="24">
        <f t="shared" si="13"/>
        <v>0</v>
      </c>
      <c r="G417" s="144"/>
    </row>
    <row r="418" spans="1:7" x14ac:dyDescent="0.15">
      <c r="A418" s="25" t="s">
        <v>605</v>
      </c>
      <c r="B418" s="25" t="s">
        <v>606</v>
      </c>
      <c r="C418" s="46">
        <v>0.74070000000000003</v>
      </c>
      <c r="D418" s="46">
        <v>0</v>
      </c>
      <c r="E418" s="23" t="str">
        <f t="shared" si="12"/>
        <v/>
      </c>
      <c r="F418" s="24">
        <f t="shared" si="13"/>
        <v>3.3592670837395731E-5</v>
      </c>
      <c r="G418" s="144"/>
    </row>
    <row r="419" spans="1:7" x14ac:dyDescent="0.15">
      <c r="A419" s="25" t="s">
        <v>609</v>
      </c>
      <c r="B419" s="25" t="s">
        <v>610</v>
      </c>
      <c r="C419" s="46">
        <v>1.6701710000000001</v>
      </c>
      <c r="D419" s="46">
        <v>1.7472000000000001</v>
      </c>
      <c r="E419" s="23">
        <f t="shared" si="12"/>
        <v>-4.4087110805860807E-2</v>
      </c>
      <c r="F419" s="24">
        <f t="shared" si="13"/>
        <v>7.5746597333824849E-5</v>
      </c>
      <c r="G419" s="144"/>
    </row>
    <row r="420" spans="1:7" x14ac:dyDescent="0.15">
      <c r="A420" s="25" t="s">
        <v>613</v>
      </c>
      <c r="B420" s="25" t="s">
        <v>614</v>
      </c>
      <c r="C420" s="46">
        <v>0.60585</v>
      </c>
      <c r="D420" s="46">
        <v>0.67979999999999996</v>
      </c>
      <c r="E420" s="23">
        <f t="shared" si="12"/>
        <v>-0.1087819947043247</v>
      </c>
      <c r="F420" s="24">
        <f t="shared" si="13"/>
        <v>2.7476872724228709E-5</v>
      </c>
      <c r="G420" s="144"/>
    </row>
    <row r="421" spans="1:7" x14ac:dyDescent="0.15">
      <c r="A421" s="25" t="s">
        <v>238</v>
      </c>
      <c r="B421" s="25" t="s">
        <v>618</v>
      </c>
      <c r="C421" s="46">
        <v>0.71594400000000002</v>
      </c>
      <c r="D421" s="46">
        <v>4.1169000000000002</v>
      </c>
      <c r="E421" s="23">
        <f t="shared" si="12"/>
        <v>-0.82609633462070975</v>
      </c>
      <c r="F421" s="24">
        <f t="shared" si="13"/>
        <v>3.2469921871214325E-5</v>
      </c>
      <c r="G421" s="144"/>
    </row>
    <row r="422" spans="1:7" x14ac:dyDescent="0.15">
      <c r="A422" s="25" t="s">
        <v>621</v>
      </c>
      <c r="B422" s="25" t="s">
        <v>622</v>
      </c>
      <c r="C422" s="46">
        <v>1.2894615</v>
      </c>
      <c r="D422" s="46">
        <v>0</v>
      </c>
      <c r="E422" s="23" t="str">
        <f t="shared" si="12"/>
        <v/>
      </c>
      <c r="F422" s="24">
        <f t="shared" si="13"/>
        <v>5.8480431655183686E-5</v>
      </c>
      <c r="G422" s="144"/>
    </row>
    <row r="423" spans="1:7" x14ac:dyDescent="0.15">
      <c r="A423" s="25" t="s">
        <v>625</v>
      </c>
      <c r="B423" s="25" t="s">
        <v>626</v>
      </c>
      <c r="C423" s="46">
        <v>0</v>
      </c>
      <c r="D423" s="46">
        <v>0</v>
      </c>
      <c r="E423" s="23" t="str">
        <f t="shared" si="12"/>
        <v/>
      </c>
      <c r="F423" s="24">
        <f t="shared" si="13"/>
        <v>0</v>
      </c>
      <c r="G423" s="144"/>
    </row>
    <row r="424" spans="1:7" x14ac:dyDescent="0.15">
      <c r="A424" s="25" t="s">
        <v>629</v>
      </c>
      <c r="B424" s="25" t="s">
        <v>630</v>
      </c>
      <c r="C424" s="46">
        <v>0</v>
      </c>
      <c r="D424" s="46">
        <v>0</v>
      </c>
      <c r="E424" s="23" t="str">
        <f t="shared" si="12"/>
        <v/>
      </c>
      <c r="F424" s="24">
        <f t="shared" si="13"/>
        <v>0</v>
      </c>
      <c r="G424" s="144"/>
    </row>
    <row r="425" spans="1:7" x14ac:dyDescent="0.15">
      <c r="A425" s="25" t="s">
        <v>633</v>
      </c>
      <c r="B425" s="25" t="s">
        <v>634</v>
      </c>
      <c r="C425" s="46">
        <v>3.1588180000000001</v>
      </c>
      <c r="D425" s="46">
        <v>5.7828862000000001</v>
      </c>
      <c r="E425" s="23">
        <f t="shared" si="12"/>
        <v>-0.45376445415785627</v>
      </c>
      <c r="F425" s="24">
        <f t="shared" si="13"/>
        <v>1.4326060930098652E-4</v>
      </c>
      <c r="G425" s="144"/>
    </row>
    <row r="426" spans="1:7" x14ac:dyDescent="0.15">
      <c r="A426" s="25" t="s">
        <v>637</v>
      </c>
      <c r="B426" s="25" t="s">
        <v>638</v>
      </c>
      <c r="C426" s="46">
        <v>0.71519999999999995</v>
      </c>
      <c r="D426" s="46">
        <v>4.8704999999999998</v>
      </c>
      <c r="E426" s="23">
        <f t="shared" si="12"/>
        <v>-0.85315676008623342</v>
      </c>
      <c r="F426" s="24">
        <f t="shared" si="13"/>
        <v>3.2436179536796846E-5</v>
      </c>
      <c r="G426" s="144"/>
    </row>
    <row r="427" spans="1:7" x14ac:dyDescent="0.15">
      <c r="A427" s="25" t="s">
        <v>643</v>
      </c>
      <c r="B427" s="25" t="s">
        <v>644</v>
      </c>
      <c r="C427" s="46">
        <v>4.1740000000000004</v>
      </c>
      <c r="D427" s="46">
        <v>1.26285</v>
      </c>
      <c r="E427" s="23">
        <f t="shared" si="12"/>
        <v>2.3052223146058521</v>
      </c>
      <c r="F427" s="24">
        <f t="shared" si="13"/>
        <v>1.8930175249802861E-4</v>
      </c>
      <c r="G427" s="144"/>
    </row>
    <row r="428" spans="1:7" x14ac:dyDescent="0.15">
      <c r="A428" s="25" t="s">
        <v>647</v>
      </c>
      <c r="B428" s="25" t="s">
        <v>648</v>
      </c>
      <c r="C428" s="46">
        <v>2.3079000000000001</v>
      </c>
      <c r="D428" s="46">
        <v>0.47646120000000003</v>
      </c>
      <c r="E428" s="23">
        <f t="shared" si="12"/>
        <v>3.8438361822536651</v>
      </c>
      <c r="F428" s="24">
        <f t="shared" si="13"/>
        <v>1.0466926559420225E-4</v>
      </c>
      <c r="G428" s="144"/>
    </row>
    <row r="429" spans="1:7" x14ac:dyDescent="0.15">
      <c r="A429" s="25" t="s">
        <v>651</v>
      </c>
      <c r="B429" s="25" t="s">
        <v>652</v>
      </c>
      <c r="C429" s="46">
        <v>0.65685000000000004</v>
      </c>
      <c r="D429" s="46">
        <v>0.71279999999999999</v>
      </c>
      <c r="E429" s="23">
        <f t="shared" si="12"/>
        <v>-7.8493265993265893E-2</v>
      </c>
      <c r="F429" s="24">
        <f t="shared" si="13"/>
        <v>2.9789855325426471E-5</v>
      </c>
      <c r="G429" s="144"/>
    </row>
    <row r="430" spans="1:7" x14ac:dyDescent="0.15">
      <c r="A430" s="25" t="s">
        <v>655</v>
      </c>
      <c r="B430" s="25" t="s">
        <v>656</v>
      </c>
      <c r="C430" s="46">
        <v>0.30225000000000002</v>
      </c>
      <c r="D430" s="46">
        <v>0.32879999999999998</v>
      </c>
      <c r="E430" s="23">
        <f t="shared" si="12"/>
        <v>-8.0748175182481674E-2</v>
      </c>
      <c r="F430" s="24">
        <f t="shared" si="13"/>
        <v>1.3707823357098502E-5</v>
      </c>
      <c r="G430" s="144"/>
    </row>
    <row r="431" spans="1:7" x14ac:dyDescent="0.15">
      <c r="A431" s="25" t="s">
        <v>659</v>
      </c>
      <c r="B431" s="25" t="s">
        <v>660</v>
      </c>
      <c r="C431" s="46">
        <v>0</v>
      </c>
      <c r="D431" s="46">
        <v>0</v>
      </c>
      <c r="E431" s="23" t="str">
        <f t="shared" si="12"/>
        <v/>
      </c>
      <c r="F431" s="24">
        <f t="shared" si="13"/>
        <v>0</v>
      </c>
      <c r="G431" s="144"/>
    </row>
    <row r="432" spans="1:7" x14ac:dyDescent="0.15">
      <c r="A432" s="25" t="s">
        <v>665</v>
      </c>
      <c r="B432" s="25" t="s">
        <v>666</v>
      </c>
      <c r="C432" s="46">
        <v>0.32035000000000002</v>
      </c>
      <c r="D432" s="46">
        <v>2.04605E-2</v>
      </c>
      <c r="E432" s="23">
        <f t="shared" si="12"/>
        <v>14.656997629578946</v>
      </c>
      <c r="F432" s="24">
        <f t="shared" si="13"/>
        <v>1.4528705417523591E-5</v>
      </c>
      <c r="G432" s="144"/>
    </row>
    <row r="433" spans="1:7" x14ac:dyDescent="0.15">
      <c r="A433" s="25" t="s">
        <v>233</v>
      </c>
      <c r="B433" s="25" t="s">
        <v>669</v>
      </c>
      <c r="C433" s="46">
        <v>0</v>
      </c>
      <c r="D433" s="46">
        <v>0.53625634</v>
      </c>
      <c r="E433" s="23">
        <f t="shared" si="12"/>
        <v>-1</v>
      </c>
      <c r="F433" s="24">
        <f t="shared" si="13"/>
        <v>0</v>
      </c>
      <c r="G433" s="144"/>
    </row>
    <row r="434" spans="1:7" x14ac:dyDescent="0.15">
      <c r="A434" s="25" t="s">
        <v>234</v>
      </c>
      <c r="B434" s="25" t="s">
        <v>670</v>
      </c>
      <c r="C434" s="46">
        <v>0</v>
      </c>
      <c r="D434" s="46">
        <v>0</v>
      </c>
      <c r="E434" s="23" t="str">
        <f t="shared" si="12"/>
        <v/>
      </c>
      <c r="F434" s="24">
        <f t="shared" si="13"/>
        <v>0</v>
      </c>
      <c r="G434" s="144"/>
    </row>
    <row r="435" spans="1:7" x14ac:dyDescent="0.15">
      <c r="A435" s="25" t="s">
        <v>667</v>
      </c>
      <c r="B435" s="25" t="s">
        <v>668</v>
      </c>
      <c r="C435" s="46">
        <v>0.45163999999999999</v>
      </c>
      <c r="D435" s="46">
        <v>0</v>
      </c>
      <c r="E435" s="23" t="str">
        <f t="shared" si="12"/>
        <v/>
      </c>
      <c r="F435" s="24">
        <f t="shared" si="13"/>
        <v>2.0483048274607002E-5</v>
      </c>
      <c r="G435" s="144"/>
    </row>
    <row r="436" spans="1:7" x14ac:dyDescent="0.15">
      <c r="A436" s="25" t="s">
        <v>237</v>
      </c>
      <c r="B436" s="25" t="s">
        <v>671</v>
      </c>
      <c r="C436" s="46">
        <v>6.9981100000000001E-3</v>
      </c>
      <c r="D436" s="46">
        <v>0</v>
      </c>
      <c r="E436" s="23" t="str">
        <f t="shared" si="12"/>
        <v/>
      </c>
      <c r="F436" s="24">
        <f t="shared" si="13"/>
        <v>3.1738248375035431E-7</v>
      </c>
      <c r="G436" s="144"/>
    </row>
    <row r="437" spans="1:7" x14ac:dyDescent="0.15">
      <c r="A437" s="25" t="s">
        <v>236</v>
      </c>
      <c r="B437" s="25" t="s">
        <v>673</v>
      </c>
      <c r="C437" s="46">
        <v>1.85957529</v>
      </c>
      <c r="D437" s="46">
        <v>1.04271538</v>
      </c>
      <c r="E437" s="23">
        <f t="shared" si="12"/>
        <v>0.78339681725995058</v>
      </c>
      <c r="F437" s="24">
        <f t="shared" si="13"/>
        <v>8.4336574340927113E-5</v>
      </c>
      <c r="G437" s="144"/>
    </row>
    <row r="438" spans="1:7" x14ac:dyDescent="0.15">
      <c r="A438" s="25" t="s">
        <v>674</v>
      </c>
      <c r="B438" s="25" t="s">
        <v>675</v>
      </c>
      <c r="C438" s="46">
        <v>2.1689360000000001E-2</v>
      </c>
      <c r="D438" s="46">
        <v>2.1365599999999998E-2</v>
      </c>
      <c r="E438" s="23">
        <f t="shared" si="12"/>
        <v>1.5153330587486469E-2</v>
      </c>
      <c r="F438" s="24">
        <f t="shared" si="13"/>
        <v>9.8366886884538625E-7</v>
      </c>
      <c r="G438" s="144"/>
    </row>
    <row r="439" spans="1:7" x14ac:dyDescent="0.15">
      <c r="A439" s="25" t="s">
        <v>686</v>
      </c>
      <c r="B439" s="25" t="s">
        <v>687</v>
      </c>
      <c r="C439" s="46">
        <v>1.0145999999999999</v>
      </c>
      <c r="D439" s="46">
        <v>0</v>
      </c>
      <c r="E439" s="23" t="str">
        <f t="shared" si="12"/>
        <v/>
      </c>
      <c r="F439" s="24">
        <f t="shared" si="13"/>
        <v>4.6014747983828416E-5</v>
      </c>
      <c r="G439" s="144"/>
    </row>
    <row r="440" spans="1:7" x14ac:dyDescent="0.15">
      <c r="A440" s="25" t="s">
        <v>1030</v>
      </c>
      <c r="B440" s="25" t="s">
        <v>1031</v>
      </c>
      <c r="C440" s="46">
        <v>21.475884059999998</v>
      </c>
      <c r="D440" s="46">
        <v>16.752890539999999</v>
      </c>
      <c r="E440" s="23">
        <f t="shared" si="12"/>
        <v>0.28192111138810083</v>
      </c>
      <c r="F440" s="24">
        <f t="shared" si="13"/>
        <v>9.7398717992392846E-4</v>
      </c>
      <c r="G440" s="144"/>
    </row>
    <row r="441" spans="1:7" x14ac:dyDescent="0.15">
      <c r="A441" s="25" t="s">
        <v>1032</v>
      </c>
      <c r="B441" s="25" t="s">
        <v>1033</v>
      </c>
      <c r="C441" s="46">
        <v>2.6880422799999999</v>
      </c>
      <c r="D441" s="46">
        <v>4.95406981</v>
      </c>
      <c r="E441" s="23">
        <f t="shared" si="12"/>
        <v>-0.45740726653183761</v>
      </c>
      <c r="F441" s="24">
        <f t="shared" si="13"/>
        <v>1.219097063710581E-4</v>
      </c>
      <c r="G441" s="144"/>
    </row>
    <row r="442" spans="1:7" x14ac:dyDescent="0.15">
      <c r="A442" s="25" t="s">
        <v>1034</v>
      </c>
      <c r="B442" s="25" t="s">
        <v>1035</v>
      </c>
      <c r="C442" s="46">
        <v>0.20284700999999997</v>
      </c>
      <c r="D442" s="46">
        <v>1.0906860000000001E-2</v>
      </c>
      <c r="E442" s="23">
        <f t="shared" si="12"/>
        <v>17.598112564019338</v>
      </c>
      <c r="F442" s="24">
        <f t="shared" si="13"/>
        <v>9.1996393104899684E-6</v>
      </c>
      <c r="G442" s="144"/>
    </row>
    <row r="443" spans="1:7" x14ac:dyDescent="0.15">
      <c r="A443" s="25" t="s">
        <v>1036</v>
      </c>
      <c r="B443" s="25" t="s">
        <v>1037</v>
      </c>
      <c r="C443" s="46">
        <v>0.11823397000000001</v>
      </c>
      <c r="D443" s="46">
        <v>2.6208000000000004E-3</v>
      </c>
      <c r="E443" s="23">
        <f t="shared" si="12"/>
        <v>44.113694291819286</v>
      </c>
      <c r="F443" s="24">
        <f t="shared" si="13"/>
        <v>5.3622179505987881E-6</v>
      </c>
      <c r="G443" s="144"/>
    </row>
    <row r="444" spans="1:7" x14ac:dyDescent="0.15">
      <c r="A444" s="25" t="s">
        <v>1038</v>
      </c>
      <c r="B444" s="25" t="s">
        <v>1039</v>
      </c>
      <c r="C444" s="46">
        <v>0.32353431999999993</v>
      </c>
      <c r="D444" s="46">
        <v>2.1643900000000001E-2</v>
      </c>
      <c r="E444" s="23">
        <f t="shared" si="12"/>
        <v>13.94806019247917</v>
      </c>
      <c r="F444" s="24">
        <f t="shared" si="13"/>
        <v>1.4673122608830371E-5</v>
      </c>
      <c r="G444" s="144"/>
    </row>
    <row r="445" spans="1:7" x14ac:dyDescent="0.15">
      <c r="A445" s="25" t="s">
        <v>1040</v>
      </c>
      <c r="B445" s="25" t="s">
        <v>1041</v>
      </c>
      <c r="C445" s="46">
        <v>3.8816274200000001</v>
      </c>
      <c r="D445" s="46">
        <v>0.64610813</v>
      </c>
      <c r="E445" s="23">
        <f t="shared" si="12"/>
        <v>5.0077055832744284</v>
      </c>
      <c r="F445" s="24">
        <f t="shared" si="13"/>
        <v>1.7604189581945409E-4</v>
      </c>
      <c r="G445" s="144"/>
    </row>
    <row r="446" spans="1:7" x14ac:dyDescent="0.15">
      <c r="A446" s="25" t="s">
        <v>1042</v>
      </c>
      <c r="B446" s="25" t="s">
        <v>1043</v>
      </c>
      <c r="C446" s="46">
        <v>1.6398954399999999</v>
      </c>
      <c r="D446" s="46">
        <v>0.53750421999999998</v>
      </c>
      <c r="E446" s="23">
        <f t="shared" si="12"/>
        <v>2.0509443070046967</v>
      </c>
      <c r="F446" s="24">
        <f t="shared" si="13"/>
        <v>7.4373521970657805E-5</v>
      </c>
      <c r="G446" s="144"/>
    </row>
    <row r="447" spans="1:7" x14ac:dyDescent="0.15">
      <c r="A447" s="25" t="s">
        <v>706</v>
      </c>
      <c r="B447" s="25" t="s">
        <v>1044</v>
      </c>
      <c r="C447" s="46">
        <v>7.7685416199999997</v>
      </c>
      <c r="D447" s="46">
        <v>2.3070875899999996</v>
      </c>
      <c r="E447" s="23">
        <f t="shared" si="12"/>
        <v>2.3672504042206741</v>
      </c>
      <c r="F447" s="24">
        <f t="shared" si="13"/>
        <v>3.5232356085766032E-4</v>
      </c>
      <c r="G447" s="144"/>
    </row>
    <row r="448" spans="1:7" x14ac:dyDescent="0.15">
      <c r="A448" s="25" t="s">
        <v>708</v>
      </c>
      <c r="B448" s="25" t="s">
        <v>1045</v>
      </c>
      <c r="C448" s="46">
        <v>0.64758365000000007</v>
      </c>
      <c r="D448" s="46">
        <v>0.85926811999999997</v>
      </c>
      <c r="E448" s="23">
        <f t="shared" si="12"/>
        <v>-0.24635438586968628</v>
      </c>
      <c r="F448" s="24">
        <f t="shared" si="13"/>
        <v>2.9369602260198848E-5</v>
      </c>
      <c r="G448" s="144"/>
    </row>
    <row r="449" spans="1:7" x14ac:dyDescent="0.15">
      <c r="A449" s="25" t="s">
        <v>710</v>
      </c>
      <c r="B449" s="25" t="s">
        <v>1046</v>
      </c>
      <c r="C449" s="46">
        <v>3.5690269699999999</v>
      </c>
      <c r="D449" s="46">
        <v>1.13614156</v>
      </c>
      <c r="E449" s="23">
        <f t="shared" si="12"/>
        <v>2.1413576403278478</v>
      </c>
      <c r="F449" s="24">
        <f t="shared" si="13"/>
        <v>1.6186465264344247E-4</v>
      </c>
      <c r="G449" s="144"/>
    </row>
    <row r="450" spans="1:7" x14ac:dyDescent="0.15">
      <c r="A450" s="25" t="s">
        <v>1047</v>
      </c>
      <c r="B450" s="25" t="s">
        <v>1048</v>
      </c>
      <c r="C450" s="46">
        <v>9.5556000000000009E-3</v>
      </c>
      <c r="D450" s="46">
        <v>5.6991300000000002E-3</v>
      </c>
      <c r="E450" s="23">
        <f t="shared" si="12"/>
        <v>0.67667696648435816</v>
      </c>
      <c r="F450" s="24">
        <f t="shared" si="13"/>
        <v>4.3337130478441835E-7</v>
      </c>
      <c r="G450" s="144"/>
    </row>
    <row r="451" spans="1:7" x14ac:dyDescent="0.15">
      <c r="A451" s="25" t="s">
        <v>1049</v>
      </c>
      <c r="B451" s="25" t="s">
        <v>1050</v>
      </c>
      <c r="C451" s="46">
        <v>2.6092399999999996E-3</v>
      </c>
      <c r="D451" s="46">
        <v>0</v>
      </c>
      <c r="E451" s="23" t="str">
        <f t="shared" si="12"/>
        <v/>
      </c>
      <c r="F451" s="24">
        <f t="shared" si="13"/>
        <v>1.1833581808527937E-7</v>
      </c>
      <c r="G451" s="144"/>
    </row>
    <row r="452" spans="1:7" x14ac:dyDescent="0.15">
      <c r="A452" s="25" t="s">
        <v>1051</v>
      </c>
      <c r="B452" s="25" t="s">
        <v>1052</v>
      </c>
      <c r="C452" s="46">
        <v>0.15981622000000001</v>
      </c>
      <c r="D452" s="46">
        <v>0</v>
      </c>
      <c r="E452" s="23" t="str">
        <f t="shared" si="12"/>
        <v/>
      </c>
      <c r="F452" s="24">
        <f t="shared" si="13"/>
        <v>7.2480811029253686E-6</v>
      </c>
      <c r="G452" s="144"/>
    </row>
    <row r="453" spans="1:7" x14ac:dyDescent="0.15">
      <c r="A453" s="25" t="s">
        <v>219</v>
      </c>
      <c r="B453" s="25" t="s">
        <v>1053</v>
      </c>
      <c r="C453" s="46">
        <v>5.5401213499999997</v>
      </c>
      <c r="D453" s="46">
        <v>2.7341783399999997</v>
      </c>
      <c r="E453" s="23">
        <f t="shared" si="12"/>
        <v>1.0262472527669866</v>
      </c>
      <c r="F453" s="24">
        <f t="shared" si="13"/>
        <v>2.5125890766812265E-4</v>
      </c>
      <c r="G453" s="144"/>
    </row>
    <row r="454" spans="1:7" x14ac:dyDescent="0.15">
      <c r="A454" s="25" t="s">
        <v>722</v>
      </c>
      <c r="B454" s="25" t="s">
        <v>1054</v>
      </c>
      <c r="C454" s="46">
        <v>17.510881920000003</v>
      </c>
      <c r="D454" s="46">
        <v>9.9459822400000011</v>
      </c>
      <c r="E454" s="23">
        <f t="shared" si="12"/>
        <v>0.76059855099841811</v>
      </c>
      <c r="F454" s="24">
        <f t="shared" si="13"/>
        <v>7.9416402377624441E-4</v>
      </c>
      <c r="G454" s="144"/>
    </row>
    <row r="455" spans="1:7" x14ac:dyDescent="0.15">
      <c r="A455" s="25" t="s">
        <v>1055</v>
      </c>
      <c r="B455" s="25" t="s">
        <v>1056</v>
      </c>
      <c r="C455" s="46">
        <v>9.1868734100000005</v>
      </c>
      <c r="D455" s="46">
        <v>4.2941874699999998</v>
      </c>
      <c r="E455" s="23">
        <f t="shared" si="12"/>
        <v>1.1393740897856053</v>
      </c>
      <c r="F455" s="24">
        <f t="shared" si="13"/>
        <v>4.1664859523012462E-4</v>
      </c>
      <c r="G455" s="144"/>
    </row>
    <row r="456" spans="1:7" x14ac:dyDescent="0.15">
      <c r="A456" s="25" t="s">
        <v>726</v>
      </c>
      <c r="B456" s="25" t="s">
        <v>1057</v>
      </c>
      <c r="C456" s="46">
        <v>16.626850409999999</v>
      </c>
      <c r="D456" s="46">
        <v>7.5342281399999997</v>
      </c>
      <c r="E456" s="23">
        <f t="shared" ref="E456:E519" si="14">IF(ISERROR(C456/D456-1),"",((C456/D456-1)))</f>
        <v>1.2068419088249165</v>
      </c>
      <c r="F456" s="24">
        <f t="shared" ref="F456:F519" si="15">C456/$C$1257</f>
        <v>7.5407089629505632E-4</v>
      </c>
      <c r="G456" s="144"/>
    </row>
    <row r="457" spans="1:7" x14ac:dyDescent="0.15">
      <c r="A457" s="25" t="s">
        <v>1058</v>
      </c>
      <c r="B457" s="25" t="s">
        <v>1059</v>
      </c>
      <c r="C457" s="46">
        <v>0.90401428000000006</v>
      </c>
      <c r="D457" s="46">
        <v>0.13400485999999998</v>
      </c>
      <c r="E457" s="23">
        <f t="shared" si="14"/>
        <v>5.7461305507874885</v>
      </c>
      <c r="F457" s="24">
        <f t="shared" si="15"/>
        <v>4.0999398056359255E-5</v>
      </c>
      <c r="G457" s="144"/>
    </row>
    <row r="458" spans="1:7" x14ac:dyDescent="0.15">
      <c r="A458" s="25" t="s">
        <v>730</v>
      </c>
      <c r="B458" s="25" t="s">
        <v>1060</v>
      </c>
      <c r="C458" s="46">
        <v>6.4670862099999988</v>
      </c>
      <c r="D458" s="46">
        <v>9.4368007400000007</v>
      </c>
      <c r="E458" s="23">
        <f t="shared" si="14"/>
        <v>-0.31469505522270902</v>
      </c>
      <c r="F458" s="24">
        <f t="shared" si="15"/>
        <v>2.9329917419952889E-4</v>
      </c>
      <c r="G458" s="144"/>
    </row>
    <row r="459" spans="1:7" x14ac:dyDescent="0.15">
      <c r="A459" s="25" t="s">
        <v>734</v>
      </c>
      <c r="B459" s="25" t="s">
        <v>1061</v>
      </c>
      <c r="C459" s="46">
        <v>27.498706420000001</v>
      </c>
      <c r="D459" s="46">
        <v>5.5996725599999992</v>
      </c>
      <c r="E459" s="23">
        <f t="shared" si="14"/>
        <v>3.910770429048088</v>
      </c>
      <c r="F459" s="24">
        <f t="shared" si="15"/>
        <v>1.2471378334295137E-3</v>
      </c>
      <c r="G459" s="144"/>
    </row>
    <row r="460" spans="1:7" x14ac:dyDescent="0.15">
      <c r="A460" s="25" t="s">
        <v>736</v>
      </c>
      <c r="B460" s="25" t="s">
        <v>1062</v>
      </c>
      <c r="C460" s="46">
        <v>8.2194775</v>
      </c>
      <c r="D460" s="46">
        <v>3.3765375299999998</v>
      </c>
      <c r="E460" s="23">
        <f t="shared" si="14"/>
        <v>1.4342917639656743</v>
      </c>
      <c r="F460" s="24">
        <f t="shared" si="15"/>
        <v>3.7277467545953876E-4</v>
      </c>
      <c r="G460" s="144"/>
    </row>
    <row r="461" spans="1:7" x14ac:dyDescent="0.15">
      <c r="A461" s="25" t="s">
        <v>1063</v>
      </c>
      <c r="B461" s="25" t="s">
        <v>1064</v>
      </c>
      <c r="C461" s="46">
        <v>1.4063821400000001</v>
      </c>
      <c r="D461" s="46">
        <v>1.5532795700000002</v>
      </c>
      <c r="E461" s="23">
        <f t="shared" si="14"/>
        <v>-9.4572434246334769E-2</v>
      </c>
      <c r="F461" s="24">
        <f t="shared" si="15"/>
        <v>6.3783086675593632E-5</v>
      </c>
      <c r="G461" s="144"/>
    </row>
    <row r="462" spans="1:7" x14ac:dyDescent="0.15">
      <c r="A462" s="25" t="s">
        <v>1065</v>
      </c>
      <c r="B462" s="25" t="s">
        <v>1066</v>
      </c>
      <c r="C462" s="46">
        <v>3.4656571799999996</v>
      </c>
      <c r="D462" s="46">
        <v>0.79532234000000002</v>
      </c>
      <c r="E462" s="23">
        <f t="shared" si="14"/>
        <v>3.3575503989992281</v>
      </c>
      <c r="F462" s="24">
        <f t="shared" si="15"/>
        <v>1.5717656390306078E-4</v>
      </c>
      <c r="G462" s="144"/>
    </row>
    <row r="463" spans="1:7" x14ac:dyDescent="0.15">
      <c r="A463" s="25" t="s">
        <v>742</v>
      </c>
      <c r="B463" s="25" t="s">
        <v>1067</v>
      </c>
      <c r="C463" s="46">
        <v>6.4186957500000004</v>
      </c>
      <c r="D463" s="46">
        <v>2.3850653099999999</v>
      </c>
      <c r="E463" s="23">
        <f t="shared" si="14"/>
        <v>1.6912033490604919</v>
      </c>
      <c r="F463" s="24">
        <f t="shared" si="15"/>
        <v>2.9110454102219648E-4</v>
      </c>
      <c r="G463" s="144"/>
    </row>
    <row r="464" spans="1:7" x14ac:dyDescent="0.15">
      <c r="A464" s="25" t="s">
        <v>1068</v>
      </c>
      <c r="B464" s="25" t="s">
        <v>1069</v>
      </c>
      <c r="C464" s="46">
        <v>2.1088139299999997</v>
      </c>
      <c r="D464" s="46">
        <v>1.1957198600000001</v>
      </c>
      <c r="E464" s="23">
        <f t="shared" si="14"/>
        <v>0.76363544718576448</v>
      </c>
      <c r="F464" s="24">
        <f t="shared" si="15"/>
        <v>9.5640194691244598E-5</v>
      </c>
      <c r="G464" s="144"/>
    </row>
    <row r="465" spans="1:7" x14ac:dyDescent="0.15">
      <c r="A465" s="25" t="s">
        <v>748</v>
      </c>
      <c r="B465" s="25" t="s">
        <v>1070</v>
      </c>
      <c r="C465" s="46">
        <v>19.37549739</v>
      </c>
      <c r="D465" s="46">
        <v>4.2451423099999994</v>
      </c>
      <c r="E465" s="23">
        <f t="shared" si="14"/>
        <v>3.5641573297456786</v>
      </c>
      <c r="F465" s="24">
        <f t="shared" si="15"/>
        <v>8.7872918338475776E-4</v>
      </c>
      <c r="G465" s="144"/>
    </row>
    <row r="466" spans="1:7" x14ac:dyDescent="0.15">
      <c r="A466" s="25" t="s">
        <v>114</v>
      </c>
      <c r="B466" s="25" t="s">
        <v>752</v>
      </c>
      <c r="C466" s="46">
        <v>0</v>
      </c>
      <c r="D466" s="46">
        <v>0.12979299999999999</v>
      </c>
      <c r="E466" s="23">
        <f t="shared" si="14"/>
        <v>-1</v>
      </c>
      <c r="F466" s="24">
        <f t="shared" si="15"/>
        <v>0</v>
      </c>
      <c r="G466" s="144"/>
    </row>
    <row r="467" spans="1:7" x14ac:dyDescent="0.15">
      <c r="A467" s="25" t="s">
        <v>755</v>
      </c>
      <c r="B467" s="25" t="s">
        <v>1071</v>
      </c>
      <c r="C467" s="46">
        <v>17.766798990000002</v>
      </c>
      <c r="D467" s="46">
        <v>8.5684835500000016</v>
      </c>
      <c r="E467" s="23">
        <f t="shared" si="14"/>
        <v>1.073505642664156</v>
      </c>
      <c r="F467" s="24">
        <f t="shared" si="15"/>
        <v>8.0577052829113678E-4</v>
      </c>
      <c r="G467" s="144"/>
    </row>
    <row r="468" spans="1:7" x14ac:dyDescent="0.15">
      <c r="A468" s="25" t="s">
        <v>1072</v>
      </c>
      <c r="B468" s="25" t="s">
        <v>1073</v>
      </c>
      <c r="C468" s="46">
        <v>0.83255579000000002</v>
      </c>
      <c r="D468" s="46">
        <v>1.9290209199999999</v>
      </c>
      <c r="E468" s="23">
        <f t="shared" si="14"/>
        <v>-0.56840499687271406</v>
      </c>
      <c r="F468" s="24">
        <f t="shared" si="15"/>
        <v>3.7758569741107015E-5</v>
      </c>
      <c r="G468" s="144"/>
    </row>
    <row r="469" spans="1:7" x14ac:dyDescent="0.15">
      <c r="A469" s="25" t="s">
        <v>76</v>
      </c>
      <c r="B469" s="25" t="s">
        <v>1078</v>
      </c>
      <c r="C469" s="46">
        <v>6.4348999999999995E-3</v>
      </c>
      <c r="D469" s="46">
        <v>4.4346499999999997E-2</v>
      </c>
      <c r="E469" s="23">
        <f t="shared" si="14"/>
        <v>-0.85489497480071708</v>
      </c>
      <c r="F469" s="24">
        <f t="shared" si="15"/>
        <v>2.9183944589112699E-7</v>
      </c>
      <c r="G469" s="144"/>
    </row>
    <row r="470" spans="1:7" x14ac:dyDescent="0.15">
      <c r="A470" s="25" t="s">
        <v>1074</v>
      </c>
      <c r="B470" s="25" t="s">
        <v>1075</v>
      </c>
      <c r="C470" s="46">
        <v>0.21718073000000002</v>
      </c>
      <c r="D470" s="46">
        <v>0.1527501</v>
      </c>
      <c r="E470" s="23">
        <f t="shared" si="14"/>
        <v>0.42180417557828132</v>
      </c>
      <c r="F470" s="24">
        <f t="shared" si="15"/>
        <v>9.8497107804986047E-6</v>
      </c>
      <c r="G470" s="144"/>
    </row>
    <row r="471" spans="1:7" x14ac:dyDescent="0.15">
      <c r="A471" s="25" t="s">
        <v>1076</v>
      </c>
      <c r="B471" s="25" t="s">
        <v>1077</v>
      </c>
      <c r="C471" s="46">
        <v>0.14939250000000001</v>
      </c>
      <c r="D471" s="46">
        <v>0.40172985</v>
      </c>
      <c r="E471" s="23">
        <f t="shared" si="14"/>
        <v>-0.62812696143938518</v>
      </c>
      <c r="F471" s="24">
        <f t="shared" si="15"/>
        <v>6.7753382990085621E-6</v>
      </c>
      <c r="G471" s="144"/>
    </row>
    <row r="472" spans="1:7" x14ac:dyDescent="0.15">
      <c r="A472" s="25" t="s">
        <v>1079</v>
      </c>
      <c r="B472" s="25" t="s">
        <v>1080</v>
      </c>
      <c r="C472" s="46">
        <v>7.33534138</v>
      </c>
      <c r="D472" s="46">
        <v>7.9194932199999997</v>
      </c>
      <c r="E472" s="23">
        <f t="shared" si="14"/>
        <v>-7.3761265244191909E-2</v>
      </c>
      <c r="F472" s="24">
        <f t="shared" si="15"/>
        <v>3.3267680364286239E-4</v>
      </c>
      <c r="G472" s="144"/>
    </row>
    <row r="473" spans="1:7" x14ac:dyDescent="0.15">
      <c r="A473" s="25" t="s">
        <v>1082</v>
      </c>
      <c r="B473" s="25" t="s">
        <v>1083</v>
      </c>
      <c r="C473" s="46">
        <v>4.7617916500000002</v>
      </c>
      <c r="D473" s="46">
        <v>3.8832209999999998</v>
      </c>
      <c r="E473" s="23">
        <f t="shared" si="14"/>
        <v>0.22624791378085374</v>
      </c>
      <c r="F473" s="24">
        <f t="shared" si="15"/>
        <v>2.1595963209762321E-4</v>
      </c>
      <c r="G473" s="144"/>
    </row>
    <row r="474" spans="1:7" x14ac:dyDescent="0.15">
      <c r="A474" s="25" t="s">
        <v>1084</v>
      </c>
      <c r="B474" s="25" t="s">
        <v>770</v>
      </c>
      <c r="C474" s="46">
        <v>46.724407630000002</v>
      </c>
      <c r="D474" s="46">
        <v>26.643149999999999</v>
      </c>
      <c r="E474" s="23">
        <f t="shared" si="14"/>
        <v>0.75371184075456554</v>
      </c>
      <c r="F474" s="24">
        <f t="shared" si="15"/>
        <v>2.1190733705776857E-3</v>
      </c>
      <c r="G474" s="144"/>
    </row>
    <row r="475" spans="1:7" x14ac:dyDescent="0.15">
      <c r="A475" s="25" t="s">
        <v>1085</v>
      </c>
      <c r="B475" s="25" t="s">
        <v>1086</v>
      </c>
      <c r="C475" s="46">
        <v>1622.308978</v>
      </c>
      <c r="D475" s="46">
        <v>1179.0889999999999</v>
      </c>
      <c r="E475" s="23">
        <f t="shared" si="14"/>
        <v>0.37590035866673355</v>
      </c>
      <c r="F475" s="24">
        <f t="shared" si="15"/>
        <v>7.3575930193743588E-2</v>
      </c>
      <c r="G475" s="144"/>
    </row>
    <row r="476" spans="1:7" x14ac:dyDescent="0.15">
      <c r="A476" s="25" t="s">
        <v>1087</v>
      </c>
      <c r="B476" s="25" t="s">
        <v>772</v>
      </c>
      <c r="C476" s="46">
        <v>40.986296279999998</v>
      </c>
      <c r="D476" s="46">
        <v>47.42072288</v>
      </c>
      <c r="E476" s="23">
        <f t="shared" si="14"/>
        <v>-0.13568807494315449</v>
      </c>
      <c r="F476" s="24">
        <f t="shared" si="15"/>
        <v>1.8588351016309128E-3</v>
      </c>
      <c r="G476" s="144"/>
    </row>
    <row r="477" spans="1:7" x14ac:dyDescent="0.15">
      <c r="A477" s="25" t="s">
        <v>1088</v>
      </c>
      <c r="B477" s="25" t="s">
        <v>774</v>
      </c>
      <c r="C477" s="46">
        <v>28.807366160000001</v>
      </c>
      <c r="D477" s="46">
        <v>9.7733402300000005</v>
      </c>
      <c r="E477" s="23">
        <f t="shared" si="14"/>
        <v>1.9475456171651153</v>
      </c>
      <c r="F477" s="24">
        <f t="shared" si="15"/>
        <v>1.3064889551845722E-3</v>
      </c>
      <c r="G477" s="144"/>
    </row>
    <row r="478" spans="1:7" x14ac:dyDescent="0.15">
      <c r="A478" s="25" t="s">
        <v>1089</v>
      </c>
      <c r="B478" s="25" t="s">
        <v>776</v>
      </c>
      <c r="C478" s="46">
        <v>6.26637545</v>
      </c>
      <c r="D478" s="46">
        <v>6.5616154900000003</v>
      </c>
      <c r="E478" s="23">
        <f t="shared" si="14"/>
        <v>-4.4995023016809021E-2</v>
      </c>
      <c r="F478" s="24">
        <f t="shared" si="15"/>
        <v>2.8419641938083915E-4</v>
      </c>
      <c r="G478" s="144"/>
    </row>
    <row r="479" spans="1:7" x14ac:dyDescent="0.15">
      <c r="A479" s="25" t="s">
        <v>1090</v>
      </c>
      <c r="B479" s="25" t="s">
        <v>778</v>
      </c>
      <c r="C479" s="46">
        <v>132.81854626000001</v>
      </c>
      <c r="D479" s="46">
        <v>66.959723799999992</v>
      </c>
      <c r="E479" s="23">
        <f t="shared" si="14"/>
        <v>0.98355875326952913</v>
      </c>
      <c r="F479" s="24">
        <f t="shared" si="15"/>
        <v>6.0236664042305904E-3</v>
      </c>
      <c r="G479" s="144"/>
    </row>
    <row r="480" spans="1:7" x14ac:dyDescent="0.15">
      <c r="A480" s="25" t="s">
        <v>1091</v>
      </c>
      <c r="B480" s="25" t="s">
        <v>780</v>
      </c>
      <c r="C480" s="46">
        <v>0.10243834</v>
      </c>
      <c r="D480" s="46">
        <v>7.4675462499999998</v>
      </c>
      <c r="E480" s="23">
        <f t="shared" si="14"/>
        <v>-0.98628219544003493</v>
      </c>
      <c r="F480" s="24">
        <f t="shared" si="15"/>
        <v>4.6458450610898189E-6</v>
      </c>
      <c r="G480" s="144"/>
    </row>
    <row r="481" spans="1:7" x14ac:dyDescent="0.15">
      <c r="A481" s="25" t="s">
        <v>77</v>
      </c>
      <c r="B481" s="25" t="s">
        <v>783</v>
      </c>
      <c r="C481" s="46">
        <v>841.52112799999998</v>
      </c>
      <c r="D481" s="46">
        <v>766.07820500000003</v>
      </c>
      <c r="E481" s="23">
        <f t="shared" si="14"/>
        <v>9.8479401329528704E-2</v>
      </c>
      <c r="F481" s="24">
        <f t="shared" si="15"/>
        <v>3.816517112949637E-2</v>
      </c>
      <c r="G481" s="144"/>
    </row>
    <row r="482" spans="1:7" x14ac:dyDescent="0.15">
      <c r="A482" s="25" t="s">
        <v>110</v>
      </c>
      <c r="B482" s="25" t="s">
        <v>785</v>
      </c>
      <c r="C482" s="46">
        <v>0.42412850000000002</v>
      </c>
      <c r="D482" s="46">
        <v>0.96707670999999995</v>
      </c>
      <c r="E482" s="23">
        <f t="shared" si="14"/>
        <v>-0.56143241211961348</v>
      </c>
      <c r="F482" s="24">
        <f t="shared" si="15"/>
        <v>1.9235330219060885E-5</v>
      </c>
      <c r="G482" s="144"/>
    </row>
    <row r="483" spans="1:7" x14ac:dyDescent="0.15">
      <c r="A483" s="25" t="s">
        <v>1092</v>
      </c>
      <c r="B483" s="25" t="s">
        <v>1093</v>
      </c>
      <c r="C483" s="46">
        <v>2.7128365299999997</v>
      </c>
      <c r="D483" s="46">
        <v>7.34383987</v>
      </c>
      <c r="E483" s="23">
        <f t="shared" si="14"/>
        <v>-0.63059699312316297</v>
      </c>
      <c r="F483" s="24">
        <f t="shared" si="15"/>
        <v>1.2303419007419038E-4</v>
      </c>
      <c r="G483" s="144"/>
    </row>
    <row r="484" spans="1:7" x14ac:dyDescent="0.15">
      <c r="A484" s="25" t="s">
        <v>1094</v>
      </c>
      <c r="B484" s="25" t="s">
        <v>823</v>
      </c>
      <c r="C484" s="46">
        <v>13.146441230000001</v>
      </c>
      <c r="D484" s="46">
        <v>49.988716700000005</v>
      </c>
      <c r="E484" s="23">
        <f t="shared" si="14"/>
        <v>-0.73701182791115749</v>
      </c>
      <c r="F484" s="24">
        <f t="shared" si="15"/>
        <v>5.9622529083644914E-4</v>
      </c>
      <c r="G484" s="144"/>
    </row>
    <row r="485" spans="1:7" x14ac:dyDescent="0.15">
      <c r="A485" s="25" t="s">
        <v>786</v>
      </c>
      <c r="B485" s="25" t="s">
        <v>787</v>
      </c>
      <c r="C485" s="46">
        <v>8.6612837500000008</v>
      </c>
      <c r="D485" s="46">
        <v>5.5928906300000003</v>
      </c>
      <c r="E485" s="23">
        <f t="shared" si="14"/>
        <v>0.54862383747346777</v>
      </c>
      <c r="F485" s="24">
        <f t="shared" si="15"/>
        <v>3.9281173760366485E-4</v>
      </c>
      <c r="G485" s="144"/>
    </row>
    <row r="486" spans="1:7" x14ac:dyDescent="0.15">
      <c r="A486" s="25" t="s">
        <v>788</v>
      </c>
      <c r="B486" s="25" t="s">
        <v>789</v>
      </c>
      <c r="C486" s="46">
        <v>37.603924810000002</v>
      </c>
      <c r="D486" s="46">
        <v>22.43441923</v>
      </c>
      <c r="E486" s="23">
        <f t="shared" si="14"/>
        <v>0.67617108446091945</v>
      </c>
      <c r="F486" s="24">
        <f t="shared" si="15"/>
        <v>1.7054357612211542E-3</v>
      </c>
      <c r="G486" s="144"/>
    </row>
    <row r="487" spans="1:7" x14ac:dyDescent="0.15">
      <c r="A487" s="25" t="s">
        <v>790</v>
      </c>
      <c r="B487" s="25" t="s">
        <v>791</v>
      </c>
      <c r="C487" s="46">
        <v>11.913238980000001</v>
      </c>
      <c r="D487" s="46">
        <v>42.129795030000004</v>
      </c>
      <c r="E487" s="23">
        <f t="shared" si="14"/>
        <v>-0.7172253277872167</v>
      </c>
      <c r="F487" s="24">
        <f t="shared" si="15"/>
        <v>5.4029636244413677E-4</v>
      </c>
      <c r="G487" s="144"/>
    </row>
    <row r="488" spans="1:7" x14ac:dyDescent="0.15">
      <c r="A488" s="25" t="s">
        <v>792</v>
      </c>
      <c r="B488" s="25" t="s">
        <v>793</v>
      </c>
      <c r="C488" s="46">
        <v>5.6777090599999998</v>
      </c>
      <c r="D488" s="46">
        <v>7.99703695</v>
      </c>
      <c r="E488" s="23">
        <f t="shared" si="14"/>
        <v>-0.29002340548145156</v>
      </c>
      <c r="F488" s="24">
        <f t="shared" si="15"/>
        <v>2.5749886804789999E-4</v>
      </c>
      <c r="G488" s="144"/>
    </row>
    <row r="489" spans="1:7" x14ac:dyDescent="0.15">
      <c r="A489" s="25" t="s">
        <v>794</v>
      </c>
      <c r="B489" s="25" t="s">
        <v>795</v>
      </c>
      <c r="C489" s="46">
        <v>2.1089057000000002</v>
      </c>
      <c r="D489" s="46">
        <v>2.4500708599999999</v>
      </c>
      <c r="E489" s="23">
        <f t="shared" si="14"/>
        <v>-0.13924705834834494</v>
      </c>
      <c r="F489" s="24">
        <f t="shared" si="15"/>
        <v>9.5644356699348777E-5</v>
      </c>
      <c r="G489" s="144"/>
    </row>
    <row r="490" spans="1:7" x14ac:dyDescent="0.15">
      <c r="A490" s="25" t="s">
        <v>23</v>
      </c>
      <c r="B490" s="25" t="s">
        <v>796</v>
      </c>
      <c r="C490" s="46">
        <v>2.3833823599999997</v>
      </c>
      <c r="D490" s="46">
        <v>0.88123898999999994</v>
      </c>
      <c r="E490" s="23">
        <f t="shared" si="14"/>
        <v>1.7045811488663252</v>
      </c>
      <c r="F490" s="24">
        <f t="shared" si="15"/>
        <v>1.0809258687611099E-4</v>
      </c>
      <c r="G490" s="144"/>
    </row>
    <row r="491" spans="1:7" x14ac:dyDescent="0.15">
      <c r="A491" s="25" t="s">
        <v>797</v>
      </c>
      <c r="B491" s="25" t="s">
        <v>798</v>
      </c>
      <c r="C491" s="46">
        <v>0.72482658</v>
      </c>
      <c r="D491" s="46">
        <v>2.7452942899999999</v>
      </c>
      <c r="E491" s="23">
        <f t="shared" si="14"/>
        <v>-0.73597490708364099</v>
      </c>
      <c r="F491" s="24">
        <f t="shared" si="15"/>
        <v>3.2872769969130934E-5</v>
      </c>
      <c r="G491" s="144"/>
    </row>
    <row r="492" spans="1:7" x14ac:dyDescent="0.15">
      <c r="A492" s="25" t="s">
        <v>799</v>
      </c>
      <c r="B492" s="25" t="s">
        <v>800</v>
      </c>
      <c r="C492" s="46">
        <v>3.2034204500000003</v>
      </c>
      <c r="D492" s="46">
        <v>4.8916170299999999</v>
      </c>
      <c r="E492" s="23">
        <f t="shared" si="14"/>
        <v>-0.34512034970161998</v>
      </c>
      <c r="F492" s="24">
        <f t="shared" si="15"/>
        <v>1.4528344637590405E-4</v>
      </c>
      <c r="G492" s="144"/>
    </row>
    <row r="493" spans="1:7" x14ac:dyDescent="0.15">
      <c r="A493" s="25" t="s">
        <v>801</v>
      </c>
      <c r="B493" s="25" t="s">
        <v>802</v>
      </c>
      <c r="C493" s="46">
        <v>3.51847267</v>
      </c>
      <c r="D493" s="46">
        <v>0.77098052000000006</v>
      </c>
      <c r="E493" s="23">
        <f t="shared" si="14"/>
        <v>3.563633682988514</v>
      </c>
      <c r="F493" s="24">
        <f t="shared" si="15"/>
        <v>1.595718836960752E-4</v>
      </c>
      <c r="G493" s="144"/>
    </row>
    <row r="494" spans="1:7" x14ac:dyDescent="0.15">
      <c r="A494" s="25" t="s">
        <v>803</v>
      </c>
      <c r="B494" s="25" t="s">
        <v>804</v>
      </c>
      <c r="C494" s="46">
        <v>4.7374535700000004</v>
      </c>
      <c r="D494" s="46">
        <v>3.1229542499999998</v>
      </c>
      <c r="E494" s="23">
        <f t="shared" si="14"/>
        <v>0.51697821701999014</v>
      </c>
      <c r="F494" s="24">
        <f t="shared" si="15"/>
        <v>2.1485583689004364E-4</v>
      </c>
      <c r="G494" s="144"/>
    </row>
    <row r="495" spans="1:7" x14ac:dyDescent="0.15">
      <c r="A495" s="25" t="s">
        <v>805</v>
      </c>
      <c r="B495" s="25" t="s">
        <v>806</v>
      </c>
      <c r="C495" s="46">
        <v>0.45852591999999998</v>
      </c>
      <c r="D495" s="46">
        <v>0.24046369000000001</v>
      </c>
      <c r="E495" s="23">
        <f t="shared" si="14"/>
        <v>0.90684057123135697</v>
      </c>
      <c r="F495" s="24">
        <f t="shared" si="15"/>
        <v>2.0795342650160724E-5</v>
      </c>
      <c r="G495" s="144"/>
    </row>
    <row r="496" spans="1:7" x14ac:dyDescent="0.15">
      <c r="A496" s="25" t="s">
        <v>807</v>
      </c>
      <c r="B496" s="25" t="s">
        <v>808</v>
      </c>
      <c r="C496" s="46">
        <v>11.097863929999999</v>
      </c>
      <c r="D496" s="46">
        <v>19.471611329999998</v>
      </c>
      <c r="E496" s="23">
        <f t="shared" si="14"/>
        <v>-0.43004902152594471</v>
      </c>
      <c r="F496" s="24">
        <f t="shared" si="15"/>
        <v>5.0331698393235721E-4</v>
      </c>
      <c r="G496" s="144"/>
    </row>
    <row r="497" spans="1:7" x14ac:dyDescent="0.15">
      <c r="A497" s="25" t="s">
        <v>809</v>
      </c>
      <c r="B497" s="25" t="s">
        <v>810</v>
      </c>
      <c r="C497" s="46">
        <v>1.05920225</v>
      </c>
      <c r="D497" s="46">
        <v>2.5355937700000002</v>
      </c>
      <c r="E497" s="23">
        <f t="shared" si="14"/>
        <v>-0.58226658286828026</v>
      </c>
      <c r="F497" s="24">
        <f t="shared" si="15"/>
        <v>4.8037575988225927E-5</v>
      </c>
      <c r="G497" s="144"/>
    </row>
    <row r="498" spans="1:7" x14ac:dyDescent="0.15">
      <c r="A498" s="25" t="s">
        <v>811</v>
      </c>
      <c r="B498" s="25" t="s">
        <v>812</v>
      </c>
      <c r="C498" s="46">
        <v>0.56846836000000001</v>
      </c>
      <c r="D498" s="46">
        <v>0.40514028999999996</v>
      </c>
      <c r="E498" s="23">
        <f t="shared" si="14"/>
        <v>0.4031395396394668</v>
      </c>
      <c r="F498" s="24">
        <f t="shared" si="15"/>
        <v>2.5781518157086779E-5</v>
      </c>
      <c r="G498" s="144"/>
    </row>
    <row r="499" spans="1:7" x14ac:dyDescent="0.15">
      <c r="A499" s="25" t="s">
        <v>813</v>
      </c>
      <c r="B499" s="25" t="s">
        <v>814</v>
      </c>
      <c r="C499" s="46">
        <v>2.9411707300000001</v>
      </c>
      <c r="D499" s="46">
        <v>1.2841676100000001</v>
      </c>
      <c r="E499" s="23">
        <f t="shared" si="14"/>
        <v>1.2903324356545638</v>
      </c>
      <c r="F499" s="24">
        <f t="shared" si="15"/>
        <v>1.3338973971847295E-4</v>
      </c>
      <c r="G499" s="144"/>
    </row>
    <row r="500" spans="1:7" x14ac:dyDescent="0.15">
      <c r="A500" s="25" t="s">
        <v>815</v>
      </c>
      <c r="B500" s="25" t="s">
        <v>816</v>
      </c>
      <c r="C500" s="46">
        <v>2.21339935</v>
      </c>
      <c r="D500" s="46">
        <v>5.3653059499999998</v>
      </c>
      <c r="E500" s="23">
        <f t="shared" si="14"/>
        <v>-0.58746073930788612</v>
      </c>
      <c r="F500" s="24">
        <f t="shared" si="15"/>
        <v>1.0038341541279286E-4</v>
      </c>
      <c r="G500" s="144"/>
    </row>
    <row r="501" spans="1:7" x14ac:dyDescent="0.15">
      <c r="A501" s="25" t="s">
        <v>817</v>
      </c>
      <c r="B501" s="25" t="s">
        <v>818</v>
      </c>
      <c r="C501" s="46">
        <v>1.1506152199999999</v>
      </c>
      <c r="D501" s="46">
        <v>0.99121219999999999</v>
      </c>
      <c r="E501" s="23">
        <f t="shared" si="14"/>
        <v>0.1608162409623286</v>
      </c>
      <c r="F501" s="24">
        <f t="shared" si="15"/>
        <v>5.2183391853594804E-5</v>
      </c>
      <c r="G501" s="144"/>
    </row>
    <row r="502" spans="1:7" x14ac:dyDescent="0.15">
      <c r="A502" s="25" t="s">
        <v>819</v>
      </c>
      <c r="B502" s="25" t="s">
        <v>820</v>
      </c>
      <c r="C502" s="46">
        <v>3.2096505</v>
      </c>
      <c r="D502" s="46">
        <v>5.6883214200000003</v>
      </c>
      <c r="E502" s="23">
        <f t="shared" si="14"/>
        <v>-0.43574733862349158</v>
      </c>
      <c r="F502" s="24">
        <f t="shared" si="15"/>
        <v>1.4556599534168034E-4</v>
      </c>
      <c r="G502" s="144"/>
    </row>
    <row r="503" spans="1:7" x14ac:dyDescent="0.15">
      <c r="A503" s="25" t="s">
        <v>1095</v>
      </c>
      <c r="B503" s="25" t="s">
        <v>822</v>
      </c>
      <c r="C503" s="46">
        <v>8.55451461</v>
      </c>
      <c r="D503" s="46">
        <v>4.5507840999999996</v>
      </c>
      <c r="E503" s="23">
        <f t="shared" si="14"/>
        <v>0.87978915765307364</v>
      </c>
      <c r="F503" s="24">
        <f t="shared" si="15"/>
        <v>3.879694795023933E-4</v>
      </c>
      <c r="G503" s="144"/>
    </row>
    <row r="504" spans="1:7" x14ac:dyDescent="0.15">
      <c r="A504" s="25" t="s">
        <v>824</v>
      </c>
      <c r="B504" s="25" t="s">
        <v>825</v>
      </c>
      <c r="C504" s="46">
        <v>23.61425414</v>
      </c>
      <c r="D504" s="46">
        <v>33.34351298</v>
      </c>
      <c r="E504" s="23">
        <f t="shared" si="14"/>
        <v>-0.29178865603740589</v>
      </c>
      <c r="F504" s="24">
        <f t="shared" si="15"/>
        <v>1.0709678228643573E-3</v>
      </c>
      <c r="G504" s="144"/>
    </row>
    <row r="505" spans="1:7" x14ac:dyDescent="0.15">
      <c r="A505" s="25" t="s">
        <v>1096</v>
      </c>
      <c r="B505" s="25" t="s">
        <v>827</v>
      </c>
      <c r="C505" s="46">
        <v>164.98984569000001</v>
      </c>
      <c r="D505" s="46">
        <v>106.45019868999999</v>
      </c>
      <c r="E505" s="23">
        <f t="shared" si="14"/>
        <v>0.5499252018352434</v>
      </c>
      <c r="F505" s="24">
        <f t="shared" si="15"/>
        <v>7.4827184795151682E-3</v>
      </c>
      <c r="G505" s="144"/>
    </row>
    <row r="506" spans="1:7" x14ac:dyDescent="0.15">
      <c r="A506" s="25" t="s">
        <v>828</v>
      </c>
      <c r="B506" s="25" t="s">
        <v>829</v>
      </c>
      <c r="C506" s="46">
        <v>37.287845880000006</v>
      </c>
      <c r="D506" s="46">
        <v>15.88931071</v>
      </c>
      <c r="E506" s="23">
        <f t="shared" si="14"/>
        <v>1.3467252016497326</v>
      </c>
      <c r="F506" s="24">
        <f t="shared" si="15"/>
        <v>1.6911007599330131E-3</v>
      </c>
      <c r="G506" s="144"/>
    </row>
    <row r="507" spans="1:7" x14ac:dyDescent="0.15">
      <c r="A507" s="25" t="s">
        <v>830</v>
      </c>
      <c r="B507" s="25" t="s">
        <v>831</v>
      </c>
      <c r="C507" s="46">
        <v>43.254277829999999</v>
      </c>
      <c r="D507" s="46">
        <v>46.3059273</v>
      </c>
      <c r="E507" s="23">
        <f t="shared" si="14"/>
        <v>-6.5901918996879694E-2</v>
      </c>
      <c r="F507" s="24">
        <f t="shared" si="15"/>
        <v>1.9616939617287076E-3</v>
      </c>
      <c r="G507" s="144"/>
    </row>
    <row r="508" spans="1:7" x14ac:dyDescent="0.15">
      <c r="A508" s="25" t="s">
        <v>1097</v>
      </c>
      <c r="B508" s="25" t="s">
        <v>833</v>
      </c>
      <c r="C508" s="46">
        <v>5.3247219999999998E-2</v>
      </c>
      <c r="D508" s="46">
        <v>2.5580137200000004</v>
      </c>
      <c r="E508" s="23">
        <f t="shared" si="14"/>
        <v>-0.97918415386763447</v>
      </c>
      <c r="F508" s="24">
        <f t="shared" si="15"/>
        <v>2.4148998710225391E-6</v>
      </c>
      <c r="G508" s="144"/>
    </row>
    <row r="509" spans="1:7" x14ac:dyDescent="0.15">
      <c r="A509" s="25" t="s">
        <v>834</v>
      </c>
      <c r="B509" s="25" t="s">
        <v>835</v>
      </c>
      <c r="C509" s="46">
        <v>105.44141965999999</v>
      </c>
      <c r="D509" s="46">
        <v>29.998043469999999</v>
      </c>
      <c r="E509" s="23">
        <f t="shared" si="14"/>
        <v>2.5149432250622707</v>
      </c>
      <c r="F509" s="24">
        <f t="shared" si="15"/>
        <v>4.7820425317484632E-3</v>
      </c>
      <c r="G509" s="144"/>
    </row>
    <row r="510" spans="1:7" x14ac:dyDescent="0.15">
      <c r="A510" s="25" t="s">
        <v>1098</v>
      </c>
      <c r="B510" s="25" t="s">
        <v>837</v>
      </c>
      <c r="C510" s="46">
        <v>26.657907300000002</v>
      </c>
      <c r="D510" s="46">
        <v>38.135224399999998</v>
      </c>
      <c r="E510" s="23">
        <f t="shared" si="14"/>
        <v>-0.30096367021771075</v>
      </c>
      <c r="F510" s="24">
        <f t="shared" si="15"/>
        <v>1.2090054072400552E-3</v>
      </c>
      <c r="G510" s="144"/>
    </row>
    <row r="511" spans="1:7" x14ac:dyDescent="0.15">
      <c r="A511" s="25" t="s">
        <v>1099</v>
      </c>
      <c r="B511" s="25" t="s">
        <v>839</v>
      </c>
      <c r="C511" s="46">
        <v>48.616530509999997</v>
      </c>
      <c r="D511" s="46">
        <v>48.365218079999998</v>
      </c>
      <c r="E511" s="23">
        <f t="shared" si="14"/>
        <v>5.1961397048660984E-3</v>
      </c>
      <c r="F511" s="24">
        <f t="shared" si="15"/>
        <v>2.2048860627496107E-3</v>
      </c>
      <c r="G511" s="144"/>
    </row>
    <row r="512" spans="1:7" x14ac:dyDescent="0.15">
      <c r="A512" s="25" t="s">
        <v>1100</v>
      </c>
      <c r="B512" s="25" t="s">
        <v>841</v>
      </c>
      <c r="C512" s="46">
        <v>0.46472918000000002</v>
      </c>
      <c r="D512" s="46">
        <v>2.3505159600000001</v>
      </c>
      <c r="E512" s="23">
        <f t="shared" si="14"/>
        <v>-0.80228631164027497</v>
      </c>
      <c r="F512" s="24">
        <f t="shared" si="15"/>
        <v>2.1076676619782412E-5</v>
      </c>
      <c r="G512" s="144"/>
    </row>
    <row r="513" spans="1:7" x14ac:dyDescent="0.15">
      <c r="A513" s="25" t="s">
        <v>842</v>
      </c>
      <c r="B513" s="25" t="s">
        <v>843</v>
      </c>
      <c r="C513" s="46">
        <v>82.418508469999992</v>
      </c>
      <c r="D513" s="46">
        <v>93.197980189999996</v>
      </c>
      <c r="E513" s="23">
        <f t="shared" si="14"/>
        <v>-0.11566207441431897</v>
      </c>
      <c r="F513" s="24">
        <f t="shared" si="15"/>
        <v>3.7378936491721639E-3</v>
      </c>
      <c r="G513" s="144"/>
    </row>
    <row r="514" spans="1:7" x14ac:dyDescent="0.15">
      <c r="A514" s="25" t="s">
        <v>844</v>
      </c>
      <c r="B514" s="25" t="s">
        <v>845</v>
      </c>
      <c r="C514" s="46">
        <v>23.799272559999999</v>
      </c>
      <c r="D514" s="46">
        <v>13.327838980000001</v>
      </c>
      <c r="E514" s="23">
        <f t="shared" si="14"/>
        <v>0.78568127929168585</v>
      </c>
      <c r="F514" s="24">
        <f t="shared" si="15"/>
        <v>1.0793588892635945E-3</v>
      </c>
      <c r="G514" s="144"/>
    </row>
    <row r="515" spans="1:7" x14ac:dyDescent="0.15">
      <c r="A515" s="25" t="s">
        <v>846</v>
      </c>
      <c r="B515" s="25" t="s">
        <v>847</v>
      </c>
      <c r="C515" s="46">
        <v>0.25192102999999999</v>
      </c>
      <c r="D515" s="46">
        <v>0.47024136</v>
      </c>
      <c r="E515" s="23">
        <f t="shared" si="14"/>
        <v>-0.4642729214631397</v>
      </c>
      <c r="F515" s="24">
        <f t="shared" si="15"/>
        <v>1.1425273711094498E-5</v>
      </c>
      <c r="G515" s="144"/>
    </row>
    <row r="516" spans="1:7" x14ac:dyDescent="0.15">
      <c r="A516" s="25" t="s">
        <v>848</v>
      </c>
      <c r="B516" s="25" t="s">
        <v>849</v>
      </c>
      <c r="C516" s="46">
        <v>0.34654435</v>
      </c>
      <c r="D516" s="46">
        <v>0.17295550000000001</v>
      </c>
      <c r="E516" s="23">
        <f t="shared" si="14"/>
        <v>1.0036619245991019</v>
      </c>
      <c r="F516" s="24">
        <f t="shared" si="15"/>
        <v>1.5716687295948778E-5</v>
      </c>
      <c r="G516" s="144"/>
    </row>
    <row r="517" spans="1:7" x14ac:dyDescent="0.15">
      <c r="A517" s="25" t="s">
        <v>850</v>
      </c>
      <c r="B517" s="25" t="s">
        <v>851</v>
      </c>
      <c r="C517" s="46">
        <v>0.51606059000000004</v>
      </c>
      <c r="D517" s="46">
        <v>1.2537920499999999</v>
      </c>
      <c r="E517" s="23">
        <f t="shared" si="14"/>
        <v>-0.58840017369706565</v>
      </c>
      <c r="F517" s="24">
        <f t="shared" si="15"/>
        <v>2.3404689526153959E-5</v>
      </c>
      <c r="G517" s="144"/>
    </row>
    <row r="518" spans="1:7" x14ac:dyDescent="0.15">
      <c r="A518" s="25" t="s">
        <v>1101</v>
      </c>
      <c r="B518" s="25" t="s">
        <v>853</v>
      </c>
      <c r="C518" s="46">
        <v>0.1206401</v>
      </c>
      <c r="D518" s="46">
        <v>0.49586322999999999</v>
      </c>
      <c r="E518" s="23">
        <f t="shared" si="14"/>
        <v>-0.7567069048455155</v>
      </c>
      <c r="F518" s="24">
        <f t="shared" si="15"/>
        <v>5.4713422020932965E-6</v>
      </c>
      <c r="G518" s="144"/>
    </row>
    <row r="519" spans="1:7" x14ac:dyDescent="0.15">
      <c r="A519" s="25" t="s">
        <v>1102</v>
      </c>
      <c r="B519" s="25" t="s">
        <v>1103</v>
      </c>
      <c r="C519" s="46">
        <v>14.87760683</v>
      </c>
      <c r="D519" s="46">
        <v>14.479107689999999</v>
      </c>
      <c r="E519" s="23">
        <f t="shared" si="14"/>
        <v>2.7522354866883481E-2</v>
      </c>
      <c r="F519" s="24">
        <f t="shared" si="15"/>
        <v>6.7473815186766648E-4</v>
      </c>
      <c r="G519" s="144"/>
    </row>
    <row r="520" spans="1:7" x14ac:dyDescent="0.15">
      <c r="A520" s="25" t="s">
        <v>1104</v>
      </c>
      <c r="B520" s="25" t="s">
        <v>876</v>
      </c>
      <c r="C520" s="46">
        <v>1.1005791699999998</v>
      </c>
      <c r="D520" s="46">
        <v>2.15779488</v>
      </c>
      <c r="E520" s="23">
        <f t="shared" ref="E520:E583" si="16">IF(ISERROR(C520/D520-1),"",((C520/D520-1)))</f>
        <v>-0.48995190404752476</v>
      </c>
      <c r="F520" s="24">
        <f t="shared" ref="F520:F588" si="17">C520/$C$1257</f>
        <v>4.9914126891189678E-5</v>
      </c>
      <c r="G520" s="144"/>
    </row>
    <row r="521" spans="1:7" x14ac:dyDescent="0.15">
      <c r="A521" s="25" t="s">
        <v>854</v>
      </c>
      <c r="B521" s="25" t="s">
        <v>855</v>
      </c>
      <c r="C521" s="46">
        <v>13.515756039999999</v>
      </c>
      <c r="D521" s="46">
        <v>15.958084150000001</v>
      </c>
      <c r="E521" s="23">
        <f t="shared" si="16"/>
        <v>-0.15304644887462893</v>
      </c>
      <c r="F521" s="24">
        <f t="shared" si="17"/>
        <v>6.1297467769712863E-4</v>
      </c>
      <c r="G521" s="144"/>
    </row>
    <row r="522" spans="1:7" x14ac:dyDescent="0.15">
      <c r="A522" s="25" t="s">
        <v>1105</v>
      </c>
      <c r="B522" s="25" t="s">
        <v>878</v>
      </c>
      <c r="C522" s="46">
        <v>27.676764339999998</v>
      </c>
      <c r="D522" s="46">
        <v>28.852466499999998</v>
      </c>
      <c r="E522" s="23">
        <f t="shared" si="16"/>
        <v>-4.0748757476245623E-2</v>
      </c>
      <c r="F522" s="24">
        <f t="shared" si="17"/>
        <v>1.2552132230562874E-3</v>
      </c>
      <c r="G522" s="144"/>
    </row>
    <row r="523" spans="1:7" x14ac:dyDescent="0.15">
      <c r="A523" s="25" t="s">
        <v>1106</v>
      </c>
      <c r="B523" s="25" t="s">
        <v>857</v>
      </c>
      <c r="C523" s="46">
        <v>37.599075399999997</v>
      </c>
      <c r="D523" s="46">
        <v>35.865272670000003</v>
      </c>
      <c r="E523" s="23">
        <f t="shared" si="16"/>
        <v>4.83421036821019E-2</v>
      </c>
      <c r="F523" s="24">
        <f t="shared" si="17"/>
        <v>1.705215827869074E-3</v>
      </c>
      <c r="G523" s="144"/>
    </row>
    <row r="524" spans="1:7" x14ac:dyDescent="0.15">
      <c r="A524" s="25" t="s">
        <v>1107</v>
      </c>
      <c r="B524" s="25" t="s">
        <v>859</v>
      </c>
      <c r="C524" s="46">
        <v>12.148287359999999</v>
      </c>
      <c r="D524" s="46">
        <v>32.010784129999998</v>
      </c>
      <c r="E524" s="23">
        <f t="shared" si="16"/>
        <v>-0.62049391509235741</v>
      </c>
      <c r="F524" s="24">
        <f t="shared" si="17"/>
        <v>5.5095641760844491E-4</v>
      </c>
      <c r="G524" s="144"/>
    </row>
    <row r="525" spans="1:7" x14ac:dyDescent="0.15">
      <c r="A525" s="25" t="s">
        <v>1178</v>
      </c>
      <c r="B525" s="25" t="s">
        <v>2</v>
      </c>
      <c r="C525" s="46">
        <v>7.4914792500000003</v>
      </c>
      <c r="D525" s="46"/>
      <c r="E525" s="23" t="str">
        <f t="shared" si="16"/>
        <v/>
      </c>
      <c r="F525" s="24">
        <f t="shared" si="17"/>
        <v>3.3975806200949135E-4</v>
      </c>
      <c r="G525" s="144"/>
    </row>
    <row r="526" spans="1:7" x14ac:dyDescent="0.15">
      <c r="A526" s="25" t="s">
        <v>111</v>
      </c>
      <c r="B526" s="25" t="s">
        <v>860</v>
      </c>
      <c r="C526" s="46">
        <v>26.951072120000003</v>
      </c>
      <c r="D526" s="46">
        <v>35.090523810000001</v>
      </c>
      <c r="E526" s="23">
        <f t="shared" si="16"/>
        <v>-0.23195583326346469</v>
      </c>
      <c r="F526" s="24">
        <f t="shared" si="17"/>
        <v>1.2223011940624723E-3</v>
      </c>
      <c r="G526" s="144"/>
    </row>
    <row r="527" spans="1:7" x14ac:dyDescent="0.15">
      <c r="A527" s="25" t="s">
        <v>861</v>
      </c>
      <c r="B527" s="25" t="s">
        <v>862</v>
      </c>
      <c r="C527" s="46">
        <v>8.5138675799999994</v>
      </c>
      <c r="D527" s="46">
        <v>13.58127848</v>
      </c>
      <c r="E527" s="23">
        <f t="shared" si="16"/>
        <v>-0.37311736943339668</v>
      </c>
      <c r="F527" s="24">
        <f t="shared" si="17"/>
        <v>3.8612603100866068E-4</v>
      </c>
      <c r="G527" s="144"/>
    </row>
    <row r="528" spans="1:7" x14ac:dyDescent="0.15">
      <c r="A528" s="25" t="s">
        <v>1108</v>
      </c>
      <c r="B528" s="25" t="s">
        <v>864</v>
      </c>
      <c r="C528" s="46">
        <v>14.683631890000001</v>
      </c>
      <c r="D528" s="46">
        <v>11.60666696</v>
      </c>
      <c r="E528" s="23">
        <f t="shared" si="16"/>
        <v>0.26510323253041812</v>
      </c>
      <c r="F528" s="24">
        <f t="shared" si="17"/>
        <v>6.6594088399926686E-4</v>
      </c>
      <c r="G528" s="144"/>
    </row>
    <row r="529" spans="1:7" x14ac:dyDescent="0.15">
      <c r="A529" s="25" t="s">
        <v>1109</v>
      </c>
      <c r="B529" s="25" t="s">
        <v>866</v>
      </c>
      <c r="C529" s="46">
        <v>6.9673165599999995</v>
      </c>
      <c r="D529" s="46">
        <v>4.3577866100000007</v>
      </c>
      <c r="E529" s="23">
        <f t="shared" si="16"/>
        <v>0.59882003951542706</v>
      </c>
      <c r="F529" s="24">
        <f t="shared" si="17"/>
        <v>3.1598592118268711E-4</v>
      </c>
      <c r="G529" s="144"/>
    </row>
    <row r="530" spans="1:7" x14ac:dyDescent="0.15">
      <c r="A530" s="25" t="s">
        <v>867</v>
      </c>
      <c r="B530" s="25" t="s">
        <v>868</v>
      </c>
      <c r="C530" s="46">
        <v>6.9390647100000002</v>
      </c>
      <c r="D530" s="46">
        <v>3.6511896099999999</v>
      </c>
      <c r="E530" s="23">
        <f t="shared" si="16"/>
        <v>0.90049420906409749</v>
      </c>
      <c r="F530" s="24">
        <f t="shared" si="17"/>
        <v>3.1470462632971364E-4</v>
      </c>
      <c r="G530" s="144"/>
    </row>
    <row r="531" spans="1:7" x14ac:dyDescent="0.15">
      <c r="A531" s="25" t="s">
        <v>869</v>
      </c>
      <c r="B531" s="25" t="s">
        <v>870</v>
      </c>
      <c r="C531" s="46">
        <v>2.7945100200000002</v>
      </c>
      <c r="D531" s="46">
        <v>2.99134747</v>
      </c>
      <c r="E531" s="23">
        <f t="shared" si="16"/>
        <v>-6.5802268701335431E-2</v>
      </c>
      <c r="F531" s="24">
        <f t="shared" si="17"/>
        <v>1.2673829519868255E-4</v>
      </c>
      <c r="G531" s="144"/>
    </row>
    <row r="532" spans="1:7" x14ac:dyDescent="0.15">
      <c r="A532" s="25" t="s">
        <v>871</v>
      </c>
      <c r="B532" s="25" t="s">
        <v>872</v>
      </c>
      <c r="C532" s="46">
        <v>10.646430329999999</v>
      </c>
      <c r="D532" s="46">
        <v>3.2748143999999999</v>
      </c>
      <c r="E532" s="23">
        <f t="shared" si="16"/>
        <v>2.2510026614027345</v>
      </c>
      <c r="F532" s="24">
        <f t="shared" si="17"/>
        <v>4.8284329643439504E-4</v>
      </c>
      <c r="G532" s="144"/>
    </row>
    <row r="533" spans="1:7" x14ac:dyDescent="0.15">
      <c r="A533" s="25" t="s">
        <v>873</v>
      </c>
      <c r="B533" s="25" t="s">
        <v>874</v>
      </c>
      <c r="C533" s="46">
        <v>37.794712880000006</v>
      </c>
      <c r="D533" s="46">
        <v>55.7135897</v>
      </c>
      <c r="E533" s="23">
        <f t="shared" si="16"/>
        <v>-0.32162488391947919</v>
      </c>
      <c r="F533" s="24">
        <f t="shared" si="17"/>
        <v>1.714088496249117E-3</v>
      </c>
      <c r="G533" s="144"/>
    </row>
    <row r="534" spans="1:7" x14ac:dyDescent="0.15">
      <c r="A534" s="25" t="s">
        <v>879</v>
      </c>
      <c r="B534" s="25" t="s">
        <v>880</v>
      </c>
      <c r="C534" s="46">
        <v>2.4107099399999998</v>
      </c>
      <c r="D534" s="46">
        <v>4.2222216699999997</v>
      </c>
      <c r="E534" s="23">
        <f t="shared" si="16"/>
        <v>-0.42904230795632292</v>
      </c>
      <c r="F534" s="24">
        <f t="shared" si="17"/>
        <v>1.0933196368146079E-4</v>
      </c>
      <c r="G534" s="144"/>
    </row>
    <row r="535" spans="1:7" x14ac:dyDescent="0.15">
      <c r="A535" s="25" t="s">
        <v>89</v>
      </c>
      <c r="B535" s="25" t="s">
        <v>1110</v>
      </c>
      <c r="C535" s="46">
        <v>0.66299823999999996</v>
      </c>
      <c r="D535" s="46">
        <v>1.0442079999999999E-2</v>
      </c>
      <c r="E535" s="23">
        <f t="shared" si="16"/>
        <v>62.492928611924064</v>
      </c>
      <c r="F535" s="24">
        <f t="shared" si="17"/>
        <v>3.0068693994994865E-5</v>
      </c>
      <c r="G535" s="144"/>
    </row>
    <row r="536" spans="1:7" x14ac:dyDescent="0.15">
      <c r="A536" s="25" t="s">
        <v>88</v>
      </c>
      <c r="B536" s="25" t="s">
        <v>1081</v>
      </c>
      <c r="C536" s="46">
        <v>0.31936397</v>
      </c>
      <c r="D536" s="46">
        <v>0.22885150000000001</v>
      </c>
      <c r="E536" s="23">
        <f t="shared" si="16"/>
        <v>0.39550743604477123</v>
      </c>
      <c r="F536" s="24">
        <f t="shared" si="17"/>
        <v>1.4483986393322431E-5</v>
      </c>
      <c r="G536" s="144"/>
    </row>
    <row r="537" spans="1:7" x14ac:dyDescent="0.15">
      <c r="A537" s="25" t="s">
        <v>882</v>
      </c>
      <c r="B537" s="25" t="s">
        <v>883</v>
      </c>
      <c r="C537" s="46">
        <v>14.985887230000001</v>
      </c>
      <c r="D537" s="46">
        <v>9.3134744200000004</v>
      </c>
      <c r="E537" s="23">
        <f t="shared" si="16"/>
        <v>0.60905442525497389</v>
      </c>
      <c r="F537" s="24">
        <f t="shared" si="17"/>
        <v>6.7964894953924956E-4</v>
      </c>
      <c r="G537" s="144"/>
    </row>
    <row r="538" spans="1:7" x14ac:dyDescent="0.15">
      <c r="A538" s="25" t="s">
        <v>884</v>
      </c>
      <c r="B538" s="25" t="s">
        <v>885</v>
      </c>
      <c r="C538" s="46">
        <v>24.760007260000002</v>
      </c>
      <c r="D538" s="46">
        <v>9.8341306300000007</v>
      </c>
      <c r="E538" s="23">
        <f t="shared" si="16"/>
        <v>1.5177626972400713</v>
      </c>
      <c r="F538" s="24">
        <f t="shared" si="17"/>
        <v>1.122930705841378E-3</v>
      </c>
      <c r="G538" s="144"/>
    </row>
    <row r="539" spans="1:7" x14ac:dyDescent="0.15">
      <c r="A539" s="25" t="s">
        <v>113</v>
      </c>
      <c r="B539" s="25" t="s">
        <v>881</v>
      </c>
      <c r="C539" s="46">
        <v>8.6933672200000007</v>
      </c>
      <c r="D539" s="46">
        <v>4.1370195800000005</v>
      </c>
      <c r="E539" s="23">
        <f t="shared" si="16"/>
        <v>1.1013599408683485</v>
      </c>
      <c r="F539" s="24">
        <f t="shared" si="17"/>
        <v>3.9426680638594039E-4</v>
      </c>
      <c r="G539" s="144"/>
    </row>
    <row r="540" spans="1:7" x14ac:dyDescent="0.15">
      <c r="A540" s="25" t="s">
        <v>886</v>
      </c>
      <c r="B540" s="25" t="s">
        <v>887</v>
      </c>
      <c r="C540" s="46">
        <v>4.8058217900000004</v>
      </c>
      <c r="D540" s="46">
        <v>5.3622104999999998</v>
      </c>
      <c r="E540" s="23">
        <f t="shared" si="16"/>
        <v>-0.10376107204295681</v>
      </c>
      <c r="F540" s="24">
        <f t="shared" si="17"/>
        <v>2.1795651342602129E-4</v>
      </c>
      <c r="G540" s="144"/>
    </row>
    <row r="541" spans="1:7" x14ac:dyDescent="0.15">
      <c r="A541" s="25" t="s">
        <v>1111</v>
      </c>
      <c r="B541" s="25" t="s">
        <v>889</v>
      </c>
      <c r="C541" s="46">
        <v>0.57454457999999997</v>
      </c>
      <c r="D541" s="46">
        <v>0.90833931999999995</v>
      </c>
      <c r="E541" s="23">
        <f t="shared" si="16"/>
        <v>-0.3674780257228103</v>
      </c>
      <c r="F541" s="24">
        <f t="shared" si="17"/>
        <v>2.6057090532401483E-5</v>
      </c>
      <c r="G541" s="144"/>
    </row>
    <row r="542" spans="1:7" x14ac:dyDescent="0.15">
      <c r="A542" s="25" t="s">
        <v>278</v>
      </c>
      <c r="B542" s="25" t="s">
        <v>279</v>
      </c>
      <c r="C542" s="46">
        <v>48.861579939999999</v>
      </c>
      <c r="D542" s="46">
        <v>78.02994962999999</v>
      </c>
      <c r="E542" s="23">
        <f t="shared" si="16"/>
        <v>-0.37380992591062367</v>
      </c>
      <c r="F542" s="24">
        <f t="shared" si="17"/>
        <v>2.2159996915343842E-3</v>
      </c>
      <c r="G542" s="144"/>
    </row>
    <row r="543" spans="1:7" x14ac:dyDescent="0.15">
      <c r="A543" s="25" t="s">
        <v>3</v>
      </c>
      <c r="B543" s="25" t="s">
        <v>4</v>
      </c>
      <c r="C543" s="46">
        <v>4.8870238099999996</v>
      </c>
      <c r="D543" s="46"/>
      <c r="E543" s="23" t="str">
        <f t="shared" si="16"/>
        <v/>
      </c>
      <c r="F543" s="24">
        <f t="shared" si="17"/>
        <v>2.2163923616018032E-4</v>
      </c>
      <c r="G543" s="144"/>
    </row>
    <row r="544" spans="1:7" x14ac:dyDescent="0.15">
      <c r="A544" s="25" t="s">
        <v>5</v>
      </c>
      <c r="B544" s="25" t="s">
        <v>6</v>
      </c>
      <c r="C544" s="46">
        <v>0.36547005999999999</v>
      </c>
      <c r="D544" s="46"/>
      <c r="E544" s="23" t="str">
        <f t="shared" si="16"/>
        <v/>
      </c>
      <c r="F544" s="24">
        <f t="shared" si="17"/>
        <v>1.6575017451739259E-5</v>
      </c>
      <c r="G544" s="144"/>
    </row>
    <row r="545" spans="1:7" x14ac:dyDescent="0.15">
      <c r="A545" s="25" t="s">
        <v>90</v>
      </c>
      <c r="B545" s="25" t="s">
        <v>281</v>
      </c>
      <c r="C545" s="46">
        <v>2.1084134900000002</v>
      </c>
      <c r="D545" s="46">
        <v>2.0065282799999999</v>
      </c>
      <c r="E545" s="23">
        <f t="shared" si="16"/>
        <v>5.0776862212976281E-2</v>
      </c>
      <c r="F545" s="24">
        <f t="shared" si="17"/>
        <v>9.5622033696091219E-5</v>
      </c>
      <c r="G545" s="144"/>
    </row>
    <row r="546" spans="1:7" x14ac:dyDescent="0.15">
      <c r="A546" s="25" t="s">
        <v>1112</v>
      </c>
      <c r="B546" s="25" t="s">
        <v>1113</v>
      </c>
      <c r="C546" s="46">
        <v>4.6571662500000004</v>
      </c>
      <c r="D546" s="46">
        <v>3.8027752100000001</v>
      </c>
      <c r="E546" s="23">
        <f t="shared" si="16"/>
        <v>0.2246756625932671</v>
      </c>
      <c r="F546" s="24">
        <f t="shared" si="17"/>
        <v>2.1121459817912604E-4</v>
      </c>
      <c r="G546" s="144"/>
    </row>
    <row r="547" spans="1:7" x14ac:dyDescent="0.15">
      <c r="A547" s="25" t="s">
        <v>1114</v>
      </c>
      <c r="B547" s="25" t="s">
        <v>283</v>
      </c>
      <c r="C547" s="46">
        <v>7.0161283899999995</v>
      </c>
      <c r="D547" s="46">
        <v>25.662019690000001</v>
      </c>
      <c r="E547" s="23">
        <f t="shared" si="16"/>
        <v>-0.72659484815475961</v>
      </c>
      <c r="F547" s="24">
        <f t="shared" si="17"/>
        <v>3.1819966458509146E-4</v>
      </c>
      <c r="G547" s="144"/>
    </row>
    <row r="548" spans="1:7" x14ac:dyDescent="0.15">
      <c r="A548" s="25" t="s">
        <v>97</v>
      </c>
      <c r="B548" s="25" t="s">
        <v>1115</v>
      </c>
      <c r="C548" s="46">
        <v>3.9837279999999996E-2</v>
      </c>
      <c r="D548" s="46">
        <v>1.4938098400000002</v>
      </c>
      <c r="E548" s="23">
        <f t="shared" si="16"/>
        <v>-0.97333175954979656</v>
      </c>
      <c r="F548" s="24">
        <f t="shared" si="17"/>
        <v>1.8067242258635993E-6</v>
      </c>
      <c r="G548" s="144"/>
    </row>
    <row r="549" spans="1:7" x14ac:dyDescent="0.15">
      <c r="A549" s="25" t="s">
        <v>284</v>
      </c>
      <c r="B549" s="25" t="s">
        <v>285</v>
      </c>
      <c r="C549" s="46">
        <v>1.7876308600000002</v>
      </c>
      <c r="D549" s="46">
        <v>3.1155789900000004</v>
      </c>
      <c r="E549" s="23">
        <f t="shared" si="16"/>
        <v>-0.42622836213181681</v>
      </c>
      <c r="F549" s="24">
        <f t="shared" si="17"/>
        <v>8.1073707383219466E-5</v>
      </c>
      <c r="G549" s="144"/>
    </row>
    <row r="550" spans="1:7" x14ac:dyDescent="0.15">
      <c r="A550" s="25" t="s">
        <v>1116</v>
      </c>
      <c r="B550" s="25" t="s">
        <v>286</v>
      </c>
      <c r="C550" s="46">
        <v>0.63558499000000002</v>
      </c>
      <c r="D550" s="46">
        <v>8.1925000000000001E-3</v>
      </c>
      <c r="E550" s="23">
        <f t="shared" si="16"/>
        <v>76.581323161428131</v>
      </c>
      <c r="F550" s="24">
        <f t="shared" si="17"/>
        <v>2.8825431832401051E-5</v>
      </c>
      <c r="G550" s="144"/>
    </row>
    <row r="551" spans="1:7" x14ac:dyDescent="0.15">
      <c r="A551" s="25" t="s">
        <v>287</v>
      </c>
      <c r="B551" s="25" t="s">
        <v>288</v>
      </c>
      <c r="C551" s="46">
        <v>0</v>
      </c>
      <c r="D551" s="46">
        <v>2.7589999999999998E-4</v>
      </c>
      <c r="E551" s="23">
        <f t="shared" si="16"/>
        <v>-1</v>
      </c>
      <c r="F551" s="24">
        <f t="shared" si="17"/>
        <v>0</v>
      </c>
      <c r="G551" s="144"/>
    </row>
    <row r="552" spans="1:7" x14ac:dyDescent="0.15">
      <c r="A552" s="25" t="s">
        <v>289</v>
      </c>
      <c r="B552" s="25" t="s">
        <v>290</v>
      </c>
      <c r="C552" s="46">
        <v>0</v>
      </c>
      <c r="D552" s="46">
        <v>5.5718199999999999E-3</v>
      </c>
      <c r="E552" s="23">
        <f t="shared" si="16"/>
        <v>-1</v>
      </c>
      <c r="F552" s="24">
        <f t="shared" si="17"/>
        <v>0</v>
      </c>
      <c r="G552" s="144"/>
    </row>
    <row r="553" spans="1:7" x14ac:dyDescent="0.15">
      <c r="A553" s="25" t="s">
        <v>291</v>
      </c>
      <c r="B553" s="25" t="s">
        <v>292</v>
      </c>
      <c r="C553" s="46">
        <v>0.36002990000000001</v>
      </c>
      <c r="D553" s="46">
        <v>0.53815400000000002</v>
      </c>
      <c r="E553" s="23">
        <f t="shared" si="16"/>
        <v>-0.33099094311293797</v>
      </c>
      <c r="F553" s="24">
        <f t="shared" si="17"/>
        <v>1.6328292051195494E-5</v>
      </c>
      <c r="G553" s="144"/>
    </row>
    <row r="554" spans="1:7" x14ac:dyDescent="0.15">
      <c r="A554" s="25" t="s">
        <v>295</v>
      </c>
      <c r="B554" s="25" t="s">
        <v>296</v>
      </c>
      <c r="C554" s="46">
        <v>6.2178379999999998E-2</v>
      </c>
      <c r="D554" s="46">
        <v>0.10226189999999999</v>
      </c>
      <c r="E554" s="23">
        <f t="shared" si="16"/>
        <v>-0.39196924758878915</v>
      </c>
      <c r="F554" s="24">
        <f t="shared" si="17"/>
        <v>2.8199511982482919E-6</v>
      </c>
      <c r="G554" s="144"/>
    </row>
    <row r="555" spans="1:7" x14ac:dyDescent="0.15">
      <c r="A555" s="25" t="s">
        <v>297</v>
      </c>
      <c r="B555" s="25" t="s">
        <v>298</v>
      </c>
      <c r="C555" s="46">
        <v>1.5577180500000001</v>
      </c>
      <c r="D555" s="46">
        <v>0.49686061999999998</v>
      </c>
      <c r="E555" s="23">
        <f t="shared" si="16"/>
        <v>2.1351207708914428</v>
      </c>
      <c r="F555" s="24">
        <f t="shared" si="17"/>
        <v>7.0646563671013837E-5</v>
      </c>
      <c r="G555" s="144"/>
    </row>
    <row r="556" spans="1:7" x14ac:dyDescent="0.15">
      <c r="A556" s="25" t="s">
        <v>115</v>
      </c>
      <c r="B556" s="25" t="s">
        <v>299</v>
      </c>
      <c r="C556" s="46">
        <v>0.347327</v>
      </c>
      <c r="D556" s="46">
        <v>0.81853255000000003</v>
      </c>
      <c r="E556" s="23">
        <f t="shared" si="16"/>
        <v>-0.57567112022606803</v>
      </c>
      <c r="F556" s="24">
        <f t="shared" si="17"/>
        <v>1.5752182508357159E-5</v>
      </c>
      <c r="G556" s="144"/>
    </row>
    <row r="557" spans="1:7" x14ac:dyDescent="0.15">
      <c r="A557" s="25" t="s">
        <v>116</v>
      </c>
      <c r="B557" s="25" t="s">
        <v>300</v>
      </c>
      <c r="C557" s="46">
        <v>2.4094000000000001E-2</v>
      </c>
      <c r="D557" s="46">
        <v>0.10211260000000001</v>
      </c>
      <c r="E557" s="23">
        <f t="shared" si="16"/>
        <v>-0.76404478977129164</v>
      </c>
      <c r="F557" s="24">
        <f t="shared" si="17"/>
        <v>1.0927255449658603E-6</v>
      </c>
      <c r="G557" s="144"/>
    </row>
    <row r="558" spans="1:7" x14ac:dyDescent="0.15">
      <c r="A558" s="25" t="s">
        <v>301</v>
      </c>
      <c r="B558" s="25" t="s">
        <v>302</v>
      </c>
      <c r="C558" s="46">
        <v>5.679E-3</v>
      </c>
      <c r="D558" s="46">
        <v>6.0000000000000002E-5</v>
      </c>
      <c r="E558" s="23">
        <f t="shared" si="16"/>
        <v>93.649999999999991</v>
      </c>
      <c r="F558" s="24">
        <f t="shared" si="17"/>
        <v>2.5755741553337435E-7</v>
      </c>
      <c r="G558" s="144"/>
    </row>
    <row r="559" spans="1:7" x14ac:dyDescent="0.15">
      <c r="A559" s="25" t="s">
        <v>1117</v>
      </c>
      <c r="B559" s="25" t="s">
        <v>1118</v>
      </c>
      <c r="C559" s="46">
        <v>0</v>
      </c>
      <c r="D559" s="46">
        <v>0.16795695000000002</v>
      </c>
      <c r="E559" s="23">
        <f t="shared" si="16"/>
        <v>-1</v>
      </c>
      <c r="F559" s="24">
        <f t="shared" si="17"/>
        <v>0</v>
      </c>
      <c r="G559" s="144"/>
    </row>
    <row r="560" spans="1:7" x14ac:dyDescent="0.15">
      <c r="A560" s="25" t="s">
        <v>1119</v>
      </c>
      <c r="B560" s="25" t="s">
        <v>1120</v>
      </c>
      <c r="C560" s="46">
        <v>0</v>
      </c>
      <c r="D560" s="46">
        <v>0</v>
      </c>
      <c r="E560" s="23" t="str">
        <f t="shared" si="16"/>
        <v/>
      </c>
      <c r="F560" s="24">
        <f t="shared" si="17"/>
        <v>0</v>
      </c>
      <c r="G560" s="144"/>
    </row>
    <row r="561" spans="1:7" x14ac:dyDescent="0.15">
      <c r="A561" s="25" t="s">
        <v>1121</v>
      </c>
      <c r="B561" s="25" t="s">
        <v>304</v>
      </c>
      <c r="C561" s="46">
        <v>1.7699999999999999E-4</v>
      </c>
      <c r="D561" s="46">
        <v>0.45150000000000001</v>
      </c>
      <c r="E561" s="23">
        <f t="shared" si="16"/>
        <v>-0.99960797342192687</v>
      </c>
      <c r="F561" s="24">
        <f t="shared" si="17"/>
        <v>8.027410204156938E-9</v>
      </c>
      <c r="G561" s="144"/>
    </row>
    <row r="562" spans="1:7" x14ac:dyDescent="0.15">
      <c r="A562" s="25" t="s">
        <v>1122</v>
      </c>
      <c r="B562" s="25" t="s">
        <v>306</v>
      </c>
      <c r="C562" s="46">
        <v>7.7349999999999999E-4</v>
      </c>
      <c r="D562" s="46">
        <v>0</v>
      </c>
      <c r="E562" s="23" t="str">
        <f t="shared" si="16"/>
        <v/>
      </c>
      <c r="F562" s="24">
        <f t="shared" si="17"/>
        <v>3.5080236118166056E-8</v>
      </c>
      <c r="G562" s="144"/>
    </row>
    <row r="563" spans="1:7" x14ac:dyDescent="0.15">
      <c r="A563" s="25" t="s">
        <v>1123</v>
      </c>
      <c r="B563" s="25" t="s">
        <v>308</v>
      </c>
      <c r="C563" s="46">
        <v>0</v>
      </c>
      <c r="D563" s="46">
        <v>0</v>
      </c>
      <c r="E563" s="23" t="str">
        <f t="shared" si="16"/>
        <v/>
      </c>
      <c r="F563" s="24">
        <f t="shared" si="17"/>
        <v>0</v>
      </c>
      <c r="G563" s="144"/>
    </row>
    <row r="564" spans="1:7" x14ac:dyDescent="0.15">
      <c r="A564" s="25" t="s">
        <v>1124</v>
      </c>
      <c r="B564" s="25" t="s">
        <v>310</v>
      </c>
      <c r="C564" s="46">
        <v>7.5761000000000003</v>
      </c>
      <c r="D564" s="46">
        <v>4.0906241000000003</v>
      </c>
      <c r="E564" s="23">
        <f t="shared" si="16"/>
        <v>0.85206457860549922</v>
      </c>
      <c r="F564" s="24">
        <f t="shared" si="17"/>
        <v>3.4359583303792871E-4</v>
      </c>
      <c r="G564" s="144"/>
    </row>
    <row r="565" spans="1:7" x14ac:dyDescent="0.15">
      <c r="A565" s="25" t="s">
        <v>43</v>
      </c>
      <c r="B565" s="25" t="s">
        <v>312</v>
      </c>
      <c r="C565" s="46">
        <v>0</v>
      </c>
      <c r="D565" s="46">
        <v>0</v>
      </c>
      <c r="E565" s="23" t="str">
        <f t="shared" si="16"/>
        <v/>
      </c>
      <c r="F565" s="24">
        <f t="shared" si="17"/>
        <v>0</v>
      </c>
      <c r="G565" s="144"/>
    </row>
    <row r="566" spans="1:7" x14ac:dyDescent="0.15">
      <c r="A566" s="25" t="s">
        <v>44</v>
      </c>
      <c r="B566" s="25" t="s">
        <v>314</v>
      </c>
      <c r="C566" s="46">
        <v>0</v>
      </c>
      <c r="D566" s="46">
        <v>0</v>
      </c>
      <c r="E566" s="23" t="str">
        <f t="shared" si="16"/>
        <v/>
      </c>
      <c r="F566" s="24">
        <f t="shared" si="17"/>
        <v>0</v>
      </c>
      <c r="G566" s="144"/>
    </row>
    <row r="567" spans="1:7" x14ac:dyDescent="0.15">
      <c r="A567" s="25" t="s">
        <v>45</v>
      </c>
      <c r="B567" s="25" t="s">
        <v>316</v>
      </c>
      <c r="C567" s="46">
        <v>0</v>
      </c>
      <c r="D567" s="46">
        <v>0</v>
      </c>
      <c r="E567" s="23" t="str">
        <f t="shared" si="16"/>
        <v/>
      </c>
      <c r="F567" s="24">
        <f t="shared" si="17"/>
        <v>0</v>
      </c>
      <c r="G567" s="144"/>
    </row>
    <row r="568" spans="1:7" x14ac:dyDescent="0.15">
      <c r="A568" s="25" t="s">
        <v>46</v>
      </c>
      <c r="B568" s="25" t="s">
        <v>318</v>
      </c>
      <c r="C568" s="46">
        <v>0.59381640000000002</v>
      </c>
      <c r="D568" s="46">
        <v>6.0999999999999997E-4</v>
      </c>
      <c r="E568" s="23">
        <f t="shared" si="16"/>
        <v>972.46950819672134</v>
      </c>
      <c r="F568" s="24">
        <f t="shared" si="17"/>
        <v>2.6931117676586093E-5</v>
      </c>
      <c r="G568" s="144"/>
    </row>
    <row r="569" spans="1:7" x14ac:dyDescent="0.15">
      <c r="A569" s="25" t="s">
        <v>47</v>
      </c>
      <c r="B569" s="25" t="s">
        <v>320</v>
      </c>
      <c r="C569" s="46">
        <v>2.4406049999999999E-2</v>
      </c>
      <c r="D569" s="46">
        <v>5.0490379999999994E-2</v>
      </c>
      <c r="E569" s="23">
        <f t="shared" si="16"/>
        <v>-0.51661979965292404</v>
      </c>
      <c r="F569" s="24">
        <f t="shared" si="17"/>
        <v>1.1068778238031889E-6</v>
      </c>
      <c r="G569" s="144"/>
    </row>
    <row r="570" spans="1:7" x14ac:dyDescent="0.15">
      <c r="A570" s="25" t="s">
        <v>48</v>
      </c>
      <c r="B570" s="25" t="s">
        <v>322</v>
      </c>
      <c r="C570" s="46">
        <v>0</v>
      </c>
      <c r="D570" s="46">
        <v>0</v>
      </c>
      <c r="E570" s="23" t="str">
        <f t="shared" si="16"/>
        <v/>
      </c>
      <c r="F570" s="24">
        <f t="shared" si="17"/>
        <v>0</v>
      </c>
      <c r="G570" s="144"/>
    </row>
    <row r="571" spans="1:7" x14ac:dyDescent="0.15">
      <c r="A571" s="25" t="s">
        <v>49</v>
      </c>
      <c r="B571" s="25" t="s">
        <v>324</v>
      </c>
      <c r="C571" s="46">
        <v>1.802844E-2</v>
      </c>
      <c r="D571" s="46">
        <v>2.0871615100000001</v>
      </c>
      <c r="E571" s="23">
        <f t="shared" si="16"/>
        <v>-0.9913622209332521</v>
      </c>
      <c r="F571" s="24">
        <f t="shared" si="17"/>
        <v>8.1763662836740743E-7</v>
      </c>
      <c r="G571" s="144"/>
    </row>
    <row r="572" spans="1:7" x14ac:dyDescent="0.15">
      <c r="A572" s="25" t="s">
        <v>50</v>
      </c>
      <c r="B572" s="25" t="s">
        <v>51</v>
      </c>
      <c r="C572" s="46">
        <v>15.35592411</v>
      </c>
      <c r="D572" s="46">
        <v>6.9993831200000001</v>
      </c>
      <c r="E572" s="23">
        <f t="shared" si="16"/>
        <v>1.1938967830067857</v>
      </c>
      <c r="F572" s="24">
        <f t="shared" si="17"/>
        <v>6.9643108415182804E-4</v>
      </c>
      <c r="G572" s="144"/>
    </row>
    <row r="573" spans="1:7" x14ac:dyDescent="0.15">
      <c r="A573" s="25" t="s">
        <v>52</v>
      </c>
      <c r="B573" s="25" t="s">
        <v>53</v>
      </c>
      <c r="C573" s="46">
        <v>17.95070441</v>
      </c>
      <c r="D573" s="46">
        <v>13.18104677</v>
      </c>
      <c r="E573" s="23">
        <f t="shared" si="16"/>
        <v>0.36185727303962834</v>
      </c>
      <c r="F573" s="24">
        <f t="shared" si="17"/>
        <v>8.1411111724654782E-4</v>
      </c>
      <c r="G573" s="144"/>
    </row>
    <row r="574" spans="1:7" x14ac:dyDescent="0.15">
      <c r="A574" s="25" t="s">
        <v>54</v>
      </c>
      <c r="B574" s="25" t="s">
        <v>55</v>
      </c>
      <c r="C574" s="46">
        <v>47.291271170000002</v>
      </c>
      <c r="D574" s="46">
        <v>42.994048679999999</v>
      </c>
      <c r="E574" s="23">
        <f t="shared" si="16"/>
        <v>9.9949239997930039E-2</v>
      </c>
      <c r="F574" s="24">
        <f t="shared" si="17"/>
        <v>2.1447821059752026E-3</v>
      </c>
      <c r="G574" s="144"/>
    </row>
    <row r="575" spans="1:7" x14ac:dyDescent="0.15">
      <c r="A575" s="25" t="s">
        <v>56</v>
      </c>
      <c r="B575" s="25" t="s">
        <v>57</v>
      </c>
      <c r="C575" s="46">
        <v>0.72036535000000002</v>
      </c>
      <c r="D575" s="46">
        <v>0.86906031000000006</v>
      </c>
      <c r="E575" s="23">
        <f t="shared" si="16"/>
        <v>-0.17109855126164952</v>
      </c>
      <c r="F575" s="24">
        <f t="shared" si="17"/>
        <v>3.2670441589328164E-5</v>
      </c>
      <c r="G575" s="144"/>
    </row>
    <row r="576" spans="1:7" x14ac:dyDescent="0.15">
      <c r="A576" s="25" t="s">
        <v>58</v>
      </c>
      <c r="B576" s="25" t="s">
        <v>59</v>
      </c>
      <c r="C576" s="46">
        <v>1.14632121</v>
      </c>
      <c r="D576" s="46">
        <v>7.5817560099999994</v>
      </c>
      <c r="E576" s="23">
        <f t="shared" si="16"/>
        <v>-0.84880531522142721</v>
      </c>
      <c r="F576" s="24">
        <f t="shared" si="17"/>
        <v>5.1988647335567959E-5</v>
      </c>
      <c r="G576" s="144"/>
    </row>
    <row r="577" spans="1:8" x14ac:dyDescent="0.15">
      <c r="A577" s="25" t="s">
        <v>60</v>
      </c>
      <c r="B577" s="25" t="s">
        <v>61</v>
      </c>
      <c r="C577" s="46">
        <v>3.8912178500000003</v>
      </c>
      <c r="D577" s="46">
        <v>14.12716324</v>
      </c>
      <c r="E577" s="23">
        <f t="shared" si="16"/>
        <v>-0.7245577343523355</v>
      </c>
      <c r="F577" s="24">
        <f t="shared" si="17"/>
        <v>1.7647684675529732E-4</v>
      </c>
      <c r="G577" s="144"/>
    </row>
    <row r="578" spans="1:8" x14ac:dyDescent="0.15">
      <c r="A578" s="25" t="s">
        <v>127</v>
      </c>
      <c r="B578" s="25" t="s">
        <v>128</v>
      </c>
      <c r="C578" s="46">
        <v>6.0025546600000004</v>
      </c>
      <c r="D578" s="46">
        <v>5.4617115999999992</v>
      </c>
      <c r="E578" s="23">
        <f t="shared" si="16"/>
        <v>9.9024463320253275E-2</v>
      </c>
      <c r="F578" s="24">
        <f t="shared" si="17"/>
        <v>2.7223146061408919E-4</v>
      </c>
      <c r="G578" s="144"/>
    </row>
    <row r="579" spans="1:8" x14ac:dyDescent="0.15">
      <c r="A579" s="25" t="s">
        <v>129</v>
      </c>
      <c r="B579" s="25" t="s">
        <v>130</v>
      </c>
      <c r="C579" s="46">
        <v>1.9255375400000001</v>
      </c>
      <c r="D579" s="46">
        <v>3.7989853900000004</v>
      </c>
      <c r="E579" s="23">
        <f t="shared" si="16"/>
        <v>-0.49314426292121116</v>
      </c>
      <c r="F579" s="24">
        <f t="shared" si="17"/>
        <v>8.7328133881826267E-5</v>
      </c>
      <c r="G579" s="144"/>
    </row>
    <row r="580" spans="1:8" x14ac:dyDescent="0.15">
      <c r="A580" s="25" t="s">
        <v>131</v>
      </c>
      <c r="B580" s="25" t="s">
        <v>132</v>
      </c>
      <c r="C580" s="46">
        <v>1.45578651</v>
      </c>
      <c r="D580" s="46">
        <v>1.1904811200000001</v>
      </c>
      <c r="E580" s="23">
        <f t="shared" si="16"/>
        <v>0.22285560479951161</v>
      </c>
      <c r="F580" s="24">
        <f t="shared" si="17"/>
        <v>6.6023703307615923E-5</v>
      </c>
      <c r="G580" s="144"/>
    </row>
    <row r="581" spans="1:8" x14ac:dyDescent="0.15">
      <c r="A581" s="25" t="s">
        <v>133</v>
      </c>
      <c r="B581" s="25" t="s">
        <v>134</v>
      </c>
      <c r="C581" s="46">
        <v>5.3303349800000008</v>
      </c>
      <c r="D581" s="46">
        <v>8.4327234900000008</v>
      </c>
      <c r="E581" s="23">
        <f t="shared" si="16"/>
        <v>-0.36789875936036409</v>
      </c>
      <c r="F581" s="24">
        <f t="shared" si="17"/>
        <v>2.4174455033913378E-4</v>
      </c>
      <c r="G581" s="144"/>
    </row>
    <row r="582" spans="1:8" x14ac:dyDescent="0.15">
      <c r="A582" s="25" t="s">
        <v>135</v>
      </c>
      <c r="B582" s="25" t="s">
        <v>136</v>
      </c>
      <c r="C582" s="46">
        <v>5.3081769999999993E-2</v>
      </c>
      <c r="D582" s="46">
        <v>5.8164499999999999E-3</v>
      </c>
      <c r="E582" s="23">
        <f t="shared" si="16"/>
        <v>8.1261456730479917</v>
      </c>
      <c r="F582" s="24">
        <f t="shared" si="17"/>
        <v>2.4073962833486534E-6</v>
      </c>
      <c r="G582" s="144"/>
    </row>
    <row r="583" spans="1:8" x14ac:dyDescent="0.15">
      <c r="A583" s="25" t="s">
        <v>137</v>
      </c>
      <c r="B583" s="25" t="s">
        <v>138</v>
      </c>
      <c r="C583" s="46">
        <v>1.3343077700000001</v>
      </c>
      <c r="D583" s="46">
        <v>1.3545524899999999</v>
      </c>
      <c r="E583" s="23">
        <f t="shared" si="16"/>
        <v>-1.4945688815646951E-2</v>
      </c>
      <c r="F583" s="24">
        <f t="shared" si="17"/>
        <v>6.0514326601038928E-5</v>
      </c>
      <c r="G583" s="144"/>
    </row>
    <row r="584" spans="1:8" x14ac:dyDescent="0.15">
      <c r="A584" s="25" t="s">
        <v>139</v>
      </c>
      <c r="B584" s="25" t="s">
        <v>140</v>
      </c>
      <c r="C584" s="46">
        <v>3.8826334900000004</v>
      </c>
      <c r="D584" s="46">
        <v>4.2943449000000005</v>
      </c>
      <c r="E584" s="23">
        <f t="shared" ref="E584:E589" si="18">IF(ISERROR(C584/D584-1),"",((C584/D584-1)))</f>
        <v>-9.5872925809941334E-2</v>
      </c>
      <c r="F584" s="24">
        <f t="shared" si="17"/>
        <v>1.7608752370975973E-4</v>
      </c>
      <c r="G584" s="144"/>
    </row>
    <row r="585" spans="1:8" x14ac:dyDescent="0.15">
      <c r="A585" s="25" t="s">
        <v>141</v>
      </c>
      <c r="B585" s="25" t="s">
        <v>142</v>
      </c>
      <c r="C585" s="46">
        <v>2.7540840699999998</v>
      </c>
      <c r="D585" s="46">
        <v>1.92826326</v>
      </c>
      <c r="E585" s="23">
        <f t="shared" si="18"/>
        <v>0.42827181699245753</v>
      </c>
      <c r="F585" s="24">
        <f t="shared" si="17"/>
        <v>1.2490487325776312E-4</v>
      </c>
      <c r="G585" s="144"/>
    </row>
    <row r="586" spans="1:8" x14ac:dyDescent="0.15">
      <c r="A586" s="25" t="s">
        <v>143</v>
      </c>
      <c r="B586" s="25" t="s">
        <v>144</v>
      </c>
      <c r="C586" s="46">
        <v>76.223813340000007</v>
      </c>
      <c r="D586" s="46">
        <v>47.02312903</v>
      </c>
      <c r="E586" s="23">
        <f t="shared" si="18"/>
        <v>0.62098556417567274</v>
      </c>
      <c r="F586" s="24">
        <f t="shared" si="17"/>
        <v>3.4569481186738408E-3</v>
      </c>
      <c r="G586" s="144"/>
    </row>
    <row r="587" spans="1:8" x14ac:dyDescent="0.15">
      <c r="A587" s="26" t="s">
        <v>231</v>
      </c>
      <c r="B587" s="26" t="s">
        <v>327</v>
      </c>
      <c r="C587" s="46">
        <v>1.1334599999999999</v>
      </c>
      <c r="D587" s="46">
        <v>2.7354796299999999</v>
      </c>
      <c r="E587" s="23">
        <f t="shared" si="18"/>
        <v>-0.58564487647089525</v>
      </c>
      <c r="F587" s="47">
        <f t="shared" si="17"/>
        <v>5.1405358022619906E-5</v>
      </c>
      <c r="G587" s="144"/>
    </row>
    <row r="588" spans="1:8" s="4" customFormat="1" ht="11" x14ac:dyDescent="0.15">
      <c r="A588" s="133" t="s">
        <v>189</v>
      </c>
      <c r="B588" s="27"/>
      <c r="C588" s="29">
        <f>SUM(C328:C587)</f>
        <v>5618.1291616300023</v>
      </c>
      <c r="D588" s="29">
        <f>SUM(D328:D587)</f>
        <v>4464.760050740002</v>
      </c>
      <c r="E588" s="30">
        <f t="shared" si="18"/>
        <v>0.25832723321801754</v>
      </c>
      <c r="F588" s="31">
        <f t="shared" si="17"/>
        <v>0.25479676474768559</v>
      </c>
      <c r="H588" s="136"/>
    </row>
    <row r="589" spans="1:8" x14ac:dyDescent="0.15">
      <c r="E589" s="33" t="str">
        <f t="shared" si="18"/>
        <v/>
      </c>
    </row>
    <row r="590" spans="1:8" s="4" customFormat="1" ht="11" x14ac:dyDescent="0.15">
      <c r="A590" s="34" t="s">
        <v>271</v>
      </c>
      <c r="B590" s="35" t="s">
        <v>374</v>
      </c>
      <c r="C590" s="145" t="s">
        <v>1126</v>
      </c>
      <c r="D590" s="146"/>
      <c r="E590" s="147"/>
      <c r="F590" s="36"/>
    </row>
    <row r="591" spans="1:8" s="10" customFormat="1" ht="12" x14ac:dyDescent="0.15">
      <c r="A591" s="37"/>
      <c r="B591" s="38"/>
      <c r="C591" s="39" t="s">
        <v>1160</v>
      </c>
      <c r="D591" s="40" t="s">
        <v>1137</v>
      </c>
      <c r="E591" s="41" t="s">
        <v>345</v>
      </c>
      <c r="F591" s="42" t="s">
        <v>346</v>
      </c>
    </row>
    <row r="592" spans="1:8" x14ac:dyDescent="0.15">
      <c r="A592" s="20" t="s">
        <v>272</v>
      </c>
      <c r="B592" s="20" t="s">
        <v>273</v>
      </c>
      <c r="C592" s="49">
        <v>3.8950019999999995E-2</v>
      </c>
      <c r="D592" s="49">
        <v>0.42028799999999999</v>
      </c>
      <c r="E592" s="44">
        <f t="shared" ref="E592:E655" si="19">IF(ISERROR(C592/D592-1),"",((C592/D592-1)))</f>
        <v>-0.90732540543627227</v>
      </c>
      <c r="F592" s="45">
        <f t="shared" ref="F592:F655" si="20">C592/$C$1257</f>
        <v>1.7664846779667616E-6</v>
      </c>
    </row>
    <row r="593" spans="1:6" x14ac:dyDescent="0.15">
      <c r="A593" s="25" t="s">
        <v>274</v>
      </c>
      <c r="B593" s="25" t="s">
        <v>275</v>
      </c>
      <c r="C593" s="22">
        <v>0.86996080000000009</v>
      </c>
      <c r="D593" s="22">
        <v>0.57487140000000003</v>
      </c>
      <c r="E593" s="23">
        <f t="shared" si="19"/>
        <v>0.51331376026012077</v>
      </c>
      <c r="F593" s="24">
        <f t="shared" si="20"/>
        <v>3.9454984198511492E-5</v>
      </c>
    </row>
    <row r="594" spans="1:6" x14ac:dyDescent="0.15">
      <c r="A594" s="25" t="s">
        <v>276</v>
      </c>
      <c r="B594" s="25" t="s">
        <v>277</v>
      </c>
      <c r="C594" s="22">
        <v>0.75683774999999998</v>
      </c>
      <c r="D594" s="22">
        <v>3.8149297500000001</v>
      </c>
      <c r="E594" s="23">
        <f t="shared" si="19"/>
        <v>-0.80161161552188476</v>
      </c>
      <c r="F594" s="24">
        <f t="shared" si="20"/>
        <v>3.4324559758424737E-5</v>
      </c>
    </row>
    <row r="595" spans="1:6" x14ac:dyDescent="0.15">
      <c r="A595" s="25" t="s">
        <v>62</v>
      </c>
      <c r="B595" s="25" t="s">
        <v>387</v>
      </c>
      <c r="C595" s="22">
        <v>28.508756200000001</v>
      </c>
      <c r="D595" s="22">
        <v>24.757459430000001</v>
      </c>
      <c r="E595" s="23">
        <f t="shared" si="19"/>
        <v>0.15152187891518243</v>
      </c>
      <c r="F595" s="24">
        <f t="shared" si="20"/>
        <v>1.2929462171056632E-3</v>
      </c>
    </row>
    <row r="596" spans="1:6" x14ac:dyDescent="0.15">
      <c r="A596" s="25" t="s">
        <v>63</v>
      </c>
      <c r="B596" s="25" t="s">
        <v>388</v>
      </c>
      <c r="C596" s="22">
        <v>163.05896924999999</v>
      </c>
      <c r="D596" s="22">
        <v>82.560960129999998</v>
      </c>
      <c r="E596" s="23">
        <f t="shared" si="19"/>
        <v>0.97501299637562733</v>
      </c>
      <c r="F596" s="24">
        <f t="shared" si="20"/>
        <v>7.3951482126370762E-3</v>
      </c>
    </row>
    <row r="597" spans="1:6" x14ac:dyDescent="0.15">
      <c r="A597" s="25" t="s">
        <v>64</v>
      </c>
      <c r="B597" s="25" t="s">
        <v>389</v>
      </c>
      <c r="C597" s="22">
        <v>1.92095101</v>
      </c>
      <c r="D597" s="22">
        <v>1.23595787</v>
      </c>
      <c r="E597" s="23">
        <f t="shared" si="19"/>
        <v>0.55422046060518237</v>
      </c>
      <c r="F597" s="24">
        <f t="shared" si="20"/>
        <v>8.7120122821240557E-5</v>
      </c>
    </row>
    <row r="598" spans="1:6" x14ac:dyDescent="0.15">
      <c r="A598" s="25" t="s">
        <v>390</v>
      </c>
      <c r="B598" s="25" t="s">
        <v>391</v>
      </c>
      <c r="C598" s="22">
        <v>3.4692628999999999</v>
      </c>
      <c r="D598" s="22">
        <v>2.4666722599999997</v>
      </c>
      <c r="E598" s="23">
        <f t="shared" si="19"/>
        <v>0.40645474320127173</v>
      </c>
      <c r="F598" s="24">
        <f t="shared" si="20"/>
        <v>1.5734009268001748E-4</v>
      </c>
    </row>
    <row r="599" spans="1:6" x14ac:dyDescent="0.15">
      <c r="A599" s="25" t="s">
        <v>392</v>
      </c>
      <c r="B599" s="25" t="s">
        <v>393</v>
      </c>
      <c r="C599" s="22">
        <v>7.5025654800000003</v>
      </c>
      <c r="D599" s="22">
        <v>0.88877768000000001</v>
      </c>
      <c r="E599" s="23">
        <f t="shared" si="19"/>
        <v>7.4414422738428811</v>
      </c>
      <c r="F599" s="24">
        <f t="shared" si="20"/>
        <v>3.4026085136444975E-4</v>
      </c>
    </row>
    <row r="600" spans="1:6" x14ac:dyDescent="0.15">
      <c r="A600" s="25" t="s">
        <v>394</v>
      </c>
      <c r="B600" s="25" t="s">
        <v>395</v>
      </c>
      <c r="C600" s="22">
        <v>5.8729992599999994</v>
      </c>
      <c r="D600" s="22">
        <v>4.2073216900000006</v>
      </c>
      <c r="E600" s="23">
        <f t="shared" si="19"/>
        <v>0.39589974162398756</v>
      </c>
      <c r="F600" s="24">
        <f t="shared" si="20"/>
        <v>2.6635578637700645E-4</v>
      </c>
    </row>
    <row r="601" spans="1:6" x14ac:dyDescent="0.15">
      <c r="A601" s="25" t="s">
        <v>80</v>
      </c>
      <c r="B601" s="25" t="s">
        <v>396</v>
      </c>
      <c r="C601" s="22">
        <v>4.8077709999999996E-2</v>
      </c>
      <c r="D601" s="22">
        <v>0.23447976000000001</v>
      </c>
      <c r="E601" s="23">
        <f t="shared" si="19"/>
        <v>-0.79496008525426676</v>
      </c>
      <c r="F601" s="24">
        <f t="shared" si="20"/>
        <v>2.1804491516751302E-6</v>
      </c>
    </row>
    <row r="602" spans="1:6" x14ac:dyDescent="0.15">
      <c r="A602" s="25" t="s">
        <v>397</v>
      </c>
      <c r="B602" s="25" t="s">
        <v>398</v>
      </c>
      <c r="C602" s="22">
        <v>0.95207173999999994</v>
      </c>
      <c r="D602" s="22">
        <v>0.55596827000000004</v>
      </c>
      <c r="E602" s="23">
        <f t="shared" si="19"/>
        <v>0.71245697169012878</v>
      </c>
      <c r="F602" s="24">
        <f t="shared" si="20"/>
        <v>4.3178928817883905E-5</v>
      </c>
    </row>
    <row r="603" spans="1:6" x14ac:dyDescent="0.15">
      <c r="A603" s="25" t="s">
        <v>399</v>
      </c>
      <c r="B603" s="25" t="s">
        <v>400</v>
      </c>
      <c r="C603" s="22">
        <v>5.2901190000000001E-2</v>
      </c>
      <c r="D603" s="22">
        <v>0.45351378999999997</v>
      </c>
      <c r="E603" s="23">
        <f t="shared" si="19"/>
        <v>-0.88335263190122615</v>
      </c>
      <c r="F603" s="24">
        <f t="shared" si="20"/>
        <v>2.3992065108364124E-6</v>
      </c>
    </row>
    <row r="604" spans="1:6" x14ac:dyDescent="0.15">
      <c r="A604" s="25" t="s">
        <v>401</v>
      </c>
      <c r="B604" s="25" t="s">
        <v>402</v>
      </c>
      <c r="C604" s="22">
        <v>0.93341342000000005</v>
      </c>
      <c r="D604" s="22">
        <v>0.52661773999999995</v>
      </c>
      <c r="E604" s="23">
        <f t="shared" si="19"/>
        <v>0.7724686221166801</v>
      </c>
      <c r="F604" s="24">
        <f t="shared" si="20"/>
        <v>4.2332725493813714E-5</v>
      </c>
    </row>
    <row r="605" spans="1:6" x14ac:dyDescent="0.15">
      <c r="A605" s="25" t="s">
        <v>403</v>
      </c>
      <c r="B605" s="25" t="s">
        <v>404</v>
      </c>
      <c r="C605" s="22">
        <v>1.4897235200000001</v>
      </c>
      <c r="D605" s="22">
        <v>0.27647006000000002</v>
      </c>
      <c r="E605" s="23">
        <f t="shared" si="19"/>
        <v>4.3883719633149427</v>
      </c>
      <c r="F605" s="24">
        <f t="shared" si="20"/>
        <v>6.756283494813895E-5</v>
      </c>
    </row>
    <row r="606" spans="1:6" x14ac:dyDescent="0.15">
      <c r="A606" s="25" t="s">
        <v>81</v>
      </c>
      <c r="B606" s="25" t="s">
        <v>407</v>
      </c>
      <c r="C606" s="22">
        <v>1.29518646</v>
      </c>
      <c r="D606" s="22">
        <v>0.94019648</v>
      </c>
      <c r="E606" s="23">
        <f t="shared" si="19"/>
        <v>0.37756999473131403</v>
      </c>
      <c r="F606" s="24">
        <f t="shared" si="20"/>
        <v>5.8740073476214144E-5</v>
      </c>
    </row>
    <row r="607" spans="1:6" x14ac:dyDescent="0.15">
      <c r="A607" s="25" t="s">
        <v>405</v>
      </c>
      <c r="B607" s="25" t="s">
        <v>406</v>
      </c>
      <c r="C607" s="22">
        <v>3.23049213</v>
      </c>
      <c r="D607" s="22">
        <v>1.4714710600000001</v>
      </c>
      <c r="E607" s="23">
        <f t="shared" si="19"/>
        <v>1.195416694093868</v>
      </c>
      <c r="F607" s="24">
        <f t="shared" si="20"/>
        <v>1.4651121745090781E-4</v>
      </c>
    </row>
    <row r="608" spans="1:6" x14ac:dyDescent="0.15">
      <c r="A608" s="25" t="s">
        <v>408</v>
      </c>
      <c r="B608" s="25" t="s">
        <v>409</v>
      </c>
      <c r="C608" s="22">
        <v>0.78358897999999999</v>
      </c>
      <c r="D608" s="22">
        <v>0.34759003999999999</v>
      </c>
      <c r="E608" s="23">
        <f t="shared" si="19"/>
        <v>1.2543481970887314</v>
      </c>
      <c r="F608" s="24">
        <f t="shared" si="20"/>
        <v>3.5537797592751003E-5</v>
      </c>
    </row>
    <row r="609" spans="1:6" x14ac:dyDescent="0.15">
      <c r="A609" s="25" t="s">
        <v>410</v>
      </c>
      <c r="B609" s="25" t="s">
        <v>411</v>
      </c>
      <c r="C609" s="22">
        <v>3.3133288300000001</v>
      </c>
      <c r="D609" s="22">
        <v>5.1034889999999999E-2</v>
      </c>
      <c r="E609" s="23">
        <f t="shared" si="19"/>
        <v>63.922817115898553</v>
      </c>
      <c r="F609" s="24">
        <f t="shared" si="20"/>
        <v>1.5026807717327328E-4</v>
      </c>
    </row>
    <row r="610" spans="1:6" x14ac:dyDescent="0.15">
      <c r="A610" s="25" t="s">
        <v>412</v>
      </c>
      <c r="B610" s="25" t="s">
        <v>413</v>
      </c>
      <c r="C610" s="22">
        <v>8.1950200000000008E-3</v>
      </c>
      <c r="D610" s="22">
        <v>0.23913335999999999</v>
      </c>
      <c r="E610" s="23">
        <f t="shared" si="19"/>
        <v>-0.96573033557509502</v>
      </c>
      <c r="F610" s="24">
        <f t="shared" si="20"/>
        <v>3.716654642444644E-7</v>
      </c>
    </row>
    <row r="611" spans="1:6" x14ac:dyDescent="0.15">
      <c r="A611" s="25" t="s">
        <v>414</v>
      </c>
      <c r="B611" s="25" t="s">
        <v>415</v>
      </c>
      <c r="C611" s="22">
        <v>0.25369498000000001</v>
      </c>
      <c r="D611" s="22">
        <v>8.7110939999999998E-2</v>
      </c>
      <c r="E611" s="23">
        <f t="shared" si="19"/>
        <v>1.9123205420582079</v>
      </c>
      <c r="F611" s="24">
        <f t="shared" si="20"/>
        <v>1.1505726955906161E-5</v>
      </c>
    </row>
    <row r="612" spans="1:6" x14ac:dyDescent="0.15">
      <c r="A612" s="25" t="s">
        <v>416</v>
      </c>
      <c r="B612" s="25" t="s">
        <v>417</v>
      </c>
      <c r="C612" s="22">
        <v>0.88140399000000003</v>
      </c>
      <c r="D612" s="22">
        <v>6.3390299999999998E-3</v>
      </c>
      <c r="E612" s="23">
        <f t="shared" si="19"/>
        <v>138.0439846474934</v>
      </c>
      <c r="F612" s="24">
        <f t="shared" si="20"/>
        <v>3.9973962617574239E-5</v>
      </c>
    </row>
    <row r="613" spans="1:6" x14ac:dyDescent="0.15">
      <c r="A613" s="25" t="s">
        <v>418</v>
      </c>
      <c r="B613" s="25" t="s">
        <v>419</v>
      </c>
      <c r="C613" s="22">
        <v>0.42513113000000002</v>
      </c>
      <c r="D613" s="22">
        <v>0.49761246000000003</v>
      </c>
      <c r="E613" s="23">
        <f t="shared" si="19"/>
        <v>-0.14565818950755371</v>
      </c>
      <c r="F613" s="24">
        <f t="shared" si="20"/>
        <v>1.9280802096422432E-5</v>
      </c>
    </row>
    <row r="614" spans="1:6" x14ac:dyDescent="0.15">
      <c r="A614" s="25" t="s">
        <v>426</v>
      </c>
      <c r="B614" s="25" t="s">
        <v>427</v>
      </c>
      <c r="C614" s="22">
        <v>3.0253885899999999</v>
      </c>
      <c r="D614" s="22">
        <v>3.0299585800000002</v>
      </c>
      <c r="E614" s="23">
        <f t="shared" si="19"/>
        <v>-1.5082681427283084E-3</v>
      </c>
      <c r="F614" s="24">
        <f t="shared" si="20"/>
        <v>1.3720923863788686E-4</v>
      </c>
    </row>
    <row r="615" spans="1:6" x14ac:dyDescent="0.15">
      <c r="A615" s="25" t="s">
        <v>428</v>
      </c>
      <c r="B615" s="25" t="s">
        <v>429</v>
      </c>
      <c r="C615" s="22">
        <v>33.813676749999999</v>
      </c>
      <c r="D615" s="22">
        <v>33.631025969999996</v>
      </c>
      <c r="E615" s="23">
        <f t="shared" si="19"/>
        <v>5.4310201586753593E-3</v>
      </c>
      <c r="F615" s="24">
        <f t="shared" si="20"/>
        <v>1.5335381569661821E-3</v>
      </c>
    </row>
    <row r="616" spans="1:6" x14ac:dyDescent="0.15">
      <c r="A616" s="25" t="s">
        <v>30</v>
      </c>
      <c r="B616" s="25" t="s">
        <v>1140</v>
      </c>
      <c r="C616" s="22">
        <v>5.2046999999999996E-3</v>
      </c>
      <c r="D616" s="22"/>
      <c r="E616" s="23" t="str">
        <f t="shared" si="19"/>
        <v/>
      </c>
      <c r="F616" s="24">
        <f t="shared" si="20"/>
        <v>2.3604667734223513E-7</v>
      </c>
    </row>
    <row r="617" spans="1:6" x14ac:dyDescent="0.15">
      <c r="A617" s="25" t="s">
        <v>1130</v>
      </c>
      <c r="B617" s="25" t="s">
        <v>430</v>
      </c>
      <c r="C617" s="22">
        <v>228.24947449999999</v>
      </c>
      <c r="D617" s="22">
        <v>230.45937975000001</v>
      </c>
      <c r="E617" s="23">
        <f t="shared" si="19"/>
        <v>-9.5891312924529792E-3</v>
      </c>
      <c r="F617" s="24">
        <f t="shared" si="20"/>
        <v>1.0351707122569258E-2</v>
      </c>
    </row>
    <row r="618" spans="1:6" x14ac:dyDescent="0.15">
      <c r="A618" s="25" t="s">
        <v>1130</v>
      </c>
      <c r="B618" s="25" t="s">
        <v>1131</v>
      </c>
      <c r="C618" s="22">
        <v>12.078317779999999</v>
      </c>
      <c r="D618" s="22">
        <v>7.9315501699999995</v>
      </c>
      <c r="E618" s="23">
        <f t="shared" si="19"/>
        <v>0.52281931288597017</v>
      </c>
      <c r="F618" s="24">
        <f t="shared" si="20"/>
        <v>5.4778311523289369E-4</v>
      </c>
    </row>
    <row r="619" spans="1:6" x14ac:dyDescent="0.15">
      <c r="A619" s="25" t="s">
        <v>431</v>
      </c>
      <c r="B619" s="25" t="s">
        <v>432</v>
      </c>
      <c r="C619" s="22">
        <v>9.0131894399999997</v>
      </c>
      <c r="D619" s="22">
        <v>8.0932157999999994</v>
      </c>
      <c r="E619" s="23">
        <f t="shared" si="19"/>
        <v>0.1136721993746912</v>
      </c>
      <c r="F619" s="24">
        <f t="shared" si="20"/>
        <v>4.0877157560822351E-4</v>
      </c>
    </row>
    <row r="620" spans="1:6" x14ac:dyDescent="0.15">
      <c r="A620" s="25" t="s">
        <v>8</v>
      </c>
      <c r="B620" s="25" t="s">
        <v>435</v>
      </c>
      <c r="C620" s="22">
        <v>3.3483763900000003</v>
      </c>
      <c r="D620" s="22">
        <v>0.56789545999999991</v>
      </c>
      <c r="E620" s="23">
        <f t="shared" si="19"/>
        <v>4.8961140312690663</v>
      </c>
      <c r="F620" s="24">
        <f t="shared" si="20"/>
        <v>1.518575751437524E-4</v>
      </c>
    </row>
    <row r="621" spans="1:6" x14ac:dyDescent="0.15">
      <c r="A621" s="25" t="s">
        <v>9</v>
      </c>
      <c r="B621" s="25" t="s">
        <v>436</v>
      </c>
      <c r="C621" s="22">
        <v>1.4782E-4</v>
      </c>
      <c r="D621" s="22">
        <v>0</v>
      </c>
      <c r="E621" s="23" t="str">
        <f t="shared" si="19"/>
        <v/>
      </c>
      <c r="F621" s="24">
        <f t="shared" si="20"/>
        <v>6.7040213354716315E-9</v>
      </c>
    </row>
    <row r="622" spans="1:6" x14ac:dyDescent="0.15">
      <c r="A622" s="25" t="s">
        <v>10</v>
      </c>
      <c r="B622" s="25" t="s">
        <v>437</v>
      </c>
      <c r="C622" s="22">
        <v>20.226147340000001</v>
      </c>
      <c r="D622" s="22">
        <v>5.6395452199999996</v>
      </c>
      <c r="E622" s="23">
        <f t="shared" si="19"/>
        <v>2.5864855322500637</v>
      </c>
      <c r="F622" s="24">
        <f t="shared" si="20"/>
        <v>9.1730837032710582E-4</v>
      </c>
    </row>
    <row r="623" spans="1:6" x14ac:dyDescent="0.15">
      <c r="A623" s="25" t="s">
        <v>11</v>
      </c>
      <c r="B623" s="25" t="s">
        <v>438</v>
      </c>
      <c r="C623" s="22">
        <v>0.91885859999999997</v>
      </c>
      <c r="D623" s="22">
        <v>4.3101846900000007</v>
      </c>
      <c r="E623" s="23">
        <f t="shared" si="19"/>
        <v>-0.78681688463795274</v>
      </c>
      <c r="F623" s="24">
        <f t="shared" si="20"/>
        <v>4.1672626563939882E-5</v>
      </c>
    </row>
    <row r="624" spans="1:6" x14ac:dyDescent="0.15">
      <c r="A624" s="25" t="s">
        <v>12</v>
      </c>
      <c r="B624" s="25" t="s">
        <v>439</v>
      </c>
      <c r="C624" s="22">
        <v>2.5540559100000002</v>
      </c>
      <c r="D624" s="22">
        <v>1.148766E-2</v>
      </c>
      <c r="E624" s="23">
        <f t="shared" si="19"/>
        <v>221.33038843419811</v>
      </c>
      <c r="F624" s="24">
        <f t="shared" si="20"/>
        <v>1.1583307612384937E-4</v>
      </c>
    </row>
    <row r="625" spans="1:6" x14ac:dyDescent="0.15">
      <c r="A625" s="25" t="s">
        <v>13</v>
      </c>
      <c r="B625" s="25" t="s">
        <v>440</v>
      </c>
      <c r="C625" s="22">
        <v>5.6534720000000004E-2</v>
      </c>
      <c r="D625" s="22">
        <v>6.81548278</v>
      </c>
      <c r="E625" s="23">
        <f t="shared" si="19"/>
        <v>-0.99170495739995101</v>
      </c>
      <c r="F625" s="24">
        <f t="shared" si="20"/>
        <v>2.5639965435997478E-6</v>
      </c>
    </row>
    <row r="626" spans="1:6" x14ac:dyDescent="0.15">
      <c r="A626" s="25" t="s">
        <v>14</v>
      </c>
      <c r="B626" s="25" t="s">
        <v>441</v>
      </c>
      <c r="C626" s="22">
        <v>3.3074250299999997</v>
      </c>
      <c r="D626" s="22">
        <v>1.22221E-2</v>
      </c>
      <c r="E626" s="23">
        <f t="shared" si="19"/>
        <v>269.61020855663099</v>
      </c>
      <c r="F626" s="24">
        <f t="shared" si="20"/>
        <v>1.500003244932546E-4</v>
      </c>
    </row>
    <row r="627" spans="1:6" x14ac:dyDescent="0.15">
      <c r="A627" s="25" t="s">
        <v>15</v>
      </c>
      <c r="B627" s="25" t="s">
        <v>442</v>
      </c>
      <c r="C627" s="22">
        <v>2.76047603</v>
      </c>
      <c r="D627" s="22">
        <v>0.27696642999999999</v>
      </c>
      <c r="E627" s="23">
        <f t="shared" si="19"/>
        <v>8.9668253296978992</v>
      </c>
      <c r="F627" s="24">
        <f t="shared" si="20"/>
        <v>1.2519476526300923E-4</v>
      </c>
    </row>
    <row r="628" spans="1:6" x14ac:dyDescent="0.15">
      <c r="A628" s="25" t="s">
        <v>16</v>
      </c>
      <c r="B628" s="25" t="s">
        <v>443</v>
      </c>
      <c r="C628" s="22">
        <v>5.2186018199999999</v>
      </c>
      <c r="D628" s="22">
        <v>6.4235965899999998</v>
      </c>
      <c r="E628" s="23">
        <f t="shared" si="19"/>
        <v>-0.18758879906560255</v>
      </c>
      <c r="F628" s="24">
        <f t="shared" si="20"/>
        <v>2.3667716102429361E-4</v>
      </c>
    </row>
    <row r="629" spans="1:6" x14ac:dyDescent="0.15">
      <c r="A629" s="25" t="s">
        <v>17</v>
      </c>
      <c r="B629" s="25" t="s">
        <v>444</v>
      </c>
      <c r="C629" s="22">
        <v>1.82882199</v>
      </c>
      <c r="D629" s="22">
        <v>2.1753743700000001</v>
      </c>
      <c r="E629" s="23">
        <f t="shared" si="19"/>
        <v>-0.15930700700495981</v>
      </c>
      <c r="F629" s="24">
        <f t="shared" si="20"/>
        <v>8.2941832226624858E-5</v>
      </c>
    </row>
    <row r="630" spans="1:6" x14ac:dyDescent="0.15">
      <c r="A630" s="25" t="s">
        <v>31</v>
      </c>
      <c r="B630" s="25" t="s">
        <v>1138</v>
      </c>
      <c r="C630" s="22">
        <v>2.8628900000000002E-2</v>
      </c>
      <c r="D630" s="22"/>
      <c r="E630" s="23" t="str">
        <f t="shared" si="19"/>
        <v/>
      </c>
      <c r="F630" s="24">
        <f t="shared" si="20"/>
        <v>1.2983950508123649E-6</v>
      </c>
    </row>
    <row r="631" spans="1:6" x14ac:dyDescent="0.15">
      <c r="A631" s="25" t="s">
        <v>454</v>
      </c>
      <c r="B631" s="25" t="s">
        <v>455</v>
      </c>
      <c r="C631" s="22">
        <v>4.5363530399999998</v>
      </c>
      <c r="D631" s="22">
        <v>3.2905319199999998</v>
      </c>
      <c r="E631" s="23">
        <f t="shared" si="19"/>
        <v>0.37860782095072332</v>
      </c>
      <c r="F631" s="24">
        <f t="shared" si="20"/>
        <v>2.0573540498844265E-4</v>
      </c>
    </row>
    <row r="632" spans="1:6" x14ac:dyDescent="0.15">
      <c r="A632" s="25" t="s">
        <v>456</v>
      </c>
      <c r="B632" s="25" t="s">
        <v>457</v>
      </c>
      <c r="C632" s="22">
        <v>0.51744747999999996</v>
      </c>
      <c r="D632" s="22">
        <v>3.4635519999999996E-2</v>
      </c>
      <c r="E632" s="23">
        <f t="shared" si="19"/>
        <v>13.939792444288408</v>
      </c>
      <c r="F632" s="24">
        <f t="shared" si="20"/>
        <v>2.3467588593600526E-5</v>
      </c>
    </row>
    <row r="633" spans="1:6" x14ac:dyDescent="0.15">
      <c r="A633" s="25" t="s">
        <v>458</v>
      </c>
      <c r="B633" s="25" t="s">
        <v>459</v>
      </c>
      <c r="C633" s="22">
        <v>59.933258049999999</v>
      </c>
      <c r="D633" s="22">
        <v>37.656846770000001</v>
      </c>
      <c r="E633" s="23">
        <f t="shared" si="19"/>
        <v>0.59156337268650172</v>
      </c>
      <c r="F633" s="24">
        <f t="shared" si="20"/>
        <v>2.7181290804459942E-3</v>
      </c>
    </row>
    <row r="634" spans="1:6" x14ac:dyDescent="0.15">
      <c r="A634" s="25" t="s">
        <v>460</v>
      </c>
      <c r="B634" s="25" t="s">
        <v>461</v>
      </c>
      <c r="C634" s="22">
        <v>4.2565729400000007</v>
      </c>
      <c r="D634" s="22">
        <v>3.6689352400000002</v>
      </c>
      <c r="E634" s="23">
        <f t="shared" si="19"/>
        <v>0.1601657324428547</v>
      </c>
      <c r="F634" s="24">
        <f t="shared" si="20"/>
        <v>1.930466500186119E-4</v>
      </c>
    </row>
    <row r="635" spans="1:6" x14ac:dyDescent="0.15">
      <c r="A635" s="25" t="s">
        <v>462</v>
      </c>
      <c r="B635" s="25" t="s">
        <v>463</v>
      </c>
      <c r="C635" s="22">
        <v>1.52291998</v>
      </c>
      <c r="D635" s="22">
        <v>1.2834325500000001</v>
      </c>
      <c r="E635" s="23">
        <f t="shared" si="19"/>
        <v>0.18659915552243067</v>
      </c>
      <c r="F635" s="24">
        <f t="shared" si="20"/>
        <v>6.9068380720714581E-5</v>
      </c>
    </row>
    <row r="636" spans="1:6" x14ac:dyDescent="0.15">
      <c r="A636" s="25" t="s">
        <v>464</v>
      </c>
      <c r="B636" s="25" t="s">
        <v>465</v>
      </c>
      <c r="C636" s="22">
        <v>11.592014519999999</v>
      </c>
      <c r="D636" s="22">
        <v>10.238927619999998</v>
      </c>
      <c r="E636" s="23">
        <f t="shared" si="19"/>
        <v>0.13215123206428148</v>
      </c>
      <c r="F636" s="24">
        <f t="shared" si="20"/>
        <v>5.2572799799199658E-4</v>
      </c>
    </row>
    <row r="637" spans="1:6" x14ac:dyDescent="0.15">
      <c r="A637" s="25" t="s">
        <v>466</v>
      </c>
      <c r="B637" s="25" t="s">
        <v>467</v>
      </c>
      <c r="C637" s="22">
        <v>17.728692729999999</v>
      </c>
      <c r="D637" s="22">
        <v>25.458481980000002</v>
      </c>
      <c r="E637" s="23">
        <f t="shared" si="19"/>
        <v>-0.30362333685380261</v>
      </c>
      <c r="F637" s="24">
        <f t="shared" si="20"/>
        <v>8.0404231032296571E-4</v>
      </c>
    </row>
    <row r="638" spans="1:6" x14ac:dyDescent="0.15">
      <c r="A638" s="25" t="s">
        <v>358</v>
      </c>
      <c r="B638" s="25" t="s">
        <v>469</v>
      </c>
      <c r="C638" s="22">
        <v>0.62608740000000007</v>
      </c>
      <c r="D638" s="22">
        <v>5.7420000000000003E-5</v>
      </c>
      <c r="E638" s="23">
        <f t="shared" si="19"/>
        <v>10902.646812957159</v>
      </c>
      <c r="F638" s="24">
        <f t="shared" si="20"/>
        <v>2.8394691431943997E-5</v>
      </c>
    </row>
    <row r="639" spans="1:6" x14ac:dyDescent="0.15">
      <c r="A639" s="25" t="s">
        <v>91</v>
      </c>
      <c r="B639" s="25" t="s">
        <v>471</v>
      </c>
      <c r="C639" s="22">
        <v>3.8653529999999998E-2</v>
      </c>
      <c r="D639" s="22">
        <v>2.334487E-2</v>
      </c>
      <c r="E639" s="23">
        <f t="shared" si="19"/>
        <v>0.65576120149737394</v>
      </c>
      <c r="F639" s="24">
        <f t="shared" si="20"/>
        <v>1.7530380855857986E-6</v>
      </c>
    </row>
    <row r="640" spans="1:6" x14ac:dyDescent="0.15">
      <c r="A640" s="25" t="s">
        <v>472</v>
      </c>
      <c r="B640" s="25" t="s">
        <v>473</v>
      </c>
      <c r="C640" s="22">
        <v>37.722634810000002</v>
      </c>
      <c r="D640" s="22">
        <v>40.955672189999994</v>
      </c>
      <c r="E640" s="23">
        <f t="shared" si="19"/>
        <v>-7.8939917406346205E-2</v>
      </c>
      <c r="F640" s="24">
        <f t="shared" si="20"/>
        <v>1.7108195683699422E-3</v>
      </c>
    </row>
    <row r="641" spans="1:6" x14ac:dyDescent="0.15">
      <c r="A641" s="25" t="s">
        <v>474</v>
      </c>
      <c r="B641" s="25" t="s">
        <v>475</v>
      </c>
      <c r="C641" s="22">
        <v>12.234416250000001</v>
      </c>
      <c r="D641" s="22">
        <v>16.357388839999999</v>
      </c>
      <c r="E641" s="23">
        <f t="shared" si="19"/>
        <v>-0.25205566917366251</v>
      </c>
      <c r="F641" s="24">
        <f t="shared" si="20"/>
        <v>5.5486258670708172E-4</v>
      </c>
    </row>
    <row r="642" spans="1:6" x14ac:dyDescent="0.15">
      <c r="A642" s="25" t="s">
        <v>359</v>
      </c>
      <c r="B642" s="25" t="s">
        <v>477</v>
      </c>
      <c r="C642" s="22">
        <v>14.544678300000001</v>
      </c>
      <c r="D642" s="22">
        <v>20.22689901</v>
      </c>
      <c r="E642" s="23">
        <f t="shared" si="19"/>
        <v>-0.28092396700012001</v>
      </c>
      <c r="F642" s="24">
        <f t="shared" si="20"/>
        <v>6.5963897741016955E-4</v>
      </c>
    </row>
    <row r="643" spans="1:6" x14ac:dyDescent="0.15">
      <c r="A643" s="25" t="s">
        <v>478</v>
      </c>
      <c r="B643" s="25" t="s">
        <v>479</v>
      </c>
      <c r="C643" s="22">
        <v>9.8941938499999988</v>
      </c>
      <c r="D643" s="22">
        <v>5.2627111200000005</v>
      </c>
      <c r="E643" s="23">
        <f t="shared" si="19"/>
        <v>0.88005642422569408</v>
      </c>
      <c r="F643" s="24">
        <f t="shared" si="20"/>
        <v>4.4872741623388032E-4</v>
      </c>
    </row>
    <row r="644" spans="1:6" x14ac:dyDescent="0.15">
      <c r="A644" s="25" t="s">
        <v>480</v>
      </c>
      <c r="B644" s="25" t="s">
        <v>481</v>
      </c>
      <c r="C644" s="22">
        <v>6.2202874100000001</v>
      </c>
      <c r="D644" s="22">
        <v>6.0642933499999998</v>
      </c>
      <c r="E644" s="23">
        <f t="shared" si="19"/>
        <v>2.572336973111633E-2</v>
      </c>
      <c r="F644" s="24">
        <f t="shared" si="20"/>
        <v>2.8210620693685276E-4</v>
      </c>
    </row>
    <row r="645" spans="1:6" x14ac:dyDescent="0.15">
      <c r="A645" s="25" t="s">
        <v>482</v>
      </c>
      <c r="B645" s="25" t="s">
        <v>483</v>
      </c>
      <c r="C645" s="22">
        <v>17.098512899999999</v>
      </c>
      <c r="D645" s="22">
        <v>33.269806019999997</v>
      </c>
      <c r="E645" s="23">
        <f t="shared" si="19"/>
        <v>-0.48606514598488182</v>
      </c>
      <c r="F645" s="24">
        <f t="shared" si="20"/>
        <v>7.7546201655010762E-4</v>
      </c>
    </row>
    <row r="646" spans="1:6" x14ac:dyDescent="0.15">
      <c r="A646" s="25" t="s">
        <v>484</v>
      </c>
      <c r="B646" s="25" t="s">
        <v>485</v>
      </c>
      <c r="C646" s="22">
        <v>2.6908286000000001</v>
      </c>
      <c r="D646" s="22">
        <v>3.9949415699999999</v>
      </c>
      <c r="E646" s="23">
        <f t="shared" si="19"/>
        <v>-0.32644106231571235</v>
      </c>
      <c r="F646" s="24">
        <f t="shared" si="20"/>
        <v>1.2203607322755554E-4</v>
      </c>
    </row>
    <row r="647" spans="1:6" x14ac:dyDescent="0.15">
      <c r="A647" s="25" t="s">
        <v>486</v>
      </c>
      <c r="B647" s="25" t="s">
        <v>487</v>
      </c>
      <c r="C647" s="22">
        <v>3.2911669199999998</v>
      </c>
      <c r="D647" s="22">
        <v>0.95649319999999993</v>
      </c>
      <c r="E647" s="23">
        <f t="shared" si="19"/>
        <v>2.4408680793548769</v>
      </c>
      <c r="F647" s="24">
        <f t="shared" si="20"/>
        <v>1.4926297693328678E-4</v>
      </c>
    </row>
    <row r="648" spans="1:6" x14ac:dyDescent="0.15">
      <c r="A648" s="25" t="s">
        <v>488</v>
      </c>
      <c r="B648" s="25" t="s">
        <v>489</v>
      </c>
      <c r="C648" s="22">
        <v>8.665789160000001</v>
      </c>
      <c r="D648" s="22">
        <v>12.38013714</v>
      </c>
      <c r="E648" s="23">
        <f t="shared" si="19"/>
        <v>-0.30002478470121363</v>
      </c>
      <c r="F648" s="24">
        <f t="shared" si="20"/>
        <v>3.930160696613367E-4</v>
      </c>
    </row>
    <row r="649" spans="1:6" x14ac:dyDescent="0.15">
      <c r="A649" s="25" t="s">
        <v>490</v>
      </c>
      <c r="B649" s="25" t="s">
        <v>491</v>
      </c>
      <c r="C649" s="22">
        <v>0.37903126000000004</v>
      </c>
      <c r="D649" s="22">
        <v>0.16462189999999999</v>
      </c>
      <c r="E649" s="23">
        <f t="shared" si="19"/>
        <v>1.3024352166996009</v>
      </c>
      <c r="F649" s="24">
        <f t="shared" si="20"/>
        <v>1.7190053131177751E-5</v>
      </c>
    </row>
    <row r="650" spans="1:6" x14ac:dyDescent="0.15">
      <c r="A650" s="25" t="s">
        <v>492</v>
      </c>
      <c r="B650" s="25" t="s">
        <v>493</v>
      </c>
      <c r="C650" s="22">
        <v>0.27511465000000002</v>
      </c>
      <c r="D650" s="22">
        <v>0.62434002</v>
      </c>
      <c r="E650" s="23">
        <f t="shared" si="19"/>
        <v>-0.55935124901972477</v>
      </c>
      <c r="F650" s="24">
        <f t="shared" si="20"/>
        <v>1.2477164682051213E-5</v>
      </c>
    </row>
    <row r="651" spans="1:6" x14ac:dyDescent="0.15">
      <c r="A651" s="25" t="s">
        <v>156</v>
      </c>
      <c r="B651" s="25" t="s">
        <v>495</v>
      </c>
      <c r="C651" s="22">
        <v>9.8469020099999991</v>
      </c>
      <c r="D651" s="22">
        <v>1.6476074999999999</v>
      </c>
      <c r="E651" s="23">
        <f t="shared" si="19"/>
        <v>4.9764853036903505</v>
      </c>
      <c r="F651" s="24">
        <f t="shared" si="20"/>
        <v>4.4658260832998567E-4</v>
      </c>
    </row>
    <row r="652" spans="1:6" x14ac:dyDescent="0.15">
      <c r="A652" s="25" t="s">
        <v>496</v>
      </c>
      <c r="B652" s="25" t="s">
        <v>497</v>
      </c>
      <c r="C652" s="22">
        <v>5.4489179700000001</v>
      </c>
      <c r="D652" s="22">
        <v>2.2658739300000001</v>
      </c>
      <c r="E652" s="23">
        <f t="shared" si="19"/>
        <v>1.4047754369105609</v>
      </c>
      <c r="F652" s="24">
        <f t="shared" si="20"/>
        <v>2.4712259725419273E-4</v>
      </c>
    </row>
    <row r="653" spans="1:6" x14ac:dyDescent="0.15">
      <c r="A653" s="25" t="s">
        <v>498</v>
      </c>
      <c r="B653" s="25" t="s">
        <v>499</v>
      </c>
      <c r="C653" s="22">
        <v>70.377490969999997</v>
      </c>
      <c r="D653" s="22">
        <v>54.938988380000005</v>
      </c>
      <c r="E653" s="23">
        <f t="shared" si="19"/>
        <v>0.28101177406499578</v>
      </c>
      <c r="F653" s="24">
        <f t="shared" si="20"/>
        <v>3.1918021986188745E-3</v>
      </c>
    </row>
    <row r="654" spans="1:6" x14ac:dyDescent="0.15">
      <c r="A654" s="25" t="s">
        <v>502</v>
      </c>
      <c r="B654" s="25" t="s">
        <v>503</v>
      </c>
      <c r="C654" s="22">
        <v>8.0429464900000003</v>
      </c>
      <c r="D654" s="22">
        <v>2.0362369399999998</v>
      </c>
      <c r="E654" s="23">
        <f t="shared" si="19"/>
        <v>2.9499069739889903</v>
      </c>
      <c r="F654" s="24">
        <f t="shared" si="20"/>
        <v>3.6476853517126685E-4</v>
      </c>
    </row>
    <row r="655" spans="1:6" x14ac:dyDescent="0.15">
      <c r="A655" s="25" t="s">
        <v>92</v>
      </c>
      <c r="B655" s="25" t="s">
        <v>989</v>
      </c>
      <c r="C655" s="22">
        <v>0.36948421000000004</v>
      </c>
      <c r="D655" s="22">
        <v>0.180868</v>
      </c>
      <c r="E655" s="23">
        <f t="shared" si="19"/>
        <v>1.0428390317800829</v>
      </c>
      <c r="F655" s="24">
        <f t="shared" si="20"/>
        <v>1.6757069591123533E-5</v>
      </c>
    </row>
    <row r="656" spans="1:6" x14ac:dyDescent="0.15">
      <c r="A656" s="25" t="s">
        <v>506</v>
      </c>
      <c r="B656" s="25" t="s">
        <v>507</v>
      </c>
      <c r="C656" s="22">
        <v>8.6786630000000003E-2</v>
      </c>
      <c r="D656" s="22">
        <v>0.12354498</v>
      </c>
      <c r="E656" s="23">
        <f t="shared" ref="E656:E719" si="21">IF(ISERROR(C656/D656-1),"",((C656/D656-1)))</f>
        <v>-0.29753009794489416</v>
      </c>
      <c r="F656" s="24">
        <f t="shared" ref="F656:F719" si="22">C656/$C$1257</f>
        <v>3.9359993177762304E-6</v>
      </c>
    </row>
    <row r="657" spans="1:6" x14ac:dyDescent="0.15">
      <c r="A657" s="25" t="s">
        <v>508</v>
      </c>
      <c r="B657" s="25" t="s">
        <v>509</v>
      </c>
      <c r="C657" s="22">
        <v>1.10478147</v>
      </c>
      <c r="D657" s="22">
        <v>3.3992447599999998</v>
      </c>
      <c r="E657" s="23">
        <f t="shared" si="21"/>
        <v>-0.67499207971125919</v>
      </c>
      <c r="F657" s="24">
        <f t="shared" si="22"/>
        <v>5.010471212226838E-5</v>
      </c>
    </row>
    <row r="658" spans="1:6" x14ac:dyDescent="0.15">
      <c r="A658" s="25" t="s">
        <v>514</v>
      </c>
      <c r="B658" s="25" t="s">
        <v>515</v>
      </c>
      <c r="C658" s="22">
        <v>2.56556484</v>
      </c>
      <c r="D658" s="22">
        <v>2.3048933100000002</v>
      </c>
      <c r="E658" s="23">
        <f t="shared" si="21"/>
        <v>0.11309483561302014</v>
      </c>
      <c r="F658" s="24">
        <f t="shared" si="22"/>
        <v>1.1635503602283765E-4</v>
      </c>
    </row>
    <row r="659" spans="1:6" x14ac:dyDescent="0.15">
      <c r="A659" s="25" t="s">
        <v>1001</v>
      </c>
      <c r="B659" s="25" t="s">
        <v>1002</v>
      </c>
      <c r="C659" s="22">
        <v>14.31013688</v>
      </c>
      <c r="D659" s="22">
        <v>8.635124000000001E-2</v>
      </c>
      <c r="E659" s="23">
        <f t="shared" si="21"/>
        <v>164.72010870949853</v>
      </c>
      <c r="F659" s="24">
        <f t="shared" si="22"/>
        <v>6.4900191419996916E-4</v>
      </c>
    </row>
    <row r="660" spans="1:6" x14ac:dyDescent="0.15">
      <c r="A660" s="25" t="s">
        <v>1003</v>
      </c>
      <c r="B660" s="25" t="s">
        <v>1004</v>
      </c>
      <c r="C660" s="22">
        <v>4.7191241799999997</v>
      </c>
      <c r="D660" s="22">
        <v>5.3035012000000004</v>
      </c>
      <c r="E660" s="23">
        <f t="shared" si="21"/>
        <v>-0.11018702512973899</v>
      </c>
      <c r="F660" s="24">
        <f t="shared" si="22"/>
        <v>2.140245513966991E-4</v>
      </c>
    </row>
    <row r="661" spans="1:6" x14ac:dyDescent="0.15">
      <c r="A661" s="25" t="s">
        <v>1005</v>
      </c>
      <c r="B661" s="25" t="s">
        <v>1006</v>
      </c>
      <c r="C661" s="22">
        <v>6.0382861800000001</v>
      </c>
      <c r="D661" s="22">
        <v>1.5645232499999999</v>
      </c>
      <c r="E661" s="23">
        <f t="shared" si="21"/>
        <v>2.8595055586422258</v>
      </c>
      <c r="F661" s="24">
        <f t="shared" si="22"/>
        <v>2.7385197794888033E-4</v>
      </c>
    </row>
    <row r="662" spans="1:6" x14ac:dyDescent="0.15">
      <c r="A662" s="25" t="s">
        <v>533</v>
      </c>
      <c r="B662" s="25" t="s">
        <v>1011</v>
      </c>
      <c r="C662" s="22">
        <v>5.75958083</v>
      </c>
      <c r="D662" s="22">
        <v>1.62649193</v>
      </c>
      <c r="E662" s="23">
        <f t="shared" si="21"/>
        <v>2.5411063060116135</v>
      </c>
      <c r="F662" s="24">
        <f t="shared" si="22"/>
        <v>2.612119656859248E-4</v>
      </c>
    </row>
    <row r="663" spans="1:6" x14ac:dyDescent="0.15">
      <c r="A663" s="25" t="s">
        <v>535</v>
      </c>
      <c r="B663" s="25" t="s">
        <v>1012</v>
      </c>
      <c r="C663" s="22">
        <v>0.33357543000000001</v>
      </c>
      <c r="D663" s="22">
        <v>2.8686380000000001E-2</v>
      </c>
      <c r="E663" s="23">
        <f t="shared" si="21"/>
        <v>10.628355686566238</v>
      </c>
      <c r="F663" s="24">
        <f t="shared" si="22"/>
        <v>1.5128513054452196E-5</v>
      </c>
    </row>
    <row r="664" spans="1:6" x14ac:dyDescent="0.15">
      <c r="A664" s="25" t="s">
        <v>537</v>
      </c>
      <c r="B664" s="25" t="s">
        <v>1013</v>
      </c>
      <c r="C664" s="22">
        <v>7.3574927300000006</v>
      </c>
      <c r="D664" s="22">
        <v>7.0481764400000007</v>
      </c>
      <c r="E664" s="23">
        <f t="shared" si="21"/>
        <v>4.3886002660852741E-2</v>
      </c>
      <c r="F664" s="24">
        <f t="shared" si="22"/>
        <v>3.3368142495939266E-4</v>
      </c>
    </row>
    <row r="665" spans="1:6" x14ac:dyDescent="0.15">
      <c r="A665" s="25" t="s">
        <v>539</v>
      </c>
      <c r="B665" s="25" t="s">
        <v>1014</v>
      </c>
      <c r="C665" s="22">
        <v>1.9898974599999999</v>
      </c>
      <c r="D665" s="22">
        <v>0.53718456000000003</v>
      </c>
      <c r="E665" s="23">
        <f t="shared" si="21"/>
        <v>2.7043087388811022</v>
      </c>
      <c r="F665" s="24">
        <f t="shared" si="22"/>
        <v>9.0247023591129787E-5</v>
      </c>
    </row>
    <row r="666" spans="1:6" x14ac:dyDescent="0.15">
      <c r="A666" s="25" t="s">
        <v>541</v>
      </c>
      <c r="B666" s="25" t="s">
        <v>1015</v>
      </c>
      <c r="C666" s="22">
        <v>32.038009250000002</v>
      </c>
      <c r="D666" s="22">
        <v>25.117178719999998</v>
      </c>
      <c r="E666" s="23">
        <f t="shared" si="21"/>
        <v>0.27554171617567746</v>
      </c>
      <c r="F666" s="24">
        <f t="shared" si="22"/>
        <v>1.4530070190639796E-3</v>
      </c>
    </row>
    <row r="667" spans="1:6" x14ac:dyDescent="0.15">
      <c r="A667" s="25" t="s">
        <v>543</v>
      </c>
      <c r="B667" s="25" t="s">
        <v>1016</v>
      </c>
      <c r="C667" s="22">
        <v>5.9465234100000002</v>
      </c>
      <c r="D667" s="22">
        <v>1.9447482600000001</v>
      </c>
      <c r="E667" s="23">
        <f t="shared" si="21"/>
        <v>2.0577342745636393</v>
      </c>
      <c r="F667" s="24">
        <f t="shared" si="22"/>
        <v>2.6969029774402329E-4</v>
      </c>
    </row>
    <row r="668" spans="1:6" x14ac:dyDescent="0.15">
      <c r="A668" s="25" t="s">
        <v>545</v>
      </c>
      <c r="B668" s="25" t="s">
        <v>1017</v>
      </c>
      <c r="C668" s="22">
        <v>5.8749029500000001</v>
      </c>
      <c r="D668" s="22">
        <v>0.22372367999999998</v>
      </c>
      <c r="E668" s="23">
        <f t="shared" si="21"/>
        <v>25.259638452219274</v>
      </c>
      <c r="F668" s="24">
        <f t="shared" si="22"/>
        <v>2.664421236681452E-4</v>
      </c>
    </row>
    <row r="669" spans="1:6" x14ac:dyDescent="0.15">
      <c r="A669" s="25" t="s">
        <v>547</v>
      </c>
      <c r="B669" s="25" t="s">
        <v>1018</v>
      </c>
      <c r="C669" s="22">
        <v>5.6556725500000002</v>
      </c>
      <c r="D669" s="22">
        <v>2.0029338299999999</v>
      </c>
      <c r="E669" s="23">
        <f t="shared" si="21"/>
        <v>1.8236941556876096</v>
      </c>
      <c r="F669" s="24">
        <f t="shared" si="22"/>
        <v>2.5649945502395649E-4</v>
      </c>
    </row>
    <row r="670" spans="1:6" x14ac:dyDescent="0.15">
      <c r="A670" s="25" t="s">
        <v>549</v>
      </c>
      <c r="B670" s="25" t="s">
        <v>1019</v>
      </c>
      <c r="C670" s="22">
        <v>5.4358197599999993</v>
      </c>
      <c r="D670" s="22">
        <v>1.44157322</v>
      </c>
      <c r="E670" s="23">
        <f t="shared" si="21"/>
        <v>2.7707552308720049</v>
      </c>
      <c r="F670" s="24">
        <f t="shared" si="22"/>
        <v>2.4652855937503905E-4</v>
      </c>
    </row>
    <row r="671" spans="1:6" x14ac:dyDescent="0.15">
      <c r="A671" s="25" t="s">
        <v>1020</v>
      </c>
      <c r="B671" s="25" t="s">
        <v>1021</v>
      </c>
      <c r="C671" s="22">
        <v>15.703811350000001</v>
      </c>
      <c r="D671" s="22">
        <v>9.0138140799999995</v>
      </c>
      <c r="E671" s="23">
        <f t="shared" si="21"/>
        <v>0.7421938383268718</v>
      </c>
      <c r="F671" s="24">
        <f t="shared" si="22"/>
        <v>7.1220867500082236E-4</v>
      </c>
    </row>
    <row r="672" spans="1:6" x14ac:dyDescent="0.15">
      <c r="A672" s="25" t="s">
        <v>555</v>
      </c>
      <c r="B672" s="25" t="s">
        <v>556</v>
      </c>
      <c r="C672" s="22">
        <v>46.309276579999995</v>
      </c>
      <c r="D672" s="22">
        <v>16.55296568</v>
      </c>
      <c r="E672" s="23">
        <f t="shared" si="21"/>
        <v>1.7976422760274819</v>
      </c>
      <c r="F672" s="24">
        <f t="shared" si="22"/>
        <v>2.1002460981097057E-3</v>
      </c>
    </row>
    <row r="673" spans="1:6" x14ac:dyDescent="0.15">
      <c r="A673" s="25" t="s">
        <v>560</v>
      </c>
      <c r="B673" s="25" t="s">
        <v>1024</v>
      </c>
      <c r="C673" s="22">
        <v>8.4244666899999991</v>
      </c>
      <c r="D673" s="22">
        <v>10.322193779999999</v>
      </c>
      <c r="E673" s="23">
        <f t="shared" si="21"/>
        <v>-0.18384920206371091</v>
      </c>
      <c r="F673" s="24">
        <f t="shared" si="22"/>
        <v>3.8207146820274702E-4</v>
      </c>
    </row>
    <row r="674" spans="1:6" x14ac:dyDescent="0.15">
      <c r="A674" s="25" t="s">
        <v>235</v>
      </c>
      <c r="B674" s="25" t="s">
        <v>564</v>
      </c>
      <c r="C674" s="22">
        <v>0.89016892000000003</v>
      </c>
      <c r="D674" s="22">
        <v>3.5223171899999999</v>
      </c>
      <c r="E674" s="23">
        <f t="shared" si="21"/>
        <v>-0.74727746764907332</v>
      </c>
      <c r="F674" s="24">
        <f t="shared" si="22"/>
        <v>4.037147498209809E-5</v>
      </c>
    </row>
    <row r="675" spans="1:6" x14ac:dyDescent="0.15">
      <c r="A675" s="25" t="s">
        <v>267</v>
      </c>
      <c r="B675" s="25" t="s">
        <v>565</v>
      </c>
      <c r="C675" s="22">
        <v>155.69748300000001</v>
      </c>
      <c r="D675" s="22">
        <v>163.30424300000001</v>
      </c>
      <c r="E675" s="23">
        <f t="shared" si="21"/>
        <v>-4.658029614086634E-2</v>
      </c>
      <c r="F675" s="24">
        <f t="shared" si="22"/>
        <v>7.0612856711624377E-3</v>
      </c>
    </row>
    <row r="676" spans="1:6" x14ac:dyDescent="0.15">
      <c r="A676" s="25" t="s">
        <v>69</v>
      </c>
      <c r="B676" s="25" t="s">
        <v>1025</v>
      </c>
      <c r="C676" s="22">
        <v>1.1385613000000001</v>
      </c>
      <c r="D676" s="22">
        <v>2.1463808700000002</v>
      </c>
      <c r="E676" s="23">
        <f t="shared" si="21"/>
        <v>-0.46954367889050375</v>
      </c>
      <c r="F676" s="24">
        <f t="shared" si="22"/>
        <v>5.163671524111972E-5</v>
      </c>
    </row>
    <row r="677" spans="1:6" x14ac:dyDescent="0.15">
      <c r="A677" s="25" t="s">
        <v>268</v>
      </c>
      <c r="B677" s="25" t="s">
        <v>1026</v>
      </c>
      <c r="C677" s="22">
        <v>2.3455950400000001</v>
      </c>
      <c r="D677" s="22">
        <v>1.8614990300000001</v>
      </c>
      <c r="E677" s="23">
        <f t="shared" si="21"/>
        <v>0.26005708420917095</v>
      </c>
      <c r="F677" s="24">
        <f t="shared" si="22"/>
        <v>1.0637883366619154E-4</v>
      </c>
    </row>
    <row r="678" spans="1:6" x14ac:dyDescent="0.15">
      <c r="A678" s="25" t="s">
        <v>71</v>
      </c>
      <c r="B678" s="25" t="s">
        <v>1027</v>
      </c>
      <c r="C678" s="22">
        <v>11.815979260000001</v>
      </c>
      <c r="D678" s="22">
        <v>9.4663354799999997</v>
      </c>
      <c r="E678" s="23">
        <f t="shared" si="21"/>
        <v>0.24821049126815864</v>
      </c>
      <c r="F678" s="24">
        <f t="shared" si="22"/>
        <v>5.358853812645805E-4</v>
      </c>
    </row>
    <row r="679" spans="1:6" x14ac:dyDescent="0.15">
      <c r="A679" s="25" t="s">
        <v>269</v>
      </c>
      <c r="B679" s="25" t="s">
        <v>1028</v>
      </c>
      <c r="C679" s="22">
        <v>1.6100858300000001</v>
      </c>
      <c r="D679" s="22">
        <v>1.74552065</v>
      </c>
      <c r="E679" s="23">
        <f t="shared" si="21"/>
        <v>-7.7589927108567824E-2</v>
      </c>
      <c r="F679" s="24">
        <f t="shared" si="22"/>
        <v>7.3021578651471714E-5</v>
      </c>
    </row>
    <row r="680" spans="1:6" x14ac:dyDescent="0.15">
      <c r="A680" s="25" t="s">
        <v>239</v>
      </c>
      <c r="B680" s="25" t="s">
        <v>574</v>
      </c>
      <c r="C680" s="22">
        <v>1.4231510000000001E-2</v>
      </c>
      <c r="D680" s="22">
        <v>0.21600262000000001</v>
      </c>
      <c r="E680" s="23">
        <f t="shared" si="21"/>
        <v>-0.93411417880023861</v>
      </c>
      <c r="F680" s="24">
        <f t="shared" si="22"/>
        <v>6.4543598076023459E-7</v>
      </c>
    </row>
    <row r="681" spans="1:6" x14ac:dyDescent="0.15">
      <c r="A681" s="25" t="s">
        <v>75</v>
      </c>
      <c r="B681" s="25" t="s">
        <v>1029</v>
      </c>
      <c r="C681" s="22">
        <v>1.3810832900000001</v>
      </c>
      <c r="D681" s="22">
        <v>1.53297306</v>
      </c>
      <c r="E681" s="23">
        <f t="shared" si="21"/>
        <v>-9.9081826004169926E-2</v>
      </c>
      <c r="F681" s="24">
        <f t="shared" si="22"/>
        <v>6.2635718050489469E-5</v>
      </c>
    </row>
    <row r="682" spans="1:6" x14ac:dyDescent="0.15">
      <c r="A682" s="25" t="s">
        <v>581</v>
      </c>
      <c r="B682" s="25" t="s">
        <v>582</v>
      </c>
      <c r="C682" s="22">
        <v>62.773455159999997</v>
      </c>
      <c r="D682" s="22">
        <v>45.02067203</v>
      </c>
      <c r="E682" s="23">
        <f t="shared" si="21"/>
        <v>0.39432514730500334</v>
      </c>
      <c r="F682" s="24">
        <f t="shared" si="22"/>
        <v>2.8469394039636838E-3</v>
      </c>
    </row>
    <row r="683" spans="1:6" x14ac:dyDescent="0.15">
      <c r="A683" s="25" t="s">
        <v>585</v>
      </c>
      <c r="B683" s="25" t="s">
        <v>586</v>
      </c>
      <c r="C683" s="22">
        <v>0.54968782999999999</v>
      </c>
      <c r="D683" s="22">
        <v>0.55035212</v>
      </c>
      <c r="E683" s="23">
        <f t="shared" si="21"/>
        <v>-1.2070272392155079E-3</v>
      </c>
      <c r="F683" s="24">
        <f t="shared" si="22"/>
        <v>2.4929772291767708E-5</v>
      </c>
    </row>
    <row r="684" spans="1:6" x14ac:dyDescent="0.15">
      <c r="A684" s="25" t="s">
        <v>589</v>
      </c>
      <c r="B684" s="25" t="s">
        <v>590</v>
      </c>
      <c r="C684" s="22">
        <v>0</v>
      </c>
      <c r="D684" s="22">
        <v>1.0310599999999999E-3</v>
      </c>
      <c r="E684" s="23">
        <f t="shared" si="21"/>
        <v>-1</v>
      </c>
      <c r="F684" s="24">
        <f t="shared" si="22"/>
        <v>0</v>
      </c>
    </row>
    <row r="685" spans="1:6" x14ac:dyDescent="0.15">
      <c r="A685" s="25" t="s">
        <v>593</v>
      </c>
      <c r="B685" s="25" t="s">
        <v>594</v>
      </c>
      <c r="C685" s="22">
        <v>1.4356792300000001</v>
      </c>
      <c r="D685" s="22">
        <v>1.1282496899999999</v>
      </c>
      <c r="E685" s="23">
        <f t="shared" si="21"/>
        <v>0.2724836024550561</v>
      </c>
      <c r="F685" s="24">
        <f t="shared" si="22"/>
        <v>6.5111785880215688E-5</v>
      </c>
    </row>
    <row r="686" spans="1:6" x14ac:dyDescent="0.15">
      <c r="A686" s="25" t="s">
        <v>597</v>
      </c>
      <c r="B686" s="25" t="s">
        <v>598</v>
      </c>
      <c r="C686" s="22">
        <v>1.2494122299999999</v>
      </c>
      <c r="D686" s="22">
        <v>3.80830599</v>
      </c>
      <c r="E686" s="23">
        <f t="shared" si="21"/>
        <v>-0.67192441119995194</v>
      </c>
      <c r="F686" s="24">
        <f t="shared" si="22"/>
        <v>5.6664093131641103E-5</v>
      </c>
    </row>
    <row r="687" spans="1:6" x14ac:dyDescent="0.15">
      <c r="A687" s="25" t="s">
        <v>601</v>
      </c>
      <c r="B687" s="25" t="s">
        <v>602</v>
      </c>
      <c r="C687" s="22">
        <v>1.6602000000000001E-4</v>
      </c>
      <c r="D687" s="22">
        <v>7.1531299999999997E-3</v>
      </c>
      <c r="E687" s="23">
        <f t="shared" si="21"/>
        <v>-0.97679057978814865</v>
      </c>
      <c r="F687" s="24">
        <f t="shared" si="22"/>
        <v>7.5294386558990675E-9</v>
      </c>
    </row>
    <row r="688" spans="1:6" x14ac:dyDescent="0.15">
      <c r="A688" s="25" t="s">
        <v>605</v>
      </c>
      <c r="B688" s="25" t="s">
        <v>606</v>
      </c>
      <c r="C688" s="22">
        <v>4.0508499999999999E-3</v>
      </c>
      <c r="D688" s="22">
        <v>5.3329999999999999E-5</v>
      </c>
      <c r="E688" s="23">
        <f t="shared" si="21"/>
        <v>74.958184886555415</v>
      </c>
      <c r="F688" s="24">
        <f t="shared" si="22"/>
        <v>1.8371657980513635E-7</v>
      </c>
    </row>
    <row r="689" spans="1:6" x14ac:dyDescent="0.15">
      <c r="A689" s="25" t="s">
        <v>609</v>
      </c>
      <c r="B689" s="25" t="s">
        <v>610</v>
      </c>
      <c r="C689" s="22">
        <v>1.4900170000000001E-2</v>
      </c>
      <c r="D689" s="22">
        <v>2.1595159999999999E-2</v>
      </c>
      <c r="E689" s="23">
        <f t="shared" si="21"/>
        <v>-0.31002270879215521</v>
      </c>
      <c r="F689" s="24">
        <f t="shared" si="22"/>
        <v>6.7576145029193846E-7</v>
      </c>
    </row>
    <row r="690" spans="1:6" x14ac:dyDescent="0.15">
      <c r="A690" s="25" t="s">
        <v>613</v>
      </c>
      <c r="B690" s="25" t="s">
        <v>614</v>
      </c>
      <c r="C690" s="22">
        <v>1.1454860000000001E-2</v>
      </c>
      <c r="D690" s="22">
        <v>5.4510019999999999E-2</v>
      </c>
      <c r="E690" s="23">
        <f t="shared" si="21"/>
        <v>-0.78985771790213977</v>
      </c>
      <c r="F690" s="24">
        <f t="shared" si="22"/>
        <v>5.1950768390502345E-7</v>
      </c>
    </row>
    <row r="691" spans="1:6" x14ac:dyDescent="0.15">
      <c r="A691" s="25" t="s">
        <v>617</v>
      </c>
      <c r="B691" s="25" t="s">
        <v>618</v>
      </c>
      <c r="C691" s="22">
        <v>5.8485500000000001E-3</v>
      </c>
      <c r="D691" s="22">
        <v>7.0853999999999995E-3</v>
      </c>
      <c r="E691" s="23">
        <f t="shared" si="21"/>
        <v>-0.17456318627035872</v>
      </c>
      <c r="F691" s="24">
        <f t="shared" si="22"/>
        <v>2.652469488673563E-7</v>
      </c>
    </row>
    <row r="692" spans="1:6" x14ac:dyDescent="0.15">
      <c r="A692" s="25" t="s">
        <v>360</v>
      </c>
      <c r="B692" s="25" t="s">
        <v>622</v>
      </c>
      <c r="C692" s="22">
        <v>2.2920960000000001E-2</v>
      </c>
      <c r="D692" s="22">
        <v>8.0769919999999995E-2</v>
      </c>
      <c r="E692" s="23">
        <f t="shared" si="21"/>
        <v>-0.71621910731123661</v>
      </c>
      <c r="F692" s="24">
        <f t="shared" si="22"/>
        <v>1.0395251310343109E-6</v>
      </c>
    </row>
    <row r="693" spans="1:6" x14ac:dyDescent="0.15">
      <c r="A693" s="25" t="s">
        <v>625</v>
      </c>
      <c r="B693" s="25" t="s">
        <v>626</v>
      </c>
      <c r="C693" s="22">
        <v>6.3059999999999996E-5</v>
      </c>
      <c r="D693" s="22">
        <v>1.58657E-2</v>
      </c>
      <c r="E693" s="23">
        <f t="shared" si="21"/>
        <v>-0.99602538810137597</v>
      </c>
      <c r="F693" s="24">
        <f t="shared" si="22"/>
        <v>2.8599349574809975E-9</v>
      </c>
    </row>
    <row r="694" spans="1:6" x14ac:dyDescent="0.15">
      <c r="A694" s="25" t="s">
        <v>629</v>
      </c>
      <c r="B694" s="25" t="s">
        <v>630</v>
      </c>
      <c r="C694" s="22">
        <v>5.2960000000000001E-5</v>
      </c>
      <c r="D694" s="22">
        <v>2.14234E-3</v>
      </c>
      <c r="E694" s="23">
        <f t="shared" si="21"/>
        <v>-0.9752793674206709</v>
      </c>
      <c r="F694" s="24">
        <f t="shared" si="22"/>
        <v>2.4018736972437937E-9</v>
      </c>
    </row>
    <row r="695" spans="1:6" x14ac:dyDescent="0.15">
      <c r="A695" s="25" t="s">
        <v>633</v>
      </c>
      <c r="B695" s="25" t="s">
        <v>634</v>
      </c>
      <c r="C695" s="22">
        <v>2.3600159999999999E-2</v>
      </c>
      <c r="D695" s="22">
        <v>0.10130157000000001</v>
      </c>
      <c r="E695" s="23">
        <f t="shared" si="21"/>
        <v>-0.7670306590509901</v>
      </c>
      <c r="F695" s="24">
        <f t="shared" si="22"/>
        <v>1.0703286169702623E-6</v>
      </c>
    </row>
    <row r="696" spans="1:6" x14ac:dyDescent="0.15">
      <c r="A696" s="25" t="s">
        <v>361</v>
      </c>
      <c r="B696" s="25" t="s">
        <v>638</v>
      </c>
      <c r="C696" s="22">
        <v>5.1600000000000001E-5</v>
      </c>
      <c r="D696" s="22">
        <v>1.0784E-4</v>
      </c>
      <c r="E696" s="23">
        <f t="shared" si="21"/>
        <v>-0.521513353115727</v>
      </c>
      <c r="F696" s="24">
        <f t="shared" si="22"/>
        <v>2.3401941612118534E-9</v>
      </c>
    </row>
    <row r="697" spans="1:6" x14ac:dyDescent="0.15">
      <c r="A697" s="25" t="s">
        <v>643</v>
      </c>
      <c r="B697" s="25" t="s">
        <v>644</v>
      </c>
      <c r="C697" s="22">
        <v>0.38097613000000002</v>
      </c>
      <c r="D697" s="22">
        <v>1.6631999999999999E-4</v>
      </c>
      <c r="E697" s="23">
        <f t="shared" si="21"/>
        <v>2289.6212722462724</v>
      </c>
      <c r="F697" s="24">
        <f t="shared" si="22"/>
        <v>1.7278258042385426E-5</v>
      </c>
    </row>
    <row r="698" spans="1:6" x14ac:dyDescent="0.15">
      <c r="A698" s="25" t="s">
        <v>647</v>
      </c>
      <c r="B698" s="25" t="s">
        <v>648</v>
      </c>
      <c r="C698" s="22">
        <v>4.2772320000000003E-2</v>
      </c>
      <c r="D698" s="22">
        <v>9.9474999999999997E-4</v>
      </c>
      <c r="E698" s="23">
        <f t="shared" si="21"/>
        <v>41.998059814023627</v>
      </c>
      <c r="F698" s="24">
        <f t="shared" si="22"/>
        <v>1.9398359210365306E-6</v>
      </c>
    </row>
    <row r="699" spans="1:6" x14ac:dyDescent="0.15">
      <c r="A699" s="25" t="s">
        <v>651</v>
      </c>
      <c r="B699" s="25" t="s">
        <v>652</v>
      </c>
      <c r="C699" s="22">
        <v>2.1782E-4</v>
      </c>
      <c r="D699" s="22">
        <v>2.2808099999999999E-3</v>
      </c>
      <c r="E699" s="23">
        <f t="shared" si="21"/>
        <v>-0.90449884032427075</v>
      </c>
      <c r="F699" s="24">
        <f t="shared" si="22"/>
        <v>9.8787033371156173E-9</v>
      </c>
    </row>
    <row r="700" spans="1:6" x14ac:dyDescent="0.15">
      <c r="A700" s="25" t="s">
        <v>655</v>
      </c>
      <c r="B700" s="25" t="s">
        <v>656</v>
      </c>
      <c r="C700" s="22">
        <v>1.67194E-3</v>
      </c>
      <c r="D700" s="22">
        <v>0.4508027</v>
      </c>
      <c r="E700" s="23">
        <f t="shared" si="21"/>
        <v>-0.99629119346445794</v>
      </c>
      <c r="F700" s="24">
        <f t="shared" si="22"/>
        <v>7.5826826083266395E-8</v>
      </c>
    </row>
    <row r="701" spans="1:6" x14ac:dyDescent="0.15">
      <c r="A701" s="25" t="s">
        <v>659</v>
      </c>
      <c r="B701" s="25" t="s">
        <v>660</v>
      </c>
      <c r="C701" s="22">
        <v>2.4853000000000001E-4</v>
      </c>
      <c r="D701" s="22">
        <v>8.585E-5</v>
      </c>
      <c r="E701" s="23">
        <f t="shared" si="21"/>
        <v>1.8949330227140364</v>
      </c>
      <c r="F701" s="24">
        <f t="shared" si="22"/>
        <v>1.127148168383686E-8</v>
      </c>
    </row>
    <row r="702" spans="1:6" x14ac:dyDescent="0.15">
      <c r="A702" s="25" t="s">
        <v>665</v>
      </c>
      <c r="B702" s="25" t="s">
        <v>666</v>
      </c>
      <c r="C702" s="22">
        <v>0.47843732</v>
      </c>
      <c r="D702" s="22">
        <v>1.8624425600000001</v>
      </c>
      <c r="E702" s="23">
        <f t="shared" si="21"/>
        <v>-0.74311297954874922</v>
      </c>
      <c r="F702" s="24">
        <f t="shared" si="22"/>
        <v>2.1698376410268353E-5</v>
      </c>
    </row>
    <row r="703" spans="1:6" x14ac:dyDescent="0.15">
      <c r="A703" s="25" t="s">
        <v>233</v>
      </c>
      <c r="B703" s="25" t="s">
        <v>669</v>
      </c>
      <c r="C703" s="22">
        <v>6.1010750000000002E-2</v>
      </c>
      <c r="D703" s="22">
        <v>2.292479E-2</v>
      </c>
      <c r="E703" s="23">
        <f t="shared" si="21"/>
        <v>1.6613438988972202</v>
      </c>
      <c r="F703" s="24">
        <f t="shared" si="22"/>
        <v>2.7669961418828699E-6</v>
      </c>
    </row>
    <row r="704" spans="1:6" x14ac:dyDescent="0.15">
      <c r="A704" s="25" t="s">
        <v>234</v>
      </c>
      <c r="B704" s="25" t="s">
        <v>670</v>
      </c>
      <c r="C704" s="22">
        <v>5.5925600000000008E-3</v>
      </c>
      <c r="D704" s="22">
        <v>9.2687299999999993E-3</v>
      </c>
      <c r="E704" s="23">
        <f t="shared" si="21"/>
        <v>-0.39662068050315402</v>
      </c>
      <c r="F704" s="24">
        <f t="shared" si="22"/>
        <v>2.5363713678734426E-7</v>
      </c>
    </row>
    <row r="705" spans="1:6" x14ac:dyDescent="0.15">
      <c r="A705" s="25" t="s">
        <v>667</v>
      </c>
      <c r="B705" s="25" t="s">
        <v>668</v>
      </c>
      <c r="C705" s="22">
        <v>5.2353219999999999E-2</v>
      </c>
      <c r="D705" s="22">
        <v>2.5902E-3</v>
      </c>
      <c r="E705" s="23">
        <f t="shared" si="21"/>
        <v>19.212037680487992</v>
      </c>
      <c r="F705" s="24">
        <f t="shared" si="22"/>
        <v>2.374354646601543E-6</v>
      </c>
    </row>
    <row r="706" spans="1:6" x14ac:dyDescent="0.15">
      <c r="A706" s="25" t="s">
        <v>237</v>
      </c>
      <c r="B706" s="25" t="s">
        <v>671</v>
      </c>
      <c r="C706" s="22">
        <v>3.3081599999999997E-3</v>
      </c>
      <c r="D706" s="22">
        <v>1.6816310000000001E-2</v>
      </c>
      <c r="E706" s="23">
        <f t="shared" si="21"/>
        <v>-0.80327669982296945</v>
      </c>
      <c r="F706" s="24">
        <f t="shared" si="22"/>
        <v>1.5003365729369388E-7</v>
      </c>
    </row>
    <row r="707" spans="1:6" x14ac:dyDescent="0.15">
      <c r="A707" s="25" t="s">
        <v>672</v>
      </c>
      <c r="B707" s="25" t="s">
        <v>673</v>
      </c>
      <c r="C707" s="22">
        <v>6.7530899999999991E-2</v>
      </c>
      <c r="D707" s="22">
        <v>1.6000672600000001</v>
      </c>
      <c r="E707" s="23">
        <f t="shared" si="21"/>
        <v>-0.95779496169429779</v>
      </c>
      <c r="F707" s="24">
        <f t="shared" si="22"/>
        <v>3.0627018969259985E-6</v>
      </c>
    </row>
    <row r="708" spans="1:6" x14ac:dyDescent="0.15">
      <c r="A708" s="25" t="s">
        <v>674</v>
      </c>
      <c r="B708" s="25" t="s">
        <v>675</v>
      </c>
      <c r="C708" s="22">
        <v>2.0638959999999998E-2</v>
      </c>
      <c r="D708" s="22">
        <v>2.7370009999999997E-2</v>
      </c>
      <c r="E708" s="23">
        <f t="shared" si="21"/>
        <v>-0.24592793353016673</v>
      </c>
      <c r="F708" s="24">
        <f t="shared" si="22"/>
        <v>9.3603049778071683E-7</v>
      </c>
    </row>
    <row r="709" spans="1:6" x14ac:dyDescent="0.15">
      <c r="A709" s="25" t="s">
        <v>686</v>
      </c>
      <c r="B709" s="25" t="s">
        <v>687</v>
      </c>
      <c r="C709" s="22">
        <v>5.7218885099999994</v>
      </c>
      <c r="D709" s="22">
        <v>1.1342650700000001</v>
      </c>
      <c r="E709" s="23">
        <f t="shared" si="21"/>
        <v>4.044577904528083</v>
      </c>
      <c r="F709" s="24">
        <f t="shared" si="22"/>
        <v>2.5950252097300757E-4</v>
      </c>
    </row>
    <row r="710" spans="1:6" x14ac:dyDescent="0.15">
      <c r="A710" s="25" t="s">
        <v>1030</v>
      </c>
      <c r="B710" s="25" t="s">
        <v>1031</v>
      </c>
      <c r="C710" s="22">
        <v>14.21319972</v>
      </c>
      <c r="D710" s="22">
        <v>15.910085710000001</v>
      </c>
      <c r="E710" s="23">
        <f t="shared" si="21"/>
        <v>-0.10665473592850938</v>
      </c>
      <c r="F710" s="24">
        <f t="shared" si="22"/>
        <v>6.4460556195507657E-4</v>
      </c>
    </row>
    <row r="711" spans="1:6" x14ac:dyDescent="0.15">
      <c r="A711" s="25" t="s">
        <v>692</v>
      </c>
      <c r="B711" s="25" t="s">
        <v>1033</v>
      </c>
      <c r="C711" s="22">
        <v>10.934339319999999</v>
      </c>
      <c r="D711" s="22">
        <v>8.9970475099999998</v>
      </c>
      <c r="E711" s="23">
        <f t="shared" si="21"/>
        <v>0.21532528397196371</v>
      </c>
      <c r="F711" s="24">
        <f t="shared" si="22"/>
        <v>4.9590071770103073E-4</v>
      </c>
    </row>
    <row r="712" spans="1:6" x14ac:dyDescent="0.15">
      <c r="A712" s="25" t="s">
        <v>694</v>
      </c>
      <c r="B712" s="25" t="s">
        <v>1035</v>
      </c>
      <c r="C712" s="22">
        <v>0.47539434000000003</v>
      </c>
      <c r="D712" s="22">
        <v>0.78357642000000005</v>
      </c>
      <c r="E712" s="23">
        <f t="shared" si="21"/>
        <v>-0.39330188113623943</v>
      </c>
      <c r="F712" s="24">
        <f t="shared" si="22"/>
        <v>2.1560369355448889E-5</v>
      </c>
    </row>
    <row r="713" spans="1:6" x14ac:dyDescent="0.15">
      <c r="A713" s="25" t="s">
        <v>696</v>
      </c>
      <c r="B713" s="25" t="s">
        <v>1037</v>
      </c>
      <c r="C713" s="22">
        <v>0.43253334999999998</v>
      </c>
      <c r="D713" s="22">
        <v>4.2153949999999996E-2</v>
      </c>
      <c r="E713" s="23">
        <f t="shared" si="21"/>
        <v>9.2608023684613201</v>
      </c>
      <c r="F713" s="24">
        <f t="shared" si="22"/>
        <v>1.9616512019368273E-5</v>
      </c>
    </row>
    <row r="714" spans="1:6" x14ac:dyDescent="0.15">
      <c r="A714" s="25" t="s">
        <v>154</v>
      </c>
      <c r="B714" s="25" t="s">
        <v>155</v>
      </c>
      <c r="C714" s="22">
        <v>0.37311950999999999</v>
      </c>
      <c r="D714" s="22">
        <v>1.0882756299999998</v>
      </c>
      <c r="E714" s="23">
        <f t="shared" si="21"/>
        <v>-0.65714613126088284</v>
      </c>
      <c r="F714" s="24">
        <f t="shared" si="22"/>
        <v>1.6921939897988909E-5</v>
      </c>
    </row>
    <row r="715" spans="1:6" x14ac:dyDescent="0.15">
      <c r="A715" s="25" t="s">
        <v>698</v>
      </c>
      <c r="B715" s="25" t="s">
        <v>1039</v>
      </c>
      <c r="C715" s="22">
        <v>0.67488700999999995</v>
      </c>
      <c r="D715" s="22">
        <v>1.2219464600000001</v>
      </c>
      <c r="E715" s="23">
        <f t="shared" si="21"/>
        <v>-0.4476951060523553</v>
      </c>
      <c r="F715" s="24">
        <f t="shared" si="22"/>
        <v>3.0607880625576076E-5</v>
      </c>
    </row>
    <row r="716" spans="1:6" x14ac:dyDescent="0.15">
      <c r="A716" s="25" t="s">
        <v>157</v>
      </c>
      <c r="B716" s="25" t="s">
        <v>158</v>
      </c>
      <c r="C716" s="22">
        <v>0.32533601000000001</v>
      </c>
      <c r="D716" s="22">
        <v>0.22309289999999998</v>
      </c>
      <c r="E716" s="23">
        <f t="shared" si="21"/>
        <v>0.45829835911407324</v>
      </c>
      <c r="F716" s="24">
        <f t="shared" si="22"/>
        <v>1.4754833934766689E-5</v>
      </c>
    </row>
    <row r="717" spans="1:6" x14ac:dyDescent="0.15">
      <c r="A717" s="25" t="s">
        <v>700</v>
      </c>
      <c r="B717" s="25" t="s">
        <v>159</v>
      </c>
      <c r="C717" s="22">
        <v>2.4741992100000001</v>
      </c>
      <c r="D717" s="22">
        <v>1.7175097699999999</v>
      </c>
      <c r="E717" s="23">
        <f t="shared" si="21"/>
        <v>0.44057358695549098</v>
      </c>
      <c r="F717" s="24">
        <f t="shared" si="22"/>
        <v>1.1221136714955388E-4</v>
      </c>
    </row>
    <row r="718" spans="1:6" x14ac:dyDescent="0.15">
      <c r="A718" s="25" t="s">
        <v>1040</v>
      </c>
      <c r="B718" s="25" t="s">
        <v>1041</v>
      </c>
      <c r="C718" s="22">
        <v>1.6389891699999999</v>
      </c>
      <c r="D718" s="22">
        <v>2.8047342400000002</v>
      </c>
      <c r="E718" s="23">
        <f t="shared" si="21"/>
        <v>-0.41563476973133828</v>
      </c>
      <c r="F718" s="24">
        <f t="shared" si="22"/>
        <v>7.4332420269834524E-5</v>
      </c>
    </row>
    <row r="719" spans="1:6" x14ac:dyDescent="0.15">
      <c r="A719" s="25" t="s">
        <v>704</v>
      </c>
      <c r="B719" s="25" t="s">
        <v>1043</v>
      </c>
      <c r="C719" s="22">
        <v>1.3985898799999998</v>
      </c>
      <c r="D719" s="22">
        <v>0.37411306</v>
      </c>
      <c r="E719" s="23">
        <f t="shared" si="21"/>
        <v>2.7384150128306128</v>
      </c>
      <c r="F719" s="24">
        <f t="shared" si="22"/>
        <v>6.3429687424534619E-5</v>
      </c>
    </row>
    <row r="720" spans="1:6" x14ac:dyDescent="0.15">
      <c r="A720" s="25" t="s">
        <v>706</v>
      </c>
      <c r="B720" s="25" t="s">
        <v>1044</v>
      </c>
      <c r="C720" s="22">
        <v>35.465108469999997</v>
      </c>
      <c r="D720" s="22">
        <v>38.921947060000001</v>
      </c>
      <c r="E720" s="23">
        <f t="shared" ref="E720:E783" si="23">IF(ISERROR(C720/D720-1),"",((C720/D720-1)))</f>
        <v>-8.8814636756766707E-2</v>
      </c>
      <c r="F720" s="24">
        <f t="shared" ref="F720:F783" si="24">C720/$C$1257</f>
        <v>1.6084348792294388E-3</v>
      </c>
    </row>
    <row r="721" spans="1:6" x14ac:dyDescent="0.15">
      <c r="A721" s="25" t="s">
        <v>708</v>
      </c>
      <c r="B721" s="25" t="s">
        <v>1045</v>
      </c>
      <c r="C721" s="22">
        <v>0.48498103999999997</v>
      </c>
      <c r="D721" s="22">
        <v>0.85776828000000005</v>
      </c>
      <c r="E721" s="23">
        <f t="shared" si="23"/>
        <v>-0.43460133545623769</v>
      </c>
      <c r="F721" s="24">
        <f t="shared" si="24"/>
        <v>2.1995151126094036E-5</v>
      </c>
    </row>
    <row r="722" spans="1:6" x14ac:dyDescent="0.15">
      <c r="A722" s="25" t="s">
        <v>710</v>
      </c>
      <c r="B722" s="25" t="s">
        <v>1046</v>
      </c>
      <c r="C722" s="22">
        <v>0.53832019999999992</v>
      </c>
      <c r="D722" s="22">
        <v>0.58786015000000003</v>
      </c>
      <c r="E722" s="23">
        <f t="shared" si="23"/>
        <v>-8.427165882906007E-2</v>
      </c>
      <c r="F722" s="24">
        <f t="shared" si="24"/>
        <v>2.441422071516273E-5</v>
      </c>
    </row>
    <row r="723" spans="1:6" x14ac:dyDescent="0.15">
      <c r="A723" s="25" t="s">
        <v>219</v>
      </c>
      <c r="B723" s="25" t="s">
        <v>1053</v>
      </c>
      <c r="C723" s="22">
        <v>6.8330562600000002</v>
      </c>
      <c r="D723" s="22">
        <v>4.2393708300000004</v>
      </c>
      <c r="E723" s="23">
        <f t="shared" si="23"/>
        <v>0.61180904761756816</v>
      </c>
      <c r="F723" s="24">
        <f t="shared" si="24"/>
        <v>3.0989686749775396E-4</v>
      </c>
    </row>
    <row r="724" spans="1:6" x14ac:dyDescent="0.15">
      <c r="A724" s="25" t="s">
        <v>722</v>
      </c>
      <c r="B724" s="25" t="s">
        <v>1054</v>
      </c>
      <c r="C724" s="22">
        <v>76.193896879999997</v>
      </c>
      <c r="D724" s="22">
        <v>80.046035879999991</v>
      </c>
      <c r="E724" s="23">
        <f t="shared" si="23"/>
        <v>-4.8124044590726278E-2</v>
      </c>
      <c r="F724" s="24">
        <f t="shared" si="24"/>
        <v>3.4555913294293419E-3</v>
      </c>
    </row>
    <row r="725" spans="1:6" x14ac:dyDescent="0.15">
      <c r="A725" s="25" t="s">
        <v>1055</v>
      </c>
      <c r="B725" s="25" t="s">
        <v>1056</v>
      </c>
      <c r="C725" s="22">
        <v>8.8944029800000006</v>
      </c>
      <c r="D725" s="22">
        <v>15.81805194</v>
      </c>
      <c r="E725" s="23">
        <f t="shared" si="23"/>
        <v>-0.43770553961147252</v>
      </c>
      <c r="F725" s="24">
        <f t="shared" si="24"/>
        <v>4.0338430079963781E-4</v>
      </c>
    </row>
    <row r="726" spans="1:6" x14ac:dyDescent="0.15">
      <c r="A726" s="25" t="s">
        <v>726</v>
      </c>
      <c r="B726" s="25" t="s">
        <v>1057</v>
      </c>
      <c r="C726" s="22">
        <v>45.812680969999995</v>
      </c>
      <c r="D726" s="22">
        <v>27.027020839999999</v>
      </c>
      <c r="E726" s="23">
        <f t="shared" si="23"/>
        <v>0.69506958392532914</v>
      </c>
      <c r="F726" s="24">
        <f t="shared" si="24"/>
        <v>2.077724196035957E-3</v>
      </c>
    </row>
    <row r="727" spans="1:6" x14ac:dyDescent="0.15">
      <c r="A727" s="25" t="s">
        <v>728</v>
      </c>
      <c r="B727" s="25" t="s">
        <v>1059</v>
      </c>
      <c r="C727" s="22">
        <v>2.3116105899999999</v>
      </c>
      <c r="D727" s="22">
        <v>2.7594381700000001</v>
      </c>
      <c r="E727" s="23">
        <f t="shared" si="23"/>
        <v>-0.16228940545531423</v>
      </c>
      <c r="F727" s="24">
        <f t="shared" si="24"/>
        <v>1.048375504983234E-4</v>
      </c>
    </row>
    <row r="728" spans="1:6" x14ac:dyDescent="0.15">
      <c r="A728" s="25" t="s">
        <v>730</v>
      </c>
      <c r="B728" s="25" t="s">
        <v>1060</v>
      </c>
      <c r="C728" s="22">
        <v>20.825427090000002</v>
      </c>
      <c r="D728" s="22">
        <v>1.1884247400000001</v>
      </c>
      <c r="E728" s="23">
        <f t="shared" si="23"/>
        <v>16.523555669162526</v>
      </c>
      <c r="F728" s="24">
        <f t="shared" si="24"/>
        <v>9.4448726513103023E-4</v>
      </c>
    </row>
    <row r="729" spans="1:6" x14ac:dyDescent="0.15">
      <c r="A729" s="25" t="s">
        <v>734</v>
      </c>
      <c r="B729" s="25" t="s">
        <v>1061</v>
      </c>
      <c r="C729" s="22">
        <v>77.614946000000003</v>
      </c>
      <c r="D729" s="22">
        <v>50.447919939999998</v>
      </c>
      <c r="E729" s="23">
        <f t="shared" si="23"/>
        <v>0.53851627762474608</v>
      </c>
      <c r="F729" s="24">
        <f t="shared" si="24"/>
        <v>3.5200396017824281E-3</v>
      </c>
    </row>
    <row r="730" spans="1:6" x14ac:dyDescent="0.15">
      <c r="A730" s="25" t="s">
        <v>736</v>
      </c>
      <c r="B730" s="25" t="s">
        <v>1062</v>
      </c>
      <c r="C730" s="22">
        <v>9.9292269499999986</v>
      </c>
      <c r="D730" s="22">
        <v>3.9027774399999999</v>
      </c>
      <c r="E730" s="23">
        <f t="shared" si="23"/>
        <v>1.5441437803330129</v>
      </c>
      <c r="F730" s="24">
        <f t="shared" si="24"/>
        <v>4.5031625840576307E-4</v>
      </c>
    </row>
    <row r="731" spans="1:6" x14ac:dyDescent="0.15">
      <c r="A731" s="25" t="s">
        <v>738</v>
      </c>
      <c r="B731" s="25" t="s">
        <v>1064</v>
      </c>
      <c r="C731" s="22">
        <v>2.2863327999999998</v>
      </c>
      <c r="D731" s="22">
        <v>4.0756200299999996</v>
      </c>
      <c r="E731" s="23">
        <f t="shared" si="23"/>
        <v>-0.43902209156627392</v>
      </c>
      <c r="F731" s="24">
        <f t="shared" si="24"/>
        <v>1.0369113699897573E-4</v>
      </c>
    </row>
    <row r="732" spans="1:6" x14ac:dyDescent="0.15">
      <c r="A732" s="25" t="s">
        <v>1065</v>
      </c>
      <c r="B732" s="25" t="s">
        <v>1066</v>
      </c>
      <c r="C732" s="22">
        <v>3.4056241699999998</v>
      </c>
      <c r="D732" s="22">
        <v>2.0625798999999998</v>
      </c>
      <c r="E732" s="23">
        <f t="shared" si="23"/>
        <v>0.65114775432457184</v>
      </c>
      <c r="F732" s="24">
        <f t="shared" si="24"/>
        <v>1.5445391081232487E-4</v>
      </c>
    </row>
    <row r="733" spans="1:6" x14ac:dyDescent="0.15">
      <c r="A733" s="25" t="s">
        <v>742</v>
      </c>
      <c r="B733" s="25" t="s">
        <v>1067</v>
      </c>
      <c r="C733" s="22">
        <v>11.562442170000001</v>
      </c>
      <c r="D733" s="22">
        <v>6.8453153000000002</v>
      </c>
      <c r="E733" s="23">
        <f t="shared" si="23"/>
        <v>0.68910293584285309</v>
      </c>
      <c r="F733" s="24">
        <f t="shared" si="24"/>
        <v>5.2438681503069208E-4</v>
      </c>
    </row>
    <row r="734" spans="1:6" x14ac:dyDescent="0.15">
      <c r="A734" s="25" t="s">
        <v>744</v>
      </c>
      <c r="B734" s="25" t="s">
        <v>1069</v>
      </c>
      <c r="C734" s="22">
        <v>2.4140638500000002</v>
      </c>
      <c r="D734" s="22">
        <v>3.66194066</v>
      </c>
      <c r="E734" s="23">
        <f t="shared" si="23"/>
        <v>-0.34076926030800281</v>
      </c>
      <c r="F734" s="24">
        <f t="shared" si="24"/>
        <v>1.0948407222020558E-4</v>
      </c>
    </row>
    <row r="735" spans="1:6" x14ac:dyDescent="0.15">
      <c r="A735" s="25" t="s">
        <v>748</v>
      </c>
      <c r="B735" s="25" t="s">
        <v>1070</v>
      </c>
      <c r="C735" s="22">
        <v>10.926395699999999</v>
      </c>
      <c r="D735" s="22">
        <v>7.7027177599999996</v>
      </c>
      <c r="E735" s="23">
        <f t="shared" si="23"/>
        <v>0.41851175655694783</v>
      </c>
      <c r="F735" s="24">
        <f t="shared" si="24"/>
        <v>4.9554045388043209E-4</v>
      </c>
    </row>
    <row r="736" spans="1:6" x14ac:dyDescent="0.15">
      <c r="A736" s="25" t="s">
        <v>755</v>
      </c>
      <c r="B736" s="25" t="s">
        <v>1071</v>
      </c>
      <c r="C736" s="22">
        <v>120.0164625</v>
      </c>
      <c r="D736" s="22">
        <v>105.86765275</v>
      </c>
      <c r="E736" s="23">
        <f t="shared" si="23"/>
        <v>0.13364620242796499</v>
      </c>
      <c r="F736" s="24">
        <f t="shared" si="24"/>
        <v>5.4430586199961505E-3</v>
      </c>
    </row>
    <row r="737" spans="1:6" x14ac:dyDescent="0.15">
      <c r="A737" s="25" t="s">
        <v>757</v>
      </c>
      <c r="B737" s="25" t="s">
        <v>1073</v>
      </c>
      <c r="C737" s="22">
        <v>2.66290695</v>
      </c>
      <c r="D737" s="22">
        <v>1.5393625399999999</v>
      </c>
      <c r="E737" s="23">
        <f t="shared" si="23"/>
        <v>0.72987641364847033</v>
      </c>
      <c r="F737" s="24">
        <f t="shared" si="24"/>
        <v>1.2076975380310978E-4</v>
      </c>
    </row>
    <row r="738" spans="1:6" x14ac:dyDescent="0.15">
      <c r="A738" s="25" t="s">
        <v>760</v>
      </c>
      <c r="B738" s="25" t="s">
        <v>1075</v>
      </c>
      <c r="C738" s="22">
        <v>1.07610491</v>
      </c>
      <c r="D738" s="22">
        <v>1.30805894</v>
      </c>
      <c r="E738" s="23">
        <f t="shared" si="23"/>
        <v>-0.17732689476515484</v>
      </c>
      <c r="F738" s="24">
        <f t="shared" si="24"/>
        <v>4.8804155566538894E-5</v>
      </c>
    </row>
    <row r="739" spans="1:6" x14ac:dyDescent="0.15">
      <c r="A739" s="25" t="s">
        <v>762</v>
      </c>
      <c r="B739" s="25" t="s">
        <v>1077</v>
      </c>
      <c r="C739" s="22">
        <v>0.26526326</v>
      </c>
      <c r="D739" s="22">
        <v>0.10174674</v>
      </c>
      <c r="E739" s="23">
        <f t="shared" si="23"/>
        <v>1.6070934557706713</v>
      </c>
      <c r="F739" s="24">
        <f t="shared" si="24"/>
        <v>1.2030378531705848E-5</v>
      </c>
    </row>
    <row r="740" spans="1:6" x14ac:dyDescent="0.15">
      <c r="A740" s="25" t="s">
        <v>93</v>
      </c>
      <c r="B740" s="25" t="s">
        <v>1078</v>
      </c>
      <c r="C740" s="22">
        <v>0.83134138000000002</v>
      </c>
      <c r="D740" s="22">
        <v>0.69551877000000006</v>
      </c>
      <c r="E740" s="23">
        <f t="shared" si="23"/>
        <v>0.19528245082443996</v>
      </c>
      <c r="F740" s="24">
        <f t="shared" si="24"/>
        <v>3.7703493090112491E-5</v>
      </c>
    </row>
    <row r="741" spans="1:6" x14ac:dyDescent="0.15">
      <c r="A741" s="25" t="s">
        <v>167</v>
      </c>
      <c r="B741" s="25" t="s">
        <v>168</v>
      </c>
      <c r="C741" s="22">
        <v>4.2650952899999997</v>
      </c>
      <c r="D741" s="22">
        <v>3.3934735800000002</v>
      </c>
      <c r="E741" s="23">
        <f t="shared" si="23"/>
        <v>0.2568523636479878</v>
      </c>
      <c r="F741" s="24">
        <f t="shared" si="24"/>
        <v>1.9343316074942201E-4</v>
      </c>
    </row>
    <row r="742" spans="1:6" x14ac:dyDescent="0.15">
      <c r="A742" s="25" t="s">
        <v>362</v>
      </c>
      <c r="B742" s="25" t="s">
        <v>1080</v>
      </c>
      <c r="C742" s="22">
        <v>20.477571609999998</v>
      </c>
      <c r="D742" s="22">
        <v>17.275414770000001</v>
      </c>
      <c r="E742" s="23">
        <f t="shared" si="23"/>
        <v>0.1853591871820508</v>
      </c>
      <c r="F742" s="24">
        <f t="shared" si="24"/>
        <v>9.2871111468061248E-4</v>
      </c>
    </row>
    <row r="743" spans="1:6" x14ac:dyDescent="0.15">
      <c r="A743" s="25" t="s">
        <v>1144</v>
      </c>
      <c r="B743" s="25" t="s">
        <v>1145</v>
      </c>
      <c r="C743" s="22">
        <v>11.235132160000001</v>
      </c>
      <c r="D743" s="22">
        <v>2.1989406699999998</v>
      </c>
      <c r="E743" s="23">
        <f t="shared" si="23"/>
        <v>4.109338470691891</v>
      </c>
      <c r="F743" s="24">
        <f t="shared" si="24"/>
        <v>5.0954245506347907E-4</v>
      </c>
    </row>
    <row r="744" spans="1:6" x14ac:dyDescent="0.15">
      <c r="A744" s="25" t="s">
        <v>1146</v>
      </c>
      <c r="B744" s="25" t="s">
        <v>1147</v>
      </c>
      <c r="C744" s="22">
        <v>0.10387361000000001</v>
      </c>
      <c r="D744" s="22">
        <v>9.9633000000000013E-4</v>
      </c>
      <c r="E744" s="23">
        <f t="shared" si="23"/>
        <v>103.25623036544116</v>
      </c>
      <c r="F744" s="24">
        <f t="shared" si="24"/>
        <v>4.7109382873255272E-6</v>
      </c>
    </row>
    <row r="745" spans="1:6" x14ac:dyDescent="0.15">
      <c r="A745" s="25" t="s">
        <v>1148</v>
      </c>
      <c r="B745" s="25" t="s">
        <v>1149</v>
      </c>
      <c r="C745" s="22">
        <v>1.94875902</v>
      </c>
      <c r="D745" s="22">
        <v>6.3503209299999996</v>
      </c>
      <c r="E745" s="23">
        <f t="shared" si="23"/>
        <v>-0.69312432529295798</v>
      </c>
      <c r="F745" s="24">
        <f t="shared" si="24"/>
        <v>8.8381288376219639E-5</v>
      </c>
    </row>
    <row r="746" spans="1:6" x14ac:dyDescent="0.15">
      <c r="A746" s="25" t="s">
        <v>1150</v>
      </c>
      <c r="B746" s="25" t="s">
        <v>1151</v>
      </c>
      <c r="C746" s="22">
        <v>19.43732631</v>
      </c>
      <c r="D746" s="22">
        <v>9.9565000000000005E-4</v>
      </c>
      <c r="E746" s="23">
        <f t="shared" si="23"/>
        <v>19521.248089187968</v>
      </c>
      <c r="F746" s="24">
        <f t="shared" si="24"/>
        <v>8.8153328566340189E-4</v>
      </c>
    </row>
    <row r="747" spans="1:6" x14ac:dyDescent="0.15">
      <c r="A747" s="25" t="s">
        <v>769</v>
      </c>
      <c r="B747" s="25" t="s">
        <v>770</v>
      </c>
      <c r="C747" s="22">
        <v>24.428967</v>
      </c>
      <c r="D747" s="22">
        <v>29.368627059999998</v>
      </c>
      <c r="E747" s="23">
        <f t="shared" si="23"/>
        <v>-0.16819513046722578</v>
      </c>
      <c r="F747" s="24">
        <f t="shared" si="24"/>
        <v>1.1079171693379273E-3</v>
      </c>
    </row>
    <row r="748" spans="1:6" x14ac:dyDescent="0.15">
      <c r="A748" s="25" t="s">
        <v>363</v>
      </c>
      <c r="B748" s="25" t="s">
        <v>772</v>
      </c>
      <c r="C748" s="22">
        <v>44.993544060000005</v>
      </c>
      <c r="D748" s="22">
        <v>67.136868129999996</v>
      </c>
      <c r="E748" s="23">
        <f t="shared" si="23"/>
        <v>-0.32982360790382603</v>
      </c>
      <c r="F748" s="24">
        <f t="shared" si="24"/>
        <v>2.0405742073922534E-3</v>
      </c>
    </row>
    <row r="749" spans="1:6" x14ac:dyDescent="0.15">
      <c r="A749" s="25" t="s">
        <v>1088</v>
      </c>
      <c r="B749" s="25" t="s">
        <v>774</v>
      </c>
      <c r="C749" s="22">
        <v>10.281394480000001</v>
      </c>
      <c r="D749" s="22">
        <v>10.944365599999999</v>
      </c>
      <c r="E749" s="23">
        <f t="shared" si="23"/>
        <v>-6.0576477817955721E-2</v>
      </c>
      <c r="F749" s="24">
        <f t="shared" si="24"/>
        <v>4.6628797153511203E-4</v>
      </c>
    </row>
    <row r="750" spans="1:6" x14ac:dyDescent="0.15">
      <c r="A750" s="25" t="s">
        <v>1089</v>
      </c>
      <c r="B750" s="25" t="s">
        <v>776</v>
      </c>
      <c r="C750" s="22">
        <v>15.88613241</v>
      </c>
      <c r="D750" s="22">
        <v>8.05307934</v>
      </c>
      <c r="E750" s="23">
        <f t="shared" si="23"/>
        <v>0.97267799549581979</v>
      </c>
      <c r="F750" s="24">
        <f t="shared" si="24"/>
        <v>7.2047740911086028E-4</v>
      </c>
    </row>
    <row r="751" spans="1:6" x14ac:dyDescent="0.15">
      <c r="A751" s="25" t="s">
        <v>777</v>
      </c>
      <c r="B751" s="25" t="s">
        <v>778</v>
      </c>
      <c r="C751" s="22">
        <v>544.76114250000001</v>
      </c>
      <c r="D751" s="22">
        <v>165.06951437999999</v>
      </c>
      <c r="E751" s="23">
        <f t="shared" si="23"/>
        <v>2.3001923131967721</v>
      </c>
      <c r="F751" s="24">
        <f t="shared" si="24"/>
        <v>2.4706334204139504E-2</v>
      </c>
    </row>
    <row r="752" spans="1:6" x14ac:dyDescent="0.15">
      <c r="A752" s="25" t="s">
        <v>779</v>
      </c>
      <c r="B752" s="25" t="s">
        <v>780</v>
      </c>
      <c r="C752" s="22">
        <v>0.84202003000000003</v>
      </c>
      <c r="D752" s="22">
        <v>6.5257316799999998</v>
      </c>
      <c r="E752" s="23">
        <f t="shared" si="23"/>
        <v>-0.87096925351978305</v>
      </c>
      <c r="F752" s="24">
        <f t="shared" si="24"/>
        <v>3.8187797632353286E-5</v>
      </c>
    </row>
    <row r="753" spans="1:6" x14ac:dyDescent="0.15">
      <c r="A753" s="25" t="s">
        <v>781</v>
      </c>
      <c r="B753" s="25" t="s">
        <v>782</v>
      </c>
      <c r="C753" s="22">
        <v>6.5424109999999994E-2</v>
      </c>
      <c r="D753" s="22">
        <v>6.7144999999999996E-2</v>
      </c>
      <c r="E753" s="23">
        <f t="shared" si="23"/>
        <v>-2.5629458634298996E-2</v>
      </c>
      <c r="F753" s="24">
        <f t="shared" si="24"/>
        <v>2.9671534927225195E-6</v>
      </c>
    </row>
    <row r="754" spans="1:6" x14ac:dyDescent="0.15">
      <c r="A754" s="25" t="s">
        <v>77</v>
      </c>
      <c r="B754" s="25" t="s">
        <v>783</v>
      </c>
      <c r="C754" s="22">
        <v>227.65398575</v>
      </c>
      <c r="D754" s="22">
        <v>130.16452337999999</v>
      </c>
      <c r="E754" s="23">
        <f t="shared" si="23"/>
        <v>0.74897107013860453</v>
      </c>
      <c r="F754" s="24">
        <f t="shared" si="24"/>
        <v>1.0324700159472025E-2</v>
      </c>
    </row>
    <row r="755" spans="1:6" x14ac:dyDescent="0.15">
      <c r="A755" s="25" t="s">
        <v>784</v>
      </c>
      <c r="B755" s="25" t="s">
        <v>785</v>
      </c>
      <c r="C755" s="22">
        <v>0.62150531999999992</v>
      </c>
      <c r="D755" s="22">
        <v>1.4006400000000001</v>
      </c>
      <c r="E755" s="23">
        <f t="shared" si="23"/>
        <v>-0.556270476353667</v>
      </c>
      <c r="F755" s="24">
        <f t="shared" si="24"/>
        <v>2.8186882190428379E-5</v>
      </c>
    </row>
    <row r="756" spans="1:6" x14ac:dyDescent="0.15">
      <c r="A756" s="25" t="s">
        <v>1092</v>
      </c>
      <c r="B756" s="25" t="s">
        <v>1093</v>
      </c>
      <c r="C756" s="22">
        <v>1.2526557199999999</v>
      </c>
      <c r="D756" s="22">
        <v>1.78318109</v>
      </c>
      <c r="E756" s="23">
        <f t="shared" si="23"/>
        <v>-0.29751626067322201</v>
      </c>
      <c r="F756" s="24">
        <f t="shared" si="24"/>
        <v>5.6811193836291279E-5</v>
      </c>
    </row>
    <row r="757" spans="1:6" x14ac:dyDescent="0.15">
      <c r="A757" s="25" t="s">
        <v>1094</v>
      </c>
      <c r="B757" s="25" t="s">
        <v>823</v>
      </c>
      <c r="C757" s="22">
        <v>5.7274997300000008</v>
      </c>
      <c r="D757" s="22">
        <v>18.465047920000004</v>
      </c>
      <c r="E757" s="23">
        <f t="shared" si="23"/>
        <v>-0.68981939528050784</v>
      </c>
      <c r="F757" s="24">
        <f t="shared" si="24"/>
        <v>2.597570043893114E-4</v>
      </c>
    </row>
    <row r="758" spans="1:6" x14ac:dyDescent="0.15">
      <c r="A758" s="25" t="s">
        <v>786</v>
      </c>
      <c r="B758" s="25" t="s">
        <v>787</v>
      </c>
      <c r="C758" s="22">
        <v>3.22698332</v>
      </c>
      <c r="D758" s="22">
        <v>2.3027284900000002</v>
      </c>
      <c r="E758" s="23">
        <f t="shared" si="23"/>
        <v>0.40137377637604144</v>
      </c>
      <c r="F758" s="24">
        <f t="shared" si="24"/>
        <v>1.4635208379441941E-4</v>
      </c>
    </row>
    <row r="759" spans="1:6" x14ac:dyDescent="0.15">
      <c r="A759" s="25" t="s">
        <v>788</v>
      </c>
      <c r="B759" s="25" t="s">
        <v>789</v>
      </c>
      <c r="C759" s="22">
        <v>45.456945950000005</v>
      </c>
      <c r="D759" s="22">
        <v>58.366719209999999</v>
      </c>
      <c r="E759" s="23">
        <f t="shared" si="23"/>
        <v>-0.22118380876525534</v>
      </c>
      <c r="F759" s="24">
        <f t="shared" si="24"/>
        <v>2.0615906879595507E-3</v>
      </c>
    </row>
    <row r="760" spans="1:6" x14ac:dyDescent="0.15">
      <c r="A760" s="25" t="s">
        <v>790</v>
      </c>
      <c r="B760" s="25" t="s">
        <v>791</v>
      </c>
      <c r="C760" s="22">
        <v>6.09694497</v>
      </c>
      <c r="D760" s="22">
        <v>10.49972934</v>
      </c>
      <c r="E760" s="23">
        <f t="shared" si="23"/>
        <v>-0.4193236061073552</v>
      </c>
      <c r="F760" s="24">
        <f t="shared" si="24"/>
        <v>2.7651230658961196E-4</v>
      </c>
    </row>
    <row r="761" spans="1:6" x14ac:dyDescent="0.15">
      <c r="A761" s="25" t="s">
        <v>792</v>
      </c>
      <c r="B761" s="25" t="s">
        <v>793</v>
      </c>
      <c r="C761" s="22">
        <v>3.98458801</v>
      </c>
      <c r="D761" s="22">
        <v>3.22026821</v>
      </c>
      <c r="E761" s="23">
        <f t="shared" si="23"/>
        <v>0.23734662772080095</v>
      </c>
      <c r="F761" s="24">
        <f t="shared" si="24"/>
        <v>1.8071142627590616E-4</v>
      </c>
    </row>
    <row r="762" spans="1:6" x14ac:dyDescent="0.15">
      <c r="A762" s="25" t="s">
        <v>794</v>
      </c>
      <c r="B762" s="25" t="s">
        <v>795</v>
      </c>
      <c r="C762" s="22">
        <v>0.45487827000000003</v>
      </c>
      <c r="D762" s="22">
        <v>2.0664578700000003</v>
      </c>
      <c r="E762" s="23">
        <f t="shared" si="23"/>
        <v>-0.77987537195713552</v>
      </c>
      <c r="F762" s="24">
        <f t="shared" si="24"/>
        <v>2.0629912238685058E-5</v>
      </c>
    </row>
    <row r="763" spans="1:6" x14ac:dyDescent="0.15">
      <c r="A763" s="25" t="s">
        <v>23</v>
      </c>
      <c r="B763" s="25" t="s">
        <v>796</v>
      </c>
      <c r="C763" s="22">
        <v>0.16582609000000001</v>
      </c>
      <c r="D763" s="22">
        <v>0.26422084999999995</v>
      </c>
      <c r="E763" s="23">
        <f t="shared" si="23"/>
        <v>-0.37239589532771533</v>
      </c>
      <c r="F763" s="24">
        <f t="shared" si="24"/>
        <v>7.5206443332285136E-6</v>
      </c>
    </row>
    <row r="764" spans="1:6" x14ac:dyDescent="0.15">
      <c r="A764" s="25" t="s">
        <v>797</v>
      </c>
      <c r="B764" s="25" t="s">
        <v>798</v>
      </c>
      <c r="C764" s="22">
        <v>1.55241973</v>
      </c>
      <c r="D764" s="22">
        <v>0.97904641000000003</v>
      </c>
      <c r="E764" s="23">
        <f t="shared" si="23"/>
        <v>0.58564467847852075</v>
      </c>
      <c r="F764" s="24">
        <f t="shared" si="24"/>
        <v>7.0406271083257394E-5</v>
      </c>
    </row>
    <row r="765" spans="1:6" x14ac:dyDescent="0.15">
      <c r="A765" s="25" t="s">
        <v>799</v>
      </c>
      <c r="B765" s="25" t="s">
        <v>800</v>
      </c>
      <c r="C765" s="22">
        <v>11.89054279</v>
      </c>
      <c r="D765" s="22">
        <v>8.6680995999999997</v>
      </c>
      <c r="E765" s="23">
        <f t="shared" si="23"/>
        <v>0.3717589020319978</v>
      </c>
      <c r="F765" s="24">
        <f t="shared" si="24"/>
        <v>5.3926703121700962E-4</v>
      </c>
    </row>
    <row r="766" spans="1:6" x14ac:dyDescent="0.15">
      <c r="A766" s="25" t="s">
        <v>801</v>
      </c>
      <c r="B766" s="25" t="s">
        <v>802</v>
      </c>
      <c r="C766" s="22">
        <v>2.5632287200000001</v>
      </c>
      <c r="D766" s="22">
        <v>1.6262293400000001</v>
      </c>
      <c r="E766" s="23">
        <f t="shared" si="23"/>
        <v>0.57617911382658971</v>
      </c>
      <c r="F766" s="24">
        <f t="shared" si="24"/>
        <v>1.1624908690687078E-4</v>
      </c>
    </row>
    <row r="767" spans="1:6" x14ac:dyDescent="0.15">
      <c r="A767" s="25" t="s">
        <v>803</v>
      </c>
      <c r="B767" s="25" t="s">
        <v>804</v>
      </c>
      <c r="C767" s="22">
        <v>4.3757126</v>
      </c>
      <c r="D767" s="22">
        <v>4.5758280500000001</v>
      </c>
      <c r="E767" s="23">
        <f t="shared" si="23"/>
        <v>-4.3733166503055143E-2</v>
      </c>
      <c r="F767" s="24">
        <f t="shared" si="24"/>
        <v>1.9844994336552592E-4</v>
      </c>
    </row>
    <row r="768" spans="1:6" x14ac:dyDescent="0.15">
      <c r="A768" s="25" t="s">
        <v>805</v>
      </c>
      <c r="B768" s="25" t="s">
        <v>806</v>
      </c>
      <c r="C768" s="22">
        <v>0.34045339000000002</v>
      </c>
      <c r="D768" s="22">
        <v>1.1975930000000001E-2</v>
      </c>
      <c r="E768" s="23">
        <f t="shared" si="23"/>
        <v>27.428137940018019</v>
      </c>
      <c r="F768" s="24">
        <f t="shared" si="24"/>
        <v>1.5440446423309728E-5</v>
      </c>
    </row>
    <row r="769" spans="1:6" x14ac:dyDescent="0.15">
      <c r="A769" s="25" t="s">
        <v>364</v>
      </c>
      <c r="B769" s="25" t="s">
        <v>808</v>
      </c>
      <c r="C769" s="22">
        <v>4.07865316</v>
      </c>
      <c r="D769" s="22">
        <v>3.5792383399999999</v>
      </c>
      <c r="E769" s="23">
        <f t="shared" si="23"/>
        <v>0.13953103218043883</v>
      </c>
      <c r="F769" s="24">
        <f t="shared" si="24"/>
        <v>1.8497752540000534E-4</v>
      </c>
    </row>
    <row r="770" spans="1:6" x14ac:dyDescent="0.15">
      <c r="A770" s="25" t="s">
        <v>809</v>
      </c>
      <c r="B770" s="25" t="s">
        <v>810</v>
      </c>
      <c r="C770" s="22">
        <v>6.6712830000000001E-2</v>
      </c>
      <c r="D770" s="22">
        <v>6.094608E-2</v>
      </c>
      <c r="E770" s="23">
        <f t="shared" si="23"/>
        <v>9.4620523584125538E-2</v>
      </c>
      <c r="F770" s="24">
        <f t="shared" si="24"/>
        <v>3.025600295424786E-6</v>
      </c>
    </row>
    <row r="771" spans="1:6" x14ac:dyDescent="0.15">
      <c r="A771" s="25" t="s">
        <v>811</v>
      </c>
      <c r="B771" s="25" t="s">
        <v>812</v>
      </c>
      <c r="C771" s="22">
        <v>0.90427043000000007</v>
      </c>
      <c r="D771" s="22">
        <v>8.7547830000000007E-2</v>
      </c>
      <c r="E771" s="23">
        <f t="shared" si="23"/>
        <v>9.3288731428294689</v>
      </c>
      <c r="F771" s="24">
        <f t="shared" si="24"/>
        <v>4.1011015124855271E-5</v>
      </c>
    </row>
    <row r="772" spans="1:6" x14ac:dyDescent="0.15">
      <c r="A772" s="25" t="s">
        <v>813</v>
      </c>
      <c r="B772" s="25" t="s">
        <v>814</v>
      </c>
      <c r="C772" s="22">
        <v>1.5127985700000002</v>
      </c>
      <c r="D772" s="22">
        <v>0.27365315999999995</v>
      </c>
      <c r="E772" s="23">
        <f t="shared" si="23"/>
        <v>4.5281604276011302</v>
      </c>
      <c r="F772" s="24">
        <f t="shared" si="24"/>
        <v>6.8609348461310879E-5</v>
      </c>
    </row>
    <row r="773" spans="1:6" x14ac:dyDescent="0.15">
      <c r="A773" s="25" t="s">
        <v>815</v>
      </c>
      <c r="B773" s="25" t="s">
        <v>816</v>
      </c>
      <c r="C773" s="22">
        <v>7.5025782699999999</v>
      </c>
      <c r="D773" s="22">
        <v>4.6312939699999998</v>
      </c>
      <c r="E773" s="23">
        <f t="shared" si="23"/>
        <v>0.61997452949418363</v>
      </c>
      <c r="F773" s="24">
        <f t="shared" si="24"/>
        <v>3.4026143142420399E-4</v>
      </c>
    </row>
    <row r="774" spans="1:6" x14ac:dyDescent="0.15">
      <c r="A774" s="25" t="s">
        <v>817</v>
      </c>
      <c r="B774" s="25" t="s">
        <v>818</v>
      </c>
      <c r="C774" s="22">
        <v>0.14896599999999999</v>
      </c>
      <c r="D774" s="22">
        <v>0.48289977000000001</v>
      </c>
      <c r="E774" s="23">
        <f t="shared" si="23"/>
        <v>-0.69151776568458501</v>
      </c>
      <c r="F774" s="24">
        <f t="shared" si="24"/>
        <v>6.7559954150985448E-6</v>
      </c>
    </row>
    <row r="775" spans="1:6" x14ac:dyDescent="0.15">
      <c r="A775" s="25" t="s">
        <v>819</v>
      </c>
      <c r="B775" s="25" t="s">
        <v>820</v>
      </c>
      <c r="C775" s="22">
        <v>1.5341317299999999</v>
      </c>
      <c r="D775" s="22">
        <v>1.9706508300000001</v>
      </c>
      <c r="E775" s="23">
        <f t="shared" si="23"/>
        <v>-0.22151011907066265</v>
      </c>
      <c r="F775" s="24">
        <f t="shared" si="24"/>
        <v>6.9576862734027894E-5</v>
      </c>
    </row>
    <row r="776" spans="1:6" x14ac:dyDescent="0.15">
      <c r="A776" s="25" t="s">
        <v>821</v>
      </c>
      <c r="B776" s="25" t="s">
        <v>822</v>
      </c>
      <c r="C776" s="22">
        <v>5.6180473099999997</v>
      </c>
      <c r="D776" s="22">
        <v>6.3630276100000005</v>
      </c>
      <c r="E776" s="23">
        <f t="shared" si="23"/>
        <v>-0.11707953283578487</v>
      </c>
      <c r="F776" s="24">
        <f t="shared" si="24"/>
        <v>2.5479305256344878E-4</v>
      </c>
    </row>
    <row r="777" spans="1:6" x14ac:dyDescent="0.15">
      <c r="A777" s="25" t="s">
        <v>824</v>
      </c>
      <c r="B777" s="25" t="s">
        <v>825</v>
      </c>
      <c r="C777" s="22">
        <v>7.4475531999999998</v>
      </c>
      <c r="D777" s="22">
        <v>10.87295606</v>
      </c>
      <c r="E777" s="23">
        <f t="shared" si="23"/>
        <v>-0.31503878440211408</v>
      </c>
      <c r="F777" s="24">
        <f t="shared" si="24"/>
        <v>3.3776590143322973E-4</v>
      </c>
    </row>
    <row r="778" spans="1:6" x14ac:dyDescent="0.15">
      <c r="A778" s="25" t="s">
        <v>826</v>
      </c>
      <c r="B778" s="25" t="s">
        <v>827</v>
      </c>
      <c r="C778" s="22">
        <v>541.57384249999996</v>
      </c>
      <c r="D778" s="22">
        <v>279.05377600000003</v>
      </c>
      <c r="E778" s="23">
        <f t="shared" si="23"/>
        <v>0.94075081248855752</v>
      </c>
      <c r="F778" s="24">
        <f t="shared" si="24"/>
        <v>2.4561781862084648E-2</v>
      </c>
    </row>
    <row r="779" spans="1:6" x14ac:dyDescent="0.15">
      <c r="A779" s="25" t="s">
        <v>828</v>
      </c>
      <c r="B779" s="25" t="s">
        <v>829</v>
      </c>
      <c r="C779" s="22">
        <v>41.373565509999999</v>
      </c>
      <c r="D779" s="22">
        <v>14.707604910000001</v>
      </c>
      <c r="E779" s="23">
        <f t="shared" si="23"/>
        <v>1.8130729485308152</v>
      </c>
      <c r="F779" s="24">
        <f t="shared" si="24"/>
        <v>1.876398768120506E-3</v>
      </c>
    </row>
    <row r="780" spans="1:6" x14ac:dyDescent="0.15">
      <c r="A780" s="25" t="s">
        <v>830</v>
      </c>
      <c r="B780" s="25" t="s">
        <v>831</v>
      </c>
      <c r="C780" s="22">
        <v>98.52896487999999</v>
      </c>
      <c r="D780" s="22">
        <v>65.689585659999992</v>
      </c>
      <c r="E780" s="23">
        <f t="shared" si="23"/>
        <v>0.49991758800203101</v>
      </c>
      <c r="F780" s="24">
        <f t="shared" si="24"/>
        <v>4.4685447349306923E-3</v>
      </c>
    </row>
    <row r="781" spans="1:6" x14ac:dyDescent="0.15">
      <c r="A781" s="25" t="s">
        <v>832</v>
      </c>
      <c r="B781" s="25" t="s">
        <v>833</v>
      </c>
      <c r="C781" s="22">
        <v>7.0320210000000008E-2</v>
      </c>
      <c r="D781" s="22">
        <v>0.68361459000000002</v>
      </c>
      <c r="E781" s="23">
        <f t="shared" si="23"/>
        <v>-0.89713471445950266</v>
      </c>
      <c r="F781" s="24">
        <f t="shared" si="24"/>
        <v>3.1892043576975078E-6</v>
      </c>
    </row>
    <row r="782" spans="1:6" x14ac:dyDescent="0.15">
      <c r="A782" s="25" t="s">
        <v>834</v>
      </c>
      <c r="B782" s="25" t="s">
        <v>835</v>
      </c>
      <c r="C782" s="22">
        <v>52.85806573</v>
      </c>
      <c r="D782" s="22">
        <v>38.477582159999997</v>
      </c>
      <c r="E782" s="23">
        <f t="shared" si="23"/>
        <v>0.37373667373906549</v>
      </c>
      <c r="F782" s="24">
        <f t="shared" si="24"/>
        <v>2.3972507130677976E-3</v>
      </c>
    </row>
    <row r="783" spans="1:6" x14ac:dyDescent="0.15">
      <c r="A783" s="25" t="s">
        <v>1098</v>
      </c>
      <c r="B783" s="25" t="s">
        <v>837</v>
      </c>
      <c r="C783" s="22">
        <v>6.9276728200000006</v>
      </c>
      <c r="D783" s="22">
        <v>5.5852901600000004</v>
      </c>
      <c r="E783" s="23">
        <f t="shared" si="23"/>
        <v>0.24034251069240775</v>
      </c>
      <c r="F783" s="24">
        <f t="shared" si="24"/>
        <v>3.1418797449903209E-4</v>
      </c>
    </row>
    <row r="784" spans="1:6" x14ac:dyDescent="0.15">
      <c r="A784" s="25" t="s">
        <v>1099</v>
      </c>
      <c r="B784" s="25" t="s">
        <v>839</v>
      </c>
      <c r="C784" s="22">
        <v>15.122926919999999</v>
      </c>
      <c r="D784" s="22">
        <v>11.609172769999999</v>
      </c>
      <c r="E784" s="23">
        <f t="shared" ref="E784:E847" si="25">IF(ISERROR(C784/D784-1),"",((C784/D784-1)))</f>
        <v>0.30267050199133183</v>
      </c>
      <c r="F784" s="24">
        <f t="shared" ref="F784:F849" si="26">C784/$C$1257</f>
        <v>6.858640557871619E-4</v>
      </c>
    </row>
    <row r="785" spans="1:6" x14ac:dyDescent="0.15">
      <c r="A785" s="25" t="s">
        <v>842</v>
      </c>
      <c r="B785" s="25" t="s">
        <v>843</v>
      </c>
      <c r="C785" s="22">
        <v>67.845554500000006</v>
      </c>
      <c r="D785" s="22">
        <v>61.742456060000002</v>
      </c>
      <c r="E785" s="23">
        <f t="shared" si="25"/>
        <v>9.8847678396031702E-2</v>
      </c>
      <c r="F785" s="24">
        <f t="shared" si="26"/>
        <v>3.0769722966100892E-3</v>
      </c>
    </row>
    <row r="786" spans="1:6" x14ac:dyDescent="0.15">
      <c r="A786" s="25" t="s">
        <v>844</v>
      </c>
      <c r="B786" s="25" t="s">
        <v>845</v>
      </c>
      <c r="C786" s="22">
        <v>10.587621029999999</v>
      </c>
      <c r="D786" s="22">
        <v>29.025145760000001</v>
      </c>
      <c r="E786" s="23">
        <f t="shared" si="25"/>
        <v>-0.63522591350459434</v>
      </c>
      <c r="F786" s="24">
        <f t="shared" si="26"/>
        <v>4.8017614177383385E-4</v>
      </c>
    </row>
    <row r="787" spans="1:6" x14ac:dyDescent="0.15">
      <c r="A787" s="25" t="s">
        <v>176</v>
      </c>
      <c r="B787" s="25" t="s">
        <v>177</v>
      </c>
      <c r="C787" s="22">
        <v>0.24664998999999999</v>
      </c>
      <c r="D787" s="22">
        <v>2.65567705</v>
      </c>
      <c r="E787" s="23">
        <f t="shared" si="25"/>
        <v>-0.90712349982464924</v>
      </c>
      <c r="F787" s="24">
        <f t="shared" si="26"/>
        <v>1.1186218342266706E-5</v>
      </c>
    </row>
    <row r="788" spans="1:6" x14ac:dyDescent="0.15">
      <c r="A788" s="25" t="s">
        <v>846</v>
      </c>
      <c r="B788" s="25" t="s">
        <v>847</v>
      </c>
      <c r="C788" s="22">
        <v>0.12216529</v>
      </c>
      <c r="D788" s="22">
        <v>0.21782091000000001</v>
      </c>
      <c r="E788" s="23">
        <f t="shared" si="25"/>
        <v>-0.43914801384311541</v>
      </c>
      <c r="F788" s="24">
        <f t="shared" si="26"/>
        <v>5.5405135341231161E-6</v>
      </c>
    </row>
    <row r="789" spans="1:6" x14ac:dyDescent="0.15">
      <c r="A789" s="25" t="s">
        <v>848</v>
      </c>
      <c r="B789" s="25" t="s">
        <v>849</v>
      </c>
      <c r="C789" s="22">
        <v>0.64666413</v>
      </c>
      <c r="D789" s="22">
        <v>0.12429072000000001</v>
      </c>
      <c r="E789" s="23">
        <f t="shared" si="25"/>
        <v>4.2028351754660358</v>
      </c>
      <c r="F789" s="24">
        <f t="shared" si="26"/>
        <v>2.9327899637425251E-5</v>
      </c>
    </row>
    <row r="790" spans="1:6" x14ac:dyDescent="0.15">
      <c r="A790" s="25" t="s">
        <v>850</v>
      </c>
      <c r="B790" s="25" t="s">
        <v>851</v>
      </c>
      <c r="C790" s="22">
        <v>0.51350326000000002</v>
      </c>
      <c r="D790" s="22">
        <v>7.41256732</v>
      </c>
      <c r="E790" s="23">
        <f t="shared" si="25"/>
        <v>-0.93072531582755325</v>
      </c>
      <c r="F790" s="24">
        <f t="shared" si="26"/>
        <v>2.3288707961535896E-5</v>
      </c>
    </row>
    <row r="791" spans="1:6" x14ac:dyDescent="0.15">
      <c r="A791" s="25" t="s">
        <v>852</v>
      </c>
      <c r="B791" s="25" t="s">
        <v>853</v>
      </c>
      <c r="C791" s="22">
        <v>1.9585015400000001</v>
      </c>
      <c r="D791" s="22">
        <v>1.7276083400000002</v>
      </c>
      <c r="E791" s="23">
        <f t="shared" si="25"/>
        <v>0.13364904223604279</v>
      </c>
      <c r="F791" s="24">
        <f t="shared" si="26"/>
        <v>8.8823136989000452E-5</v>
      </c>
    </row>
    <row r="792" spans="1:6" x14ac:dyDescent="0.15">
      <c r="A792" s="25" t="s">
        <v>854</v>
      </c>
      <c r="B792" s="25" t="s">
        <v>855</v>
      </c>
      <c r="C792" s="22">
        <v>12.710156470000001</v>
      </c>
      <c r="D792" s="22">
        <v>10.70445142</v>
      </c>
      <c r="E792" s="23">
        <f t="shared" si="25"/>
        <v>0.18737111985510801</v>
      </c>
      <c r="F792" s="24">
        <f t="shared" si="26"/>
        <v>5.7643864261982679E-4</v>
      </c>
    </row>
    <row r="793" spans="1:6" x14ac:dyDescent="0.15">
      <c r="A793" s="25" t="s">
        <v>365</v>
      </c>
      <c r="B793" s="25" t="s">
        <v>857</v>
      </c>
      <c r="C793" s="22">
        <v>9.521188089999999</v>
      </c>
      <c r="D793" s="22">
        <v>6.2377331799999993</v>
      </c>
      <c r="E793" s="23">
        <f t="shared" si="25"/>
        <v>0.52638591861026018</v>
      </c>
      <c r="F793" s="24">
        <f t="shared" si="26"/>
        <v>4.3181063519414411E-4</v>
      </c>
    </row>
    <row r="794" spans="1:6" x14ac:dyDescent="0.15">
      <c r="A794" s="25" t="s">
        <v>858</v>
      </c>
      <c r="B794" s="25" t="s">
        <v>859</v>
      </c>
      <c r="C794" s="22">
        <v>36.318106210000003</v>
      </c>
      <c r="D794" s="22">
        <v>36.829616719999997</v>
      </c>
      <c r="E794" s="23">
        <f t="shared" si="25"/>
        <v>-1.3888564572604456E-2</v>
      </c>
      <c r="F794" s="24">
        <f t="shared" si="26"/>
        <v>1.6471205445525961E-3</v>
      </c>
    </row>
    <row r="795" spans="1:6" x14ac:dyDescent="0.15">
      <c r="A795" s="25" t="s">
        <v>94</v>
      </c>
      <c r="B795" s="25" t="s">
        <v>860</v>
      </c>
      <c r="C795" s="22">
        <v>16.67408103</v>
      </c>
      <c r="D795" s="22">
        <v>11.558077730000001</v>
      </c>
      <c r="E795" s="23">
        <f t="shared" si="25"/>
        <v>0.44263444315839529</v>
      </c>
      <c r="F795" s="24">
        <f t="shared" si="26"/>
        <v>7.5621292771277761E-4</v>
      </c>
    </row>
    <row r="796" spans="1:6" x14ac:dyDescent="0.15">
      <c r="A796" s="25" t="s">
        <v>861</v>
      </c>
      <c r="B796" s="25" t="s">
        <v>862</v>
      </c>
      <c r="C796" s="22">
        <v>13.468836749999999</v>
      </c>
      <c r="D796" s="22">
        <v>13.851586630000002</v>
      </c>
      <c r="E796" s="23">
        <f t="shared" si="25"/>
        <v>-2.7632204903591084E-2</v>
      </c>
      <c r="F796" s="24">
        <f t="shared" si="26"/>
        <v>6.1084676590437276E-4</v>
      </c>
    </row>
    <row r="797" spans="1:6" x14ac:dyDescent="0.15">
      <c r="A797" s="25" t="s">
        <v>1108</v>
      </c>
      <c r="B797" s="25" t="s">
        <v>864</v>
      </c>
      <c r="C797" s="22">
        <v>8.618804410000001</v>
      </c>
      <c r="D797" s="22">
        <v>9.1898467200000002</v>
      </c>
      <c r="E797" s="23">
        <f t="shared" si="25"/>
        <v>-6.2138393315878893E-2</v>
      </c>
      <c r="F797" s="24">
        <f t="shared" si="26"/>
        <v>3.9088518908738322E-4</v>
      </c>
    </row>
    <row r="798" spans="1:6" x14ac:dyDescent="0.15">
      <c r="A798" s="25" t="s">
        <v>865</v>
      </c>
      <c r="B798" s="25" t="s">
        <v>866</v>
      </c>
      <c r="C798" s="22">
        <v>7.8400628399999999</v>
      </c>
      <c r="D798" s="22">
        <v>2.5936554799999998</v>
      </c>
      <c r="E798" s="23">
        <f t="shared" si="25"/>
        <v>2.0227849845346464</v>
      </c>
      <c r="F798" s="24">
        <f t="shared" si="26"/>
        <v>3.55567234141512E-4</v>
      </c>
    </row>
    <row r="799" spans="1:6" x14ac:dyDescent="0.15">
      <c r="A799" s="25" t="s">
        <v>867</v>
      </c>
      <c r="B799" s="25" t="s">
        <v>868</v>
      </c>
      <c r="C799" s="22">
        <v>5.5849219999999997</v>
      </c>
      <c r="D799" s="22">
        <v>3.9378333700000003</v>
      </c>
      <c r="E799" s="23">
        <f t="shared" si="25"/>
        <v>0.41827281025860152</v>
      </c>
      <c r="F799" s="24">
        <f t="shared" si="26"/>
        <v>2.5329073362836485E-4</v>
      </c>
    </row>
    <row r="800" spans="1:6" x14ac:dyDescent="0.15">
      <c r="A800" s="25" t="s">
        <v>869</v>
      </c>
      <c r="B800" s="25" t="s">
        <v>870</v>
      </c>
      <c r="C800" s="22">
        <v>0.14622917000000002</v>
      </c>
      <c r="D800" s="22">
        <v>0.40664032</v>
      </c>
      <c r="E800" s="23">
        <f t="shared" si="25"/>
        <v>-0.64039677619769719</v>
      </c>
      <c r="F800" s="24">
        <f t="shared" si="26"/>
        <v>6.6318730587762704E-6</v>
      </c>
    </row>
    <row r="801" spans="1:6" x14ac:dyDescent="0.15">
      <c r="A801" s="25" t="s">
        <v>871</v>
      </c>
      <c r="B801" s="25" t="s">
        <v>872</v>
      </c>
      <c r="C801" s="22">
        <v>8.7080171999999987</v>
      </c>
      <c r="D801" s="22">
        <v>3.2968671700000001</v>
      </c>
      <c r="E801" s="23">
        <f t="shared" si="25"/>
        <v>1.6413005896139876</v>
      </c>
      <c r="F801" s="24">
        <f t="shared" si="26"/>
        <v>3.9493122106923231E-4</v>
      </c>
    </row>
    <row r="802" spans="1:6" x14ac:dyDescent="0.15">
      <c r="A802" s="25" t="s">
        <v>873</v>
      </c>
      <c r="B802" s="25" t="s">
        <v>874</v>
      </c>
      <c r="C802" s="22">
        <v>13.21797703</v>
      </c>
      <c r="D802" s="22">
        <v>33.850943610000002</v>
      </c>
      <c r="E802" s="23">
        <f t="shared" si="25"/>
        <v>-0.60952411896443448</v>
      </c>
      <c r="F802" s="24">
        <f t="shared" si="26"/>
        <v>5.9946962536120915E-4</v>
      </c>
    </row>
    <row r="803" spans="1:6" x14ac:dyDescent="0.15">
      <c r="A803" s="25" t="s">
        <v>875</v>
      </c>
      <c r="B803" s="25" t="s">
        <v>876</v>
      </c>
      <c r="C803" s="22">
        <v>1.09259474</v>
      </c>
      <c r="D803" s="22">
        <v>1.3674078500000002</v>
      </c>
      <c r="E803" s="23">
        <f t="shared" si="25"/>
        <v>-0.2009737694572985</v>
      </c>
      <c r="F803" s="24">
        <f t="shared" si="26"/>
        <v>4.9552012230984166E-5</v>
      </c>
    </row>
    <row r="804" spans="1:6" x14ac:dyDescent="0.15">
      <c r="A804" s="25" t="s">
        <v>877</v>
      </c>
      <c r="B804" s="25" t="s">
        <v>878</v>
      </c>
      <c r="C804" s="22">
        <v>61.091057560000003</v>
      </c>
      <c r="D804" s="22">
        <v>45.546241000000002</v>
      </c>
      <c r="E804" s="23">
        <f t="shared" si="25"/>
        <v>0.34129746426274776</v>
      </c>
      <c r="F804" s="24">
        <f t="shared" si="26"/>
        <v>2.7706382985304119E-3</v>
      </c>
    </row>
    <row r="805" spans="1:6" x14ac:dyDescent="0.15">
      <c r="A805" s="25" t="s">
        <v>879</v>
      </c>
      <c r="B805" s="25" t="s">
        <v>880</v>
      </c>
      <c r="C805" s="22">
        <v>4.2575498099999995</v>
      </c>
      <c r="D805" s="22">
        <v>4.7813965400000003</v>
      </c>
      <c r="E805" s="23">
        <f t="shared" si="25"/>
        <v>-0.10955935689868568</v>
      </c>
      <c r="F805" s="24">
        <f t="shared" si="26"/>
        <v>1.9309095361299679E-4</v>
      </c>
    </row>
    <row r="806" spans="1:6" x14ac:dyDescent="0.15">
      <c r="A806" s="25" t="s">
        <v>95</v>
      </c>
      <c r="B806" s="25" t="s">
        <v>1113</v>
      </c>
      <c r="C806" s="22">
        <v>1.39688557</v>
      </c>
      <c r="D806" s="22">
        <v>0.50404557000000005</v>
      </c>
      <c r="E806" s="23">
        <f t="shared" si="25"/>
        <v>1.7713477771464192</v>
      </c>
      <c r="F806" s="24">
        <f t="shared" si="26"/>
        <v>6.3352392534788595E-5</v>
      </c>
    </row>
    <row r="807" spans="1:6" x14ac:dyDescent="0.15">
      <c r="A807" s="25" t="s">
        <v>882</v>
      </c>
      <c r="B807" s="25" t="s">
        <v>883</v>
      </c>
      <c r="C807" s="22">
        <v>5.9347125199999997</v>
      </c>
      <c r="D807" s="22">
        <v>5.81981796</v>
      </c>
      <c r="E807" s="23">
        <f t="shared" si="25"/>
        <v>1.9741950828991106E-2</v>
      </c>
      <c r="F807" s="24">
        <f t="shared" si="26"/>
        <v>2.6915464317393183E-4</v>
      </c>
    </row>
    <row r="808" spans="1:6" x14ac:dyDescent="0.15">
      <c r="A808" s="25" t="s">
        <v>884</v>
      </c>
      <c r="B808" s="25" t="s">
        <v>885</v>
      </c>
      <c r="C808" s="22">
        <v>15.60117851</v>
      </c>
      <c r="D808" s="22">
        <v>14.87741956</v>
      </c>
      <c r="E808" s="23">
        <f t="shared" si="25"/>
        <v>4.8648150781868571E-2</v>
      </c>
      <c r="F808" s="24">
        <f t="shared" si="26"/>
        <v>7.0755400885902798E-4</v>
      </c>
    </row>
    <row r="809" spans="1:6" x14ac:dyDescent="0.15">
      <c r="A809" s="25" t="s">
        <v>113</v>
      </c>
      <c r="B809" s="25" t="s">
        <v>881</v>
      </c>
      <c r="C809" s="22">
        <v>6.9368139500000003</v>
      </c>
      <c r="D809" s="22">
        <v>10.189440880000001</v>
      </c>
      <c r="E809" s="23">
        <f t="shared" si="25"/>
        <v>-0.31921544747212871</v>
      </c>
      <c r="F809" s="24">
        <f t="shared" si="26"/>
        <v>3.1460254851168478E-4</v>
      </c>
    </row>
    <row r="810" spans="1:6" x14ac:dyDescent="0.15">
      <c r="A810" s="25" t="s">
        <v>886</v>
      </c>
      <c r="B810" s="25" t="s">
        <v>887</v>
      </c>
      <c r="C810" s="22">
        <v>3.9929653199999997</v>
      </c>
      <c r="D810" s="22">
        <v>6.3182118799999998</v>
      </c>
      <c r="E810" s="23">
        <f t="shared" si="25"/>
        <v>-0.36802288434809505</v>
      </c>
      <c r="F810" s="24">
        <f t="shared" si="26"/>
        <v>1.810913590656089E-4</v>
      </c>
    </row>
    <row r="811" spans="1:6" x14ac:dyDescent="0.15">
      <c r="A811" s="25" t="s">
        <v>888</v>
      </c>
      <c r="B811" s="25" t="s">
        <v>889</v>
      </c>
      <c r="C811" s="22">
        <v>0.30296358000000001</v>
      </c>
      <c r="D811" s="22">
        <v>0.61933579000000005</v>
      </c>
      <c r="E811" s="23">
        <f t="shared" si="25"/>
        <v>-0.51082500819143684</v>
      </c>
      <c r="F811" s="24">
        <f t="shared" si="26"/>
        <v>1.3740186065423261E-5</v>
      </c>
    </row>
    <row r="812" spans="1:6" x14ac:dyDescent="0.15">
      <c r="A812" s="25" t="s">
        <v>278</v>
      </c>
      <c r="B812" s="25" t="s">
        <v>279</v>
      </c>
      <c r="C812" s="22">
        <v>33.901580780000003</v>
      </c>
      <c r="D812" s="22">
        <v>33.434245189999999</v>
      </c>
      <c r="E812" s="23">
        <f t="shared" si="25"/>
        <v>1.3977752072589888E-2</v>
      </c>
      <c r="F812" s="24">
        <f t="shared" si="26"/>
        <v>1.5375248332792247E-3</v>
      </c>
    </row>
    <row r="813" spans="1:6" x14ac:dyDescent="0.15">
      <c r="A813" s="25" t="s">
        <v>366</v>
      </c>
      <c r="B813" s="25" t="s">
        <v>367</v>
      </c>
      <c r="C813" s="22">
        <v>187.89874900000001</v>
      </c>
      <c r="D813" s="22">
        <v>111.55405450000001</v>
      </c>
      <c r="E813" s="23">
        <f t="shared" si="25"/>
        <v>0.6843740000503522</v>
      </c>
      <c r="F813" s="24">
        <f t="shared" si="26"/>
        <v>8.5216968083103029E-3</v>
      </c>
    </row>
    <row r="814" spans="1:6" x14ac:dyDescent="0.15">
      <c r="A814" s="25" t="s">
        <v>96</v>
      </c>
      <c r="B814" s="25" t="s">
        <v>281</v>
      </c>
      <c r="C814" s="22">
        <v>1.91567705</v>
      </c>
      <c r="D814" s="22">
        <v>4.1969127199999994</v>
      </c>
      <c r="E814" s="23">
        <f t="shared" si="25"/>
        <v>-0.5435508961453932</v>
      </c>
      <c r="F814" s="24">
        <f t="shared" si="26"/>
        <v>8.6880935022820693E-5</v>
      </c>
    </row>
    <row r="815" spans="1:6" x14ac:dyDescent="0.15">
      <c r="A815" s="25" t="s">
        <v>282</v>
      </c>
      <c r="B815" s="25" t="s">
        <v>283</v>
      </c>
      <c r="C815" s="22">
        <v>6.1523544100000001</v>
      </c>
      <c r="D815" s="22">
        <v>14.04486258</v>
      </c>
      <c r="E815" s="23">
        <f t="shared" si="25"/>
        <v>-0.56194983219266215</v>
      </c>
      <c r="F815" s="24">
        <f t="shared" si="26"/>
        <v>2.7902526875945731E-4</v>
      </c>
    </row>
    <row r="816" spans="1:6" x14ac:dyDescent="0.15">
      <c r="A816" s="25" t="s">
        <v>97</v>
      </c>
      <c r="B816" s="25" t="s">
        <v>1115</v>
      </c>
      <c r="C816" s="22">
        <v>0.23598648</v>
      </c>
      <c r="D816" s="22">
        <v>1.4530014899999999</v>
      </c>
      <c r="E816" s="23">
        <f t="shared" si="25"/>
        <v>-0.837586897450463</v>
      </c>
      <c r="F816" s="24">
        <f t="shared" si="26"/>
        <v>1.0702600438390267E-5</v>
      </c>
    </row>
    <row r="817" spans="1:6" x14ac:dyDescent="0.15">
      <c r="A817" s="25" t="s">
        <v>284</v>
      </c>
      <c r="B817" s="25" t="s">
        <v>285</v>
      </c>
      <c r="C817" s="22">
        <v>0.76296951000000002</v>
      </c>
      <c r="D817" s="22">
        <v>1.5266266100000001</v>
      </c>
      <c r="E817" s="23">
        <f t="shared" si="25"/>
        <v>-0.50022519914021413</v>
      </c>
      <c r="F817" s="24">
        <f t="shared" si="26"/>
        <v>3.4602651017144746E-5</v>
      </c>
    </row>
    <row r="818" spans="1:6" x14ac:dyDescent="0.15">
      <c r="A818" s="25" t="s">
        <v>32</v>
      </c>
      <c r="B818" s="25" t="s">
        <v>286</v>
      </c>
      <c r="C818" s="22">
        <v>4.1620050000000006E-2</v>
      </c>
      <c r="D818" s="22"/>
      <c r="E818" s="23" t="str">
        <f t="shared" si="25"/>
        <v/>
      </c>
      <c r="F818" s="24">
        <f t="shared" si="26"/>
        <v>1.8875774806074691E-6</v>
      </c>
    </row>
    <row r="819" spans="1:6" x14ac:dyDescent="0.15">
      <c r="A819" s="25" t="s">
        <v>33</v>
      </c>
      <c r="B819" s="25" t="s">
        <v>288</v>
      </c>
      <c r="C819" s="22">
        <v>2.4489999999999998E-5</v>
      </c>
      <c r="D819" s="22"/>
      <c r="E819" s="23" t="str">
        <f t="shared" si="25"/>
        <v/>
      </c>
      <c r="F819" s="24">
        <f t="shared" si="26"/>
        <v>1.1106851745751606E-9</v>
      </c>
    </row>
    <row r="820" spans="1:6" x14ac:dyDescent="0.15">
      <c r="A820" s="25" t="s">
        <v>37</v>
      </c>
      <c r="B820" s="25" t="s">
        <v>290</v>
      </c>
      <c r="C820" s="22">
        <v>0</v>
      </c>
      <c r="D820" s="22"/>
      <c r="E820" s="23" t="str">
        <f t="shared" si="25"/>
        <v/>
      </c>
      <c r="F820" s="24">
        <f t="shared" si="26"/>
        <v>0</v>
      </c>
    </row>
    <row r="821" spans="1:6" x14ac:dyDescent="0.15">
      <c r="A821" s="25" t="s">
        <v>38</v>
      </c>
      <c r="B821" s="25" t="s">
        <v>292</v>
      </c>
      <c r="C821" s="22">
        <v>2.0658099999999999E-2</v>
      </c>
      <c r="D821" s="22"/>
      <c r="E821" s="23" t="str">
        <f t="shared" si="25"/>
        <v/>
      </c>
      <c r="F821" s="24">
        <f t="shared" si="26"/>
        <v>9.3689854654516639E-7</v>
      </c>
    </row>
    <row r="822" spans="1:6" x14ac:dyDescent="0.15">
      <c r="A822" s="25" t="s">
        <v>39</v>
      </c>
      <c r="B822" s="25" t="s">
        <v>294</v>
      </c>
      <c r="C822" s="22">
        <v>2.1028499999999999E-3</v>
      </c>
      <c r="D822" s="22"/>
      <c r="E822" s="23" t="str">
        <f t="shared" si="25"/>
        <v/>
      </c>
      <c r="F822" s="24">
        <f t="shared" si="26"/>
        <v>9.5369714959386542E-8</v>
      </c>
    </row>
    <row r="823" spans="1:6" x14ac:dyDescent="0.15">
      <c r="A823" s="25" t="s">
        <v>295</v>
      </c>
      <c r="B823" s="25" t="s">
        <v>296</v>
      </c>
      <c r="C823" s="22">
        <v>2.00012E-2</v>
      </c>
      <c r="D823" s="22"/>
      <c r="E823" s="23" t="str">
        <f t="shared" si="25"/>
        <v/>
      </c>
      <c r="F823" s="24">
        <f t="shared" si="26"/>
        <v>9.0710642358973882E-7</v>
      </c>
    </row>
    <row r="824" spans="1:6" x14ac:dyDescent="0.15">
      <c r="A824" s="25" t="s">
        <v>40</v>
      </c>
      <c r="B824" s="25" t="s">
        <v>298</v>
      </c>
      <c r="C824" s="22">
        <v>2.0714650000000001E-2</v>
      </c>
      <c r="D824" s="22"/>
      <c r="E824" s="23" t="str">
        <f t="shared" si="25"/>
        <v/>
      </c>
      <c r="F824" s="24">
        <f t="shared" si="26"/>
        <v>9.394632360764946E-7</v>
      </c>
    </row>
    <row r="825" spans="1:6" x14ac:dyDescent="0.15">
      <c r="A825" s="25" t="s">
        <v>41</v>
      </c>
      <c r="B825" s="25" t="s">
        <v>299</v>
      </c>
      <c r="C825" s="22">
        <v>4.8903740000000001E-2</v>
      </c>
      <c r="D825" s="22"/>
      <c r="E825" s="23" t="str">
        <f t="shared" si="25"/>
        <v/>
      </c>
      <c r="F825" s="24">
        <f t="shared" si="26"/>
        <v>2.2179117598725303E-6</v>
      </c>
    </row>
    <row r="826" spans="1:6" x14ac:dyDescent="0.15">
      <c r="A826" s="25" t="s">
        <v>42</v>
      </c>
      <c r="B826" s="25" t="s">
        <v>300</v>
      </c>
      <c r="C826" s="22">
        <v>1.9847400000000001E-2</v>
      </c>
      <c r="D826" s="22"/>
      <c r="E826" s="23" t="str">
        <f t="shared" si="25"/>
        <v/>
      </c>
      <c r="F826" s="24">
        <f t="shared" si="26"/>
        <v>9.0013119370612673E-7</v>
      </c>
    </row>
    <row r="827" spans="1:6" x14ac:dyDescent="0.15">
      <c r="A827" s="25" t="s">
        <v>301</v>
      </c>
      <c r="B827" s="25" t="s">
        <v>302</v>
      </c>
      <c r="C827" s="22">
        <v>9.5239999999999989E-5</v>
      </c>
      <c r="D827" s="22"/>
      <c r="E827" s="23" t="str">
        <f t="shared" si="25"/>
        <v/>
      </c>
      <c r="F827" s="24">
        <f t="shared" si="26"/>
        <v>4.3193816262367617E-9</v>
      </c>
    </row>
    <row r="828" spans="1:6" x14ac:dyDescent="0.15">
      <c r="A828" s="25" t="s">
        <v>303</v>
      </c>
      <c r="B828" s="25" t="s">
        <v>304</v>
      </c>
      <c r="C828" s="22">
        <v>4.8343157899999998</v>
      </c>
      <c r="D828" s="22">
        <v>4.3134829999999999E-2</v>
      </c>
      <c r="E828" s="23">
        <f t="shared" si="25"/>
        <v>111.0745297941362</v>
      </c>
      <c r="F828" s="24">
        <f t="shared" si="26"/>
        <v>2.1924879041109046E-4</v>
      </c>
    </row>
    <row r="829" spans="1:6" x14ac:dyDescent="0.15">
      <c r="A829" s="25" t="s">
        <v>305</v>
      </c>
      <c r="B829" s="25" t="s">
        <v>306</v>
      </c>
      <c r="C829" s="22">
        <v>2.0726430000000001E-2</v>
      </c>
      <c r="D829" s="22">
        <v>0.39524003000000002</v>
      </c>
      <c r="E829" s="23">
        <f t="shared" si="25"/>
        <v>-0.94755989164356658</v>
      </c>
      <c r="F829" s="24">
        <f t="shared" si="26"/>
        <v>9.3999748970477122E-7</v>
      </c>
    </row>
    <row r="830" spans="1:6" x14ac:dyDescent="0.15">
      <c r="A830" s="25" t="s">
        <v>368</v>
      </c>
      <c r="B830" s="25" t="s">
        <v>369</v>
      </c>
      <c r="C830" s="22">
        <v>2.76517E-3</v>
      </c>
      <c r="D830" s="22">
        <v>2.3393794900000002</v>
      </c>
      <c r="E830" s="23">
        <f t="shared" si="25"/>
        <v>-0.99881798997904359</v>
      </c>
      <c r="F830" s="24">
        <f t="shared" si="26"/>
        <v>1.2540764900694149E-7</v>
      </c>
    </row>
    <row r="831" spans="1:6" x14ac:dyDescent="0.15">
      <c r="A831" s="25" t="s">
        <v>307</v>
      </c>
      <c r="B831" s="25" t="s">
        <v>308</v>
      </c>
      <c r="C831" s="22">
        <v>0.10412083</v>
      </c>
      <c r="D831" s="22">
        <v>6.3446950000000002E-2</v>
      </c>
      <c r="E831" s="23">
        <f t="shared" si="25"/>
        <v>0.64106911364533659</v>
      </c>
      <c r="F831" s="24">
        <f t="shared" si="26"/>
        <v>4.7221503571033326E-6</v>
      </c>
    </row>
    <row r="832" spans="1:6" x14ac:dyDescent="0.15">
      <c r="A832" s="25" t="s">
        <v>309</v>
      </c>
      <c r="B832" s="25" t="s">
        <v>310</v>
      </c>
      <c r="C832" s="22">
        <v>45.41886203</v>
      </c>
      <c r="D832" s="22">
        <v>80.692313220000003</v>
      </c>
      <c r="E832" s="23">
        <f t="shared" si="25"/>
        <v>-0.43713520882503709</v>
      </c>
      <c r="F832" s="24">
        <f t="shared" si="26"/>
        <v>2.0598634831684639E-3</v>
      </c>
    </row>
    <row r="833" spans="1:6" x14ac:dyDescent="0.15">
      <c r="A833" s="25" t="s">
        <v>311</v>
      </c>
      <c r="B833" s="25" t="s">
        <v>312</v>
      </c>
      <c r="C833" s="22">
        <v>2.8271500000000001E-3</v>
      </c>
      <c r="D833" s="22">
        <v>2.0349000000000001E-3</v>
      </c>
      <c r="E833" s="23">
        <f t="shared" si="25"/>
        <v>0.38933117106491721</v>
      </c>
      <c r="F833" s="24">
        <f t="shared" si="26"/>
        <v>1.2821860315639712E-7</v>
      </c>
    </row>
    <row r="834" spans="1:6" x14ac:dyDescent="0.15">
      <c r="A834" s="25" t="s">
        <v>370</v>
      </c>
      <c r="B834" s="25" t="s">
        <v>314</v>
      </c>
      <c r="C834" s="22">
        <v>2.4276409999999998E-2</v>
      </c>
      <c r="D834" s="22">
        <v>9.7371000000000003E-4</v>
      </c>
      <c r="E834" s="23">
        <f t="shared" si="25"/>
        <v>23.931868831582296</v>
      </c>
      <c r="F834" s="24">
        <f t="shared" si="26"/>
        <v>1.1009983127361442E-6</v>
      </c>
    </row>
    <row r="835" spans="1:6" x14ac:dyDescent="0.15">
      <c r="A835" s="25" t="s">
        <v>315</v>
      </c>
      <c r="B835" s="25" t="s">
        <v>316</v>
      </c>
      <c r="C835" s="22">
        <v>3.9022809999999998E-2</v>
      </c>
      <c r="D835" s="22">
        <v>5.3904629999999995E-2</v>
      </c>
      <c r="E835" s="23">
        <f t="shared" si="25"/>
        <v>-0.27607684163679447</v>
      </c>
      <c r="F835" s="24">
        <f t="shared" si="26"/>
        <v>1.7697858937224712E-6</v>
      </c>
    </row>
    <row r="836" spans="1:6" x14ac:dyDescent="0.15">
      <c r="A836" s="25" t="s">
        <v>371</v>
      </c>
      <c r="B836" s="25" t="s">
        <v>372</v>
      </c>
      <c r="C836" s="22">
        <v>2.8650999999999997E-4</v>
      </c>
      <c r="D836" s="22">
        <v>1.2950518700000002</v>
      </c>
      <c r="E836" s="23">
        <f t="shared" si="25"/>
        <v>-0.99977876561809065</v>
      </c>
      <c r="F836" s="24">
        <f t="shared" si="26"/>
        <v>1.2993973432728837E-8</v>
      </c>
    </row>
    <row r="837" spans="1:6" x14ac:dyDescent="0.15">
      <c r="A837" s="25" t="s">
        <v>317</v>
      </c>
      <c r="B837" s="25" t="s">
        <v>318</v>
      </c>
      <c r="C837" s="22">
        <v>6.3407660000000005E-2</v>
      </c>
      <c r="D837" s="22">
        <v>0.82377092000000007</v>
      </c>
      <c r="E837" s="23">
        <f t="shared" si="25"/>
        <v>-0.92302755722428265</v>
      </c>
      <c r="F837" s="24">
        <f t="shared" si="26"/>
        <v>2.8757022424051627E-6</v>
      </c>
    </row>
    <row r="838" spans="1:6" x14ac:dyDescent="0.15">
      <c r="A838" s="25" t="s">
        <v>319</v>
      </c>
      <c r="B838" s="25" t="s">
        <v>320</v>
      </c>
      <c r="C838" s="22">
        <v>0.22159282</v>
      </c>
      <c r="D838" s="22">
        <v>0.74174541999999999</v>
      </c>
      <c r="E838" s="23">
        <f t="shared" si="25"/>
        <v>-0.70125488607668118</v>
      </c>
      <c r="F838" s="24">
        <f t="shared" si="26"/>
        <v>1.0049810533536225E-5</v>
      </c>
    </row>
    <row r="839" spans="1:6" x14ac:dyDescent="0.15">
      <c r="A839" s="25" t="s">
        <v>321</v>
      </c>
      <c r="B839" s="25" t="s">
        <v>322</v>
      </c>
      <c r="C839" s="22">
        <v>3.0933999999999996E-4</v>
      </c>
      <c r="D839" s="22">
        <v>1.501709E-2</v>
      </c>
      <c r="E839" s="23">
        <f t="shared" si="25"/>
        <v>-0.97940080268547369</v>
      </c>
      <c r="F839" s="24">
        <f t="shared" si="26"/>
        <v>1.4029373291265012E-8</v>
      </c>
    </row>
    <row r="840" spans="1:6" x14ac:dyDescent="0.15">
      <c r="A840" s="25" t="s">
        <v>323</v>
      </c>
      <c r="B840" s="25" t="s">
        <v>324</v>
      </c>
      <c r="C840" s="22">
        <v>0.16090395999999998</v>
      </c>
      <c r="D840" s="22">
        <v>1.8203723000000001</v>
      </c>
      <c r="E840" s="23">
        <f t="shared" si="25"/>
        <v>-0.91160931200721962</v>
      </c>
      <c r="F840" s="24">
        <f t="shared" si="26"/>
        <v>7.2974129400749139E-6</v>
      </c>
    </row>
    <row r="841" spans="1:6" x14ac:dyDescent="0.15">
      <c r="A841" s="25" t="s">
        <v>98</v>
      </c>
      <c r="B841" s="25" t="s">
        <v>207</v>
      </c>
      <c r="C841" s="22">
        <v>5.7090500000000002E-3</v>
      </c>
      <c r="D841" s="22">
        <v>3.237437E-2</v>
      </c>
      <c r="E841" s="23">
        <f t="shared" si="25"/>
        <v>-0.8236552556852843</v>
      </c>
      <c r="F841" s="24">
        <f t="shared" si="26"/>
        <v>2.5892026116408006E-7</v>
      </c>
    </row>
    <row r="842" spans="1:6" x14ac:dyDescent="0.15">
      <c r="A842" s="25" t="s">
        <v>99</v>
      </c>
      <c r="B842" s="25" t="s">
        <v>208</v>
      </c>
      <c r="C842" s="22">
        <v>1.15642E-3</v>
      </c>
      <c r="D842" s="22">
        <v>5.9389999999999999E-5</v>
      </c>
      <c r="E842" s="23">
        <f t="shared" si="25"/>
        <v>18.471628220239097</v>
      </c>
      <c r="F842" s="24">
        <f t="shared" si="26"/>
        <v>5.2446653719159134E-8</v>
      </c>
    </row>
    <row r="843" spans="1:6" x14ac:dyDescent="0.15">
      <c r="A843" s="25" t="s">
        <v>100</v>
      </c>
      <c r="B843" s="25" t="s">
        <v>209</v>
      </c>
      <c r="C843" s="22">
        <v>5.4450000000000002E-3</v>
      </c>
      <c r="D843" s="22">
        <v>3.302621E-2</v>
      </c>
      <c r="E843" s="23">
        <f t="shared" si="25"/>
        <v>-0.83513094599713378</v>
      </c>
      <c r="F843" s="24">
        <f t="shared" si="26"/>
        <v>2.4694490712787871E-7</v>
      </c>
    </row>
    <row r="844" spans="1:6" x14ac:dyDescent="0.15">
      <c r="A844" s="25" t="s">
        <v>101</v>
      </c>
      <c r="B844" s="25" t="s">
        <v>210</v>
      </c>
      <c r="C844" s="22">
        <v>1.534779E-2</v>
      </c>
      <c r="D844" s="22">
        <v>1.3551500000000001E-3</v>
      </c>
      <c r="E844" s="23">
        <f t="shared" si="25"/>
        <v>10.325528539276094</v>
      </c>
      <c r="F844" s="24">
        <f t="shared" si="26"/>
        <v>6.9606218111445101E-7</v>
      </c>
    </row>
    <row r="845" spans="1:6" x14ac:dyDescent="0.15">
      <c r="A845" s="25" t="s">
        <v>102</v>
      </c>
      <c r="B845" s="25" t="s">
        <v>211</v>
      </c>
      <c r="C845" s="22">
        <v>0</v>
      </c>
      <c r="D845" s="22">
        <v>0</v>
      </c>
      <c r="E845" s="23" t="str">
        <f t="shared" si="25"/>
        <v/>
      </c>
      <c r="F845" s="24">
        <f t="shared" si="26"/>
        <v>0</v>
      </c>
    </row>
    <row r="846" spans="1:6" x14ac:dyDescent="0.15">
      <c r="A846" s="25" t="s">
        <v>103</v>
      </c>
      <c r="B846" s="25" t="s">
        <v>212</v>
      </c>
      <c r="C846" s="22">
        <v>3.061351E-2</v>
      </c>
      <c r="D846" s="22">
        <v>2.765E-4</v>
      </c>
      <c r="E846" s="23">
        <f t="shared" si="25"/>
        <v>109.71793851717902</v>
      </c>
      <c r="F846" s="24">
        <f t="shared" si="26"/>
        <v>1.3884022743449744E-6</v>
      </c>
    </row>
    <row r="847" spans="1:6" x14ac:dyDescent="0.15">
      <c r="A847" s="25" t="s">
        <v>270</v>
      </c>
      <c r="B847" s="25" t="s">
        <v>51</v>
      </c>
      <c r="C847" s="22">
        <v>1.01318515</v>
      </c>
      <c r="D847" s="22">
        <v>2.0421776600000001</v>
      </c>
      <c r="E847" s="23">
        <f t="shared" si="25"/>
        <v>-0.50387022155555261</v>
      </c>
      <c r="F847" s="24">
        <f t="shared" si="26"/>
        <v>4.5950580857685192E-5</v>
      </c>
    </row>
    <row r="848" spans="1:6" x14ac:dyDescent="0.15">
      <c r="A848" s="26" t="s">
        <v>52</v>
      </c>
      <c r="B848" s="26" t="s">
        <v>53</v>
      </c>
      <c r="C848" s="51">
        <v>3.3727282700000001</v>
      </c>
      <c r="D848" s="51">
        <v>1.1387716000000001</v>
      </c>
      <c r="E848" s="52">
        <f>IF(ISERROR(C848/D848-1),"",((C848/D848-1)))</f>
        <v>1.9617249587186754</v>
      </c>
      <c r="F848" s="47">
        <f t="shared" si="26"/>
        <v>1.5296199621721231E-4</v>
      </c>
    </row>
    <row r="849" spans="1:6" s="4" customFormat="1" ht="11" x14ac:dyDescent="0.15">
      <c r="A849" s="133" t="s">
        <v>189</v>
      </c>
      <c r="B849" s="27"/>
      <c r="C849" s="28">
        <f>SUM(C592:C848)</f>
        <v>4151.7945267999994</v>
      </c>
      <c r="D849" s="29">
        <f>SUM(D592:D848)</f>
        <v>3028.1999444100015</v>
      </c>
      <c r="E849" s="30">
        <f>IF(ISERROR(C849/D849-1),"",((C849/D849-1)))</f>
        <v>0.3710437233393824</v>
      </c>
      <c r="F849" s="54">
        <f t="shared" si="26"/>
        <v>0.18829467655365675</v>
      </c>
    </row>
    <row r="850" spans="1:6" x14ac:dyDescent="0.15">
      <c r="E850" s="33"/>
    </row>
    <row r="851" spans="1:6" s="4" customFormat="1" ht="11" x14ac:dyDescent="0.15">
      <c r="A851" s="34" t="s">
        <v>145</v>
      </c>
      <c r="B851" s="35" t="s">
        <v>374</v>
      </c>
      <c r="C851" s="145" t="s">
        <v>0</v>
      </c>
      <c r="D851" s="146"/>
      <c r="E851" s="147"/>
      <c r="F851" s="36"/>
    </row>
    <row r="852" spans="1:6" s="10" customFormat="1" ht="12" x14ac:dyDescent="0.15">
      <c r="A852" s="37"/>
      <c r="B852" s="38"/>
      <c r="C852" s="39" t="s">
        <v>1160</v>
      </c>
      <c r="D852" s="40" t="s">
        <v>1137</v>
      </c>
      <c r="E852" s="41" t="s">
        <v>345</v>
      </c>
      <c r="F852" s="42" t="s">
        <v>346</v>
      </c>
    </row>
    <row r="853" spans="1:6" x14ac:dyDescent="0.15">
      <c r="A853" s="20" t="s">
        <v>62</v>
      </c>
      <c r="B853" s="20" t="s">
        <v>387</v>
      </c>
      <c r="C853" s="48">
        <v>2.6300474399999998</v>
      </c>
      <c r="D853" s="22">
        <v>1.4515430499999999</v>
      </c>
      <c r="E853" s="44">
        <f>IF(ISERROR(C853/D853-1),"",((C853/D853-1)))</f>
        <v>0.81189764919476537</v>
      </c>
      <c r="F853" s="45">
        <f t="shared" ref="F853:F884" si="27">C853/$C$1257</f>
        <v>1.1927948958911204E-4</v>
      </c>
    </row>
    <row r="854" spans="1:6" x14ac:dyDescent="0.15">
      <c r="A854" s="25" t="s">
        <v>63</v>
      </c>
      <c r="B854" s="25" t="s">
        <v>388</v>
      </c>
      <c r="C854" s="21">
        <v>3.6927877599999999</v>
      </c>
      <c r="D854" s="22">
        <v>5.2742670399999998</v>
      </c>
      <c r="E854" s="23">
        <f>IF(ISERROR(C854/D854-1),"",((C854/D854-1)))</f>
        <v>-0.29984816240931178</v>
      </c>
      <c r="F854" s="24">
        <f t="shared" si="27"/>
        <v>1.6747752625090307E-4</v>
      </c>
    </row>
    <row r="855" spans="1:6" x14ac:dyDescent="0.15">
      <c r="A855" s="25" t="s">
        <v>64</v>
      </c>
      <c r="B855" s="25" t="s">
        <v>389</v>
      </c>
      <c r="C855" s="21">
        <v>9.0239949999999999E-2</v>
      </c>
      <c r="D855" s="22">
        <v>0.25978335999999996</v>
      </c>
      <c r="E855" s="23">
        <f>IF(ISERROR(C855/D855-1),"",((C855/D855-1)))</f>
        <v>-0.65263383305227851</v>
      </c>
      <c r="F855" s="24">
        <f t="shared" si="27"/>
        <v>4.0926163584893333E-6</v>
      </c>
    </row>
    <row r="856" spans="1:6" x14ac:dyDescent="0.15">
      <c r="A856" s="25" t="s">
        <v>418</v>
      </c>
      <c r="B856" s="25" t="s">
        <v>419</v>
      </c>
      <c r="C856" s="21">
        <v>0.12449381</v>
      </c>
      <c r="D856" s="22">
        <v>0.29143465999999996</v>
      </c>
      <c r="E856" s="23">
        <f>IF(ISERROR(C856/D856-1),"",((C856/D856-1)))</f>
        <v>-0.57282428246523587</v>
      </c>
      <c r="F856" s="24">
        <f t="shared" si="27"/>
        <v>5.6461179703298031E-6</v>
      </c>
    </row>
    <row r="857" spans="1:6" x14ac:dyDescent="0.15">
      <c r="A857" s="25" t="s">
        <v>420</v>
      </c>
      <c r="B857" s="25" t="s">
        <v>421</v>
      </c>
      <c r="C857" s="21">
        <v>1.3455099099999999</v>
      </c>
      <c r="D857" s="22">
        <v>7.1283431200000003</v>
      </c>
      <c r="E857" s="23">
        <f>IF(ISERROR(C857/D857-1),"",((C857/D857-1)))</f>
        <v>-0.81124506952746134</v>
      </c>
      <c r="F857" s="24">
        <f t="shared" si="27"/>
        <v>6.1022372775866009E-5</v>
      </c>
    </row>
    <row r="858" spans="1:6" x14ac:dyDescent="0.15">
      <c r="A858" s="71" t="s">
        <v>34</v>
      </c>
      <c r="B858" s="25" t="s">
        <v>35</v>
      </c>
      <c r="C858" s="21">
        <v>2.30251954</v>
      </c>
      <c r="D858" s="22"/>
      <c r="E858" s="23"/>
      <c r="F858" s="24">
        <f t="shared" si="27"/>
        <v>1.0442524774387989E-4</v>
      </c>
    </row>
    <row r="859" spans="1:6" x14ac:dyDescent="0.15">
      <c r="A859" s="25" t="s">
        <v>422</v>
      </c>
      <c r="B859" s="25" t="s">
        <v>423</v>
      </c>
      <c r="C859" s="21">
        <v>0.38911041999999996</v>
      </c>
      <c r="D859" s="22">
        <v>0.44648628999999995</v>
      </c>
      <c r="E859" s="23">
        <f t="shared" ref="E859:E890" si="28">IF(ISERROR(C859/D859-1),"",((C859/D859-1)))</f>
        <v>-0.12850533439671796</v>
      </c>
      <c r="F859" s="24">
        <f t="shared" si="27"/>
        <v>1.7647169243230462E-5</v>
      </c>
    </row>
    <row r="860" spans="1:6" x14ac:dyDescent="0.15">
      <c r="A860" s="25" t="s">
        <v>424</v>
      </c>
      <c r="B860" s="25" t="s">
        <v>425</v>
      </c>
      <c r="C860" s="21">
        <v>0.49278373999999997</v>
      </c>
      <c r="D860" s="22">
        <v>6.3969468599999999</v>
      </c>
      <c r="E860" s="23">
        <f t="shared" si="28"/>
        <v>-0.92296579121496725</v>
      </c>
      <c r="F860" s="24">
        <f t="shared" si="27"/>
        <v>2.2349023858297285E-5</v>
      </c>
    </row>
    <row r="861" spans="1:6" x14ac:dyDescent="0.15">
      <c r="A861" s="71" t="s">
        <v>26</v>
      </c>
      <c r="B861" s="25" t="s">
        <v>146</v>
      </c>
      <c r="C861" s="21">
        <v>0.17653874</v>
      </c>
      <c r="D861" s="22">
        <v>0.51618987000000005</v>
      </c>
      <c r="E861" s="23">
        <f t="shared" si="28"/>
        <v>-0.65799650427080258</v>
      </c>
      <c r="F861" s="24">
        <f t="shared" si="27"/>
        <v>8.0064908638701052E-6</v>
      </c>
    </row>
    <row r="862" spans="1:6" x14ac:dyDescent="0.15">
      <c r="A862" s="71" t="s">
        <v>426</v>
      </c>
      <c r="B862" s="25" t="s">
        <v>427</v>
      </c>
      <c r="C862" s="21">
        <v>9.9653056500000012</v>
      </c>
      <c r="D862" s="22">
        <v>10.3636281</v>
      </c>
      <c r="E862" s="23">
        <f t="shared" si="28"/>
        <v>-3.8434653014999487E-2</v>
      </c>
      <c r="F862" s="24">
        <f t="shared" si="27"/>
        <v>4.5195252125623055E-4</v>
      </c>
    </row>
    <row r="863" spans="1:6" x14ac:dyDescent="0.15">
      <c r="A863" s="71" t="s">
        <v>428</v>
      </c>
      <c r="B863" s="25" t="s">
        <v>429</v>
      </c>
      <c r="C863" s="21">
        <v>2.7092453499999998</v>
      </c>
      <c r="D863" s="22">
        <v>3.44161312</v>
      </c>
      <c r="E863" s="23">
        <f t="shared" si="28"/>
        <v>-0.21279782022681282</v>
      </c>
      <c r="F863" s="24">
        <f t="shared" si="27"/>
        <v>1.2287132072403805E-4</v>
      </c>
    </row>
    <row r="864" spans="1:6" x14ac:dyDescent="0.15">
      <c r="A864" s="71" t="s">
        <v>1135</v>
      </c>
      <c r="B864" s="25" t="s">
        <v>1133</v>
      </c>
      <c r="C864" s="21">
        <v>46.682926479999999</v>
      </c>
      <c r="D864" s="22">
        <v>82.193938790000004</v>
      </c>
      <c r="E864" s="23">
        <f t="shared" si="28"/>
        <v>-0.43203930645942468</v>
      </c>
      <c r="F864" s="24">
        <f t="shared" si="27"/>
        <v>2.1171920925732212E-3</v>
      </c>
    </row>
    <row r="865" spans="1:6" x14ac:dyDescent="0.15">
      <c r="A865" s="71" t="s">
        <v>456</v>
      </c>
      <c r="B865" s="25" t="s">
        <v>457</v>
      </c>
      <c r="C865" s="21">
        <v>0.23269113</v>
      </c>
      <c r="D865" s="22">
        <v>0.32175944000000001</v>
      </c>
      <c r="E865" s="23">
        <f t="shared" si="28"/>
        <v>-0.27681646263432091</v>
      </c>
      <c r="F865" s="24">
        <f t="shared" si="27"/>
        <v>1.0553147747902875E-5</v>
      </c>
    </row>
    <row r="866" spans="1:6" x14ac:dyDescent="0.15">
      <c r="A866" s="71" t="s">
        <v>458</v>
      </c>
      <c r="B866" s="25" t="s">
        <v>459</v>
      </c>
      <c r="C866" s="21">
        <v>9.32391784</v>
      </c>
      <c r="D866" s="22">
        <v>11.803291190000001</v>
      </c>
      <c r="E866" s="23">
        <f t="shared" si="28"/>
        <v>-0.21005779744725595</v>
      </c>
      <c r="F866" s="24">
        <f t="shared" si="27"/>
        <v>4.2286391644936116E-4</v>
      </c>
    </row>
    <row r="867" spans="1:6" x14ac:dyDescent="0.15">
      <c r="A867" s="71" t="s">
        <v>460</v>
      </c>
      <c r="B867" s="25" t="s">
        <v>461</v>
      </c>
      <c r="C867" s="21">
        <v>0.69291601000000003</v>
      </c>
      <c r="D867" s="22">
        <v>0.90701514999999988</v>
      </c>
      <c r="E867" s="23">
        <f t="shared" si="28"/>
        <v>-0.23604803073024727</v>
      </c>
      <c r="F867" s="24">
        <f t="shared" si="27"/>
        <v>3.1425542651399501E-5</v>
      </c>
    </row>
    <row r="868" spans="1:6" x14ac:dyDescent="0.15">
      <c r="A868" s="71" t="s">
        <v>462</v>
      </c>
      <c r="B868" s="25" t="s">
        <v>463</v>
      </c>
      <c r="C868" s="21">
        <v>1.02448958</v>
      </c>
      <c r="D868" s="22">
        <v>1.09922024</v>
      </c>
      <c r="E868" s="23">
        <f t="shared" si="28"/>
        <v>-6.7985156459637208E-2</v>
      </c>
      <c r="F868" s="24">
        <f t="shared" si="27"/>
        <v>4.6463266149968681E-5</v>
      </c>
    </row>
    <row r="869" spans="1:6" x14ac:dyDescent="0.15">
      <c r="A869" s="71" t="s">
        <v>464</v>
      </c>
      <c r="B869" s="25" t="s">
        <v>465</v>
      </c>
      <c r="C869" s="21">
        <v>3.7105607300000001</v>
      </c>
      <c r="D869" s="22">
        <v>5.6430174199999996</v>
      </c>
      <c r="E869" s="23">
        <f t="shared" si="28"/>
        <v>-0.34245095241970736</v>
      </c>
      <c r="F869" s="24">
        <f t="shared" si="27"/>
        <v>1.6828357665054248E-4</v>
      </c>
    </row>
    <row r="870" spans="1:6" x14ac:dyDescent="0.15">
      <c r="A870" s="71" t="s">
        <v>466</v>
      </c>
      <c r="B870" s="25" t="s">
        <v>467</v>
      </c>
      <c r="C870" s="21">
        <v>3.8168547200000003</v>
      </c>
      <c r="D870" s="22">
        <v>3.8924960300000002</v>
      </c>
      <c r="E870" s="23">
        <f t="shared" si="28"/>
        <v>-1.9432597854184608E-2</v>
      </c>
      <c r="F870" s="24">
        <f t="shared" si="27"/>
        <v>1.7310428546391286E-4</v>
      </c>
    </row>
    <row r="871" spans="1:6" x14ac:dyDescent="0.15">
      <c r="A871" s="71" t="s">
        <v>472</v>
      </c>
      <c r="B871" s="25" t="s">
        <v>473</v>
      </c>
      <c r="C871" s="21">
        <v>0.60120150999999999</v>
      </c>
      <c r="D871" s="22">
        <v>0.76166365999999996</v>
      </c>
      <c r="E871" s="23">
        <f t="shared" si="28"/>
        <v>-0.21067323863134024</v>
      </c>
      <c r="F871" s="24">
        <f t="shared" si="27"/>
        <v>2.7266051616545537E-5</v>
      </c>
    </row>
    <row r="872" spans="1:6" x14ac:dyDescent="0.15">
      <c r="A872" s="71" t="s">
        <v>474</v>
      </c>
      <c r="B872" s="25" t="s">
        <v>475</v>
      </c>
      <c r="C872" s="21">
        <v>3.3693440800000003</v>
      </c>
      <c r="D872" s="22">
        <v>3.1660271800000004</v>
      </c>
      <c r="E872" s="23">
        <f t="shared" si="28"/>
        <v>6.4218305289470035E-2</v>
      </c>
      <c r="F872" s="24">
        <f t="shared" si="27"/>
        <v>1.5280851440173883E-4</v>
      </c>
    </row>
    <row r="873" spans="1:6" x14ac:dyDescent="0.15">
      <c r="A873" s="71" t="s">
        <v>476</v>
      </c>
      <c r="B873" s="25" t="s">
        <v>477</v>
      </c>
      <c r="C873" s="21">
        <v>0.57285130000000006</v>
      </c>
      <c r="D873" s="22">
        <v>3.44736501</v>
      </c>
      <c r="E873" s="23">
        <f t="shared" si="28"/>
        <v>-0.83382922947286042</v>
      </c>
      <c r="F873" s="24">
        <f t="shared" si="27"/>
        <v>2.5980295881833718E-5</v>
      </c>
    </row>
    <row r="874" spans="1:6" x14ac:dyDescent="0.15">
      <c r="A874" s="71" t="s">
        <v>351</v>
      </c>
      <c r="B874" s="25" t="s">
        <v>479</v>
      </c>
      <c r="C874" s="21">
        <v>3.43715956</v>
      </c>
      <c r="D874" s="22">
        <v>3.5643623200000003</v>
      </c>
      <c r="E874" s="23">
        <f t="shared" si="28"/>
        <v>-3.5687382084097496E-2</v>
      </c>
      <c r="F874" s="24">
        <f t="shared" si="27"/>
        <v>1.558841227415795E-4</v>
      </c>
    </row>
    <row r="875" spans="1:6" x14ac:dyDescent="0.15">
      <c r="A875" s="71" t="s">
        <v>480</v>
      </c>
      <c r="B875" s="25" t="s">
        <v>481</v>
      </c>
      <c r="C875" s="21">
        <v>1.6909671000000002</v>
      </c>
      <c r="D875" s="22">
        <v>1.5979377399999999</v>
      </c>
      <c r="E875" s="23">
        <f t="shared" si="28"/>
        <v>5.821838840854987E-2</v>
      </c>
      <c r="F875" s="24">
        <f t="shared" si="27"/>
        <v>7.6689754539173259E-5</v>
      </c>
    </row>
    <row r="876" spans="1:6" x14ac:dyDescent="0.15">
      <c r="A876" s="71" t="s">
        <v>482</v>
      </c>
      <c r="B876" s="25" t="s">
        <v>483</v>
      </c>
      <c r="C876" s="21">
        <v>4.7663028000000001</v>
      </c>
      <c r="D876" s="22">
        <v>9.230888160000001</v>
      </c>
      <c r="E876" s="23">
        <f t="shared" si="28"/>
        <v>-0.48365718256085999</v>
      </c>
      <c r="F876" s="24">
        <f t="shared" si="27"/>
        <v>2.1616422447921915E-4</v>
      </c>
    </row>
    <row r="877" spans="1:6" x14ac:dyDescent="0.15">
      <c r="A877" s="71" t="s">
        <v>484</v>
      </c>
      <c r="B877" s="25" t="s">
        <v>485</v>
      </c>
      <c r="C877" s="21">
        <v>1.27304924</v>
      </c>
      <c r="D877" s="22">
        <v>1.8411909100000001</v>
      </c>
      <c r="E877" s="23">
        <f t="shared" si="28"/>
        <v>-0.30857292794260005</v>
      </c>
      <c r="F877" s="24">
        <f t="shared" si="27"/>
        <v>5.7736092991922232E-5</v>
      </c>
    </row>
    <row r="878" spans="1:6" x14ac:dyDescent="0.15">
      <c r="A878" s="71" t="s">
        <v>486</v>
      </c>
      <c r="B878" s="25" t="s">
        <v>487</v>
      </c>
      <c r="C878" s="21">
        <v>2.4427367599999998</v>
      </c>
      <c r="D878" s="22">
        <v>1.98919099</v>
      </c>
      <c r="E878" s="23">
        <f t="shared" si="28"/>
        <v>0.2280051399187164</v>
      </c>
      <c r="F878" s="24">
        <f t="shared" si="27"/>
        <v>1.1078446323894495E-4</v>
      </c>
    </row>
    <row r="879" spans="1:6" x14ac:dyDescent="0.15">
      <c r="A879" s="71" t="s">
        <v>488</v>
      </c>
      <c r="B879" s="25" t="s">
        <v>497</v>
      </c>
      <c r="C879" s="21">
        <v>4.5183540400000002</v>
      </c>
      <c r="D879" s="22">
        <v>1.61593564</v>
      </c>
      <c r="E879" s="23">
        <f t="shared" si="28"/>
        <v>1.7961225237906135</v>
      </c>
      <c r="F879" s="24">
        <f t="shared" si="27"/>
        <v>2.0491910354061995E-4</v>
      </c>
    </row>
    <row r="880" spans="1:6" x14ac:dyDescent="0.15">
      <c r="A880" s="71" t="s">
        <v>106</v>
      </c>
      <c r="B880" s="25" t="s">
        <v>489</v>
      </c>
      <c r="C880" s="21">
        <v>6.7095838800000003</v>
      </c>
      <c r="D880" s="22">
        <v>1.33227118</v>
      </c>
      <c r="E880" s="23">
        <f t="shared" si="28"/>
        <v>4.0361998223214588</v>
      </c>
      <c r="F880" s="24">
        <f t="shared" si="27"/>
        <v>3.0429707403366616E-4</v>
      </c>
    </row>
    <row r="881" spans="1:6" x14ac:dyDescent="0.15">
      <c r="A881" s="71" t="s">
        <v>490</v>
      </c>
      <c r="B881" s="25" t="s">
        <v>491</v>
      </c>
      <c r="C881" s="21">
        <v>0.10731592</v>
      </c>
      <c r="D881" s="22">
        <v>8.3555699999999997E-3</v>
      </c>
      <c r="E881" s="23">
        <f t="shared" si="28"/>
        <v>11.843638435199514</v>
      </c>
      <c r="F881" s="24">
        <f t="shared" si="27"/>
        <v>4.8670559959123706E-6</v>
      </c>
    </row>
    <row r="882" spans="1:6" x14ac:dyDescent="0.15">
      <c r="A882" s="71" t="s">
        <v>492</v>
      </c>
      <c r="B882" s="25" t="s">
        <v>493</v>
      </c>
      <c r="C882" s="21">
        <v>0.38582066999999998</v>
      </c>
      <c r="D882" s="22">
        <v>0.82791193000000007</v>
      </c>
      <c r="E882" s="23">
        <f t="shared" si="28"/>
        <v>-0.53398343951874216</v>
      </c>
      <c r="F882" s="24">
        <f t="shared" si="27"/>
        <v>1.7497970527303203E-5</v>
      </c>
    </row>
    <row r="883" spans="1:6" x14ac:dyDescent="0.15">
      <c r="A883" s="71" t="s">
        <v>494</v>
      </c>
      <c r="B883" s="25" t="s">
        <v>495</v>
      </c>
      <c r="C883" s="21">
        <v>0.66563925999999995</v>
      </c>
      <c r="D883" s="22">
        <v>0.79453595999999993</v>
      </c>
      <c r="E883" s="23">
        <f t="shared" si="28"/>
        <v>-0.16222890654313493</v>
      </c>
      <c r="F883" s="24">
        <f t="shared" si="27"/>
        <v>3.0188471118708887E-5</v>
      </c>
    </row>
    <row r="884" spans="1:6" x14ac:dyDescent="0.15">
      <c r="A884" s="71" t="s">
        <v>498</v>
      </c>
      <c r="B884" s="25" t="s">
        <v>499</v>
      </c>
      <c r="C884" s="21">
        <v>2.02389748</v>
      </c>
      <c r="D884" s="22">
        <v>3.7191712099999998</v>
      </c>
      <c r="E884" s="23">
        <f t="shared" si="28"/>
        <v>-0.45582029820025416</v>
      </c>
      <c r="F884" s="24">
        <f t="shared" si="27"/>
        <v>9.1789012898980303E-5</v>
      </c>
    </row>
    <row r="885" spans="1:6" x14ac:dyDescent="0.15">
      <c r="A885" s="71" t="s">
        <v>1134</v>
      </c>
      <c r="B885" s="25" t="s">
        <v>1132</v>
      </c>
      <c r="C885" s="21">
        <v>3.3974046800000002</v>
      </c>
      <c r="D885" s="22">
        <v>5.3703361300000001</v>
      </c>
      <c r="E885" s="23">
        <f t="shared" si="28"/>
        <v>-0.36737578472578769</v>
      </c>
      <c r="F885" s="24">
        <f t="shared" ref="F885:F916" si="29">C885/$C$1257</f>
        <v>1.5408113556995785E-4</v>
      </c>
    </row>
    <row r="886" spans="1:6" x14ac:dyDescent="0.15">
      <c r="A886" s="71" t="s">
        <v>533</v>
      </c>
      <c r="B886" s="25" t="s">
        <v>1011</v>
      </c>
      <c r="C886" s="21">
        <v>12.050726119999998</v>
      </c>
      <c r="D886" s="22">
        <v>8.30060647</v>
      </c>
      <c r="E886" s="23">
        <f t="shared" si="28"/>
        <v>0.45178863298165717</v>
      </c>
      <c r="F886" s="24">
        <f t="shared" si="29"/>
        <v>5.4653176171292966E-4</v>
      </c>
    </row>
    <row r="887" spans="1:6" x14ac:dyDescent="0.15">
      <c r="A887" s="71" t="s">
        <v>535</v>
      </c>
      <c r="B887" s="25" t="s">
        <v>1012</v>
      </c>
      <c r="C887" s="21">
        <v>50.26400537</v>
      </c>
      <c r="D887" s="22">
        <v>39.023043129999998</v>
      </c>
      <c r="E887" s="23">
        <f t="shared" si="28"/>
        <v>0.28805960115801965</v>
      </c>
      <c r="F887" s="24">
        <f t="shared" si="29"/>
        <v>2.2796033311239389E-3</v>
      </c>
    </row>
    <row r="888" spans="1:6" x14ac:dyDescent="0.15">
      <c r="A888" s="71" t="s">
        <v>537</v>
      </c>
      <c r="B888" s="25" t="s">
        <v>1013</v>
      </c>
      <c r="C888" s="21">
        <v>1.3443516799999999</v>
      </c>
      <c r="D888" s="22">
        <v>1.5831676100000001</v>
      </c>
      <c r="E888" s="23">
        <f t="shared" si="28"/>
        <v>-0.15084690243252263</v>
      </c>
      <c r="F888" s="24">
        <f t="shared" si="29"/>
        <v>6.0969844033940807E-5</v>
      </c>
    </row>
    <row r="889" spans="1:6" x14ac:dyDescent="0.15">
      <c r="A889" s="25" t="s">
        <v>539</v>
      </c>
      <c r="B889" s="25" t="s">
        <v>1014</v>
      </c>
      <c r="C889" s="21">
        <v>5.3406207500000002</v>
      </c>
      <c r="D889" s="22">
        <v>8.5158592200000012</v>
      </c>
      <c r="E889" s="23">
        <f t="shared" si="28"/>
        <v>-0.37286178504956546</v>
      </c>
      <c r="F889" s="24">
        <f t="shared" si="29"/>
        <v>2.4221103675187733E-4</v>
      </c>
    </row>
    <row r="890" spans="1:6" x14ac:dyDescent="0.15">
      <c r="A890" s="25" t="s">
        <v>147</v>
      </c>
      <c r="B890" s="25" t="s">
        <v>148</v>
      </c>
      <c r="C890" s="21">
        <v>35.696424749999998</v>
      </c>
      <c r="D890" s="22">
        <v>98.895145870000007</v>
      </c>
      <c r="E890" s="23">
        <f t="shared" si="28"/>
        <v>-0.63904775673293623</v>
      </c>
      <c r="F890" s="24">
        <f t="shared" si="29"/>
        <v>1.6189256739551994E-3</v>
      </c>
    </row>
    <row r="891" spans="1:6" x14ac:dyDescent="0.15">
      <c r="A891" s="25" t="s">
        <v>149</v>
      </c>
      <c r="B891" s="25" t="s">
        <v>150</v>
      </c>
      <c r="C891" s="21">
        <v>46.444047049999995</v>
      </c>
      <c r="D891" s="22">
        <v>22.403244600000001</v>
      </c>
      <c r="E891" s="23">
        <f t="shared" ref="E891:E922" si="30">IF(ISERROR(C891/D891-1),"",((C891/D891-1)))</f>
        <v>1.0730946735277795</v>
      </c>
      <c r="F891" s="24">
        <f t="shared" si="29"/>
        <v>2.1063582893305929E-3</v>
      </c>
    </row>
    <row r="892" spans="1:6" x14ac:dyDescent="0.15">
      <c r="A892" s="25" t="s">
        <v>541</v>
      </c>
      <c r="B892" s="25" t="s">
        <v>1015</v>
      </c>
      <c r="C892" s="21">
        <v>4.5431879299999993</v>
      </c>
      <c r="D892" s="22">
        <v>4.1019393099999997</v>
      </c>
      <c r="E892" s="23">
        <f t="shared" si="30"/>
        <v>0.10757073341487344</v>
      </c>
      <c r="F892" s="24">
        <f t="shared" si="29"/>
        <v>2.0604538502081715E-4</v>
      </c>
    </row>
    <row r="893" spans="1:6" x14ac:dyDescent="0.15">
      <c r="A893" s="25" t="s">
        <v>543</v>
      </c>
      <c r="B893" s="25" t="s">
        <v>1016</v>
      </c>
      <c r="C893" s="21">
        <v>5.4351677800000004</v>
      </c>
      <c r="D893" s="22">
        <v>1.93260656</v>
      </c>
      <c r="E893" s="23">
        <f t="shared" si="30"/>
        <v>1.8123508904988923</v>
      </c>
      <c r="F893" s="24">
        <f t="shared" si="29"/>
        <v>2.4649899038687581E-4</v>
      </c>
    </row>
    <row r="894" spans="1:6" x14ac:dyDescent="0.15">
      <c r="A894" s="25" t="s">
        <v>545</v>
      </c>
      <c r="B894" s="25" t="s">
        <v>1017</v>
      </c>
      <c r="C894" s="21">
        <v>1.68959108</v>
      </c>
      <c r="D894" s="22">
        <v>0.17278117000000001</v>
      </c>
      <c r="E894" s="23">
        <f t="shared" si="30"/>
        <v>8.7787917514391172</v>
      </c>
      <c r="F894" s="24">
        <f t="shared" si="29"/>
        <v>7.6627348454488947E-5</v>
      </c>
    </row>
    <row r="895" spans="1:6" x14ac:dyDescent="0.15">
      <c r="A895" s="25" t="s">
        <v>547</v>
      </c>
      <c r="B895" s="25" t="s">
        <v>1018</v>
      </c>
      <c r="C895" s="21">
        <v>3.84123656</v>
      </c>
      <c r="D895" s="22">
        <v>3.48485691</v>
      </c>
      <c r="E895" s="23">
        <f t="shared" si="30"/>
        <v>0.10226521754088314</v>
      </c>
      <c r="F895" s="24">
        <f t="shared" si="29"/>
        <v>1.7421006530126947E-4</v>
      </c>
    </row>
    <row r="896" spans="1:6" x14ac:dyDescent="0.15">
      <c r="A896" s="25" t="s">
        <v>549</v>
      </c>
      <c r="B896" s="25" t="s">
        <v>1019</v>
      </c>
      <c r="C896" s="21">
        <v>1.46926241</v>
      </c>
      <c r="D896" s="22">
        <v>0.87430609000000004</v>
      </c>
      <c r="E896" s="23">
        <f t="shared" si="30"/>
        <v>0.68048973557990422</v>
      </c>
      <c r="F896" s="24">
        <f t="shared" si="29"/>
        <v>6.6634870410272408E-5</v>
      </c>
    </row>
    <row r="897" spans="1:6" x14ac:dyDescent="0.15">
      <c r="A897" s="25" t="s">
        <v>551</v>
      </c>
      <c r="B897" s="25" t="s">
        <v>1021</v>
      </c>
      <c r="C897" s="21">
        <v>3.3705785499999998</v>
      </c>
      <c r="D897" s="22">
        <v>11.005689759999999</v>
      </c>
      <c r="E897" s="23">
        <f t="shared" si="30"/>
        <v>-0.69374218031746515</v>
      </c>
      <c r="F897" s="24">
        <f t="shared" si="29"/>
        <v>1.5286450082588983E-4</v>
      </c>
    </row>
    <row r="898" spans="1:6" x14ac:dyDescent="0.15">
      <c r="A898" s="25" t="s">
        <v>1022</v>
      </c>
      <c r="B898" s="25" t="s">
        <v>1023</v>
      </c>
      <c r="C898" s="21">
        <v>7.8763600299999998</v>
      </c>
      <c r="D898" s="22">
        <v>9.5197176999999993</v>
      </c>
      <c r="E898" s="23">
        <f t="shared" si="30"/>
        <v>-0.17262672295419013</v>
      </c>
      <c r="F898" s="24">
        <f t="shared" si="29"/>
        <v>3.5721340608155846E-4</v>
      </c>
    </row>
    <row r="899" spans="1:6" x14ac:dyDescent="0.15">
      <c r="A899" s="25" t="s">
        <v>560</v>
      </c>
      <c r="B899" s="25" t="s">
        <v>1024</v>
      </c>
      <c r="C899" s="21">
        <v>1.0392174999999999</v>
      </c>
      <c r="D899" s="22">
        <v>1.97605725</v>
      </c>
      <c r="E899" s="23">
        <f t="shared" si="30"/>
        <v>-0.47409544941068893</v>
      </c>
      <c r="F899" s="24">
        <f t="shared" si="29"/>
        <v>4.7131215614906571E-5</v>
      </c>
    </row>
    <row r="900" spans="1:6" x14ac:dyDescent="0.15">
      <c r="A900" s="25" t="s">
        <v>267</v>
      </c>
      <c r="B900" s="25" t="s">
        <v>565</v>
      </c>
      <c r="C900" s="21">
        <v>16.962557329999999</v>
      </c>
      <c r="D900" s="22">
        <v>23.246178829999998</v>
      </c>
      <c r="E900" s="23">
        <f t="shared" si="30"/>
        <v>-0.27030771577351753</v>
      </c>
      <c r="F900" s="24">
        <f t="shared" si="29"/>
        <v>7.6929607796293259E-4</v>
      </c>
    </row>
    <row r="901" spans="1:6" x14ac:dyDescent="0.15">
      <c r="A901" s="25" t="s">
        <v>69</v>
      </c>
      <c r="B901" s="25" t="s">
        <v>1025</v>
      </c>
      <c r="C901" s="21">
        <v>5.6476606900000004</v>
      </c>
      <c r="D901" s="22">
        <v>3.9352906499999998</v>
      </c>
      <c r="E901" s="23">
        <f t="shared" si="30"/>
        <v>0.43513178372225214</v>
      </c>
      <c r="F901" s="24">
        <f t="shared" si="29"/>
        <v>2.5613609634193233E-4</v>
      </c>
    </row>
    <row r="902" spans="1:6" x14ac:dyDescent="0.15">
      <c r="A902" s="25" t="s">
        <v>268</v>
      </c>
      <c r="B902" s="25" t="s">
        <v>1026</v>
      </c>
      <c r="C902" s="21">
        <v>2.04885384</v>
      </c>
      <c r="D902" s="22">
        <v>1.7843990600000001</v>
      </c>
      <c r="E902" s="23">
        <f t="shared" si="30"/>
        <v>0.14820383283546446</v>
      </c>
      <c r="F902" s="24">
        <f t="shared" si="29"/>
        <v>9.2920848712102413E-5</v>
      </c>
    </row>
    <row r="903" spans="1:6" x14ac:dyDescent="0.15">
      <c r="A903" s="25" t="s">
        <v>71</v>
      </c>
      <c r="B903" s="25" t="s">
        <v>1027</v>
      </c>
      <c r="C903" s="21">
        <v>16.631702839999999</v>
      </c>
      <c r="D903" s="22">
        <v>4.1993737800000002</v>
      </c>
      <c r="E903" s="23">
        <f t="shared" si="30"/>
        <v>2.9605197611154295</v>
      </c>
      <c r="F903" s="24">
        <f t="shared" si="29"/>
        <v>7.5429096661198828E-4</v>
      </c>
    </row>
    <row r="904" spans="1:6" x14ac:dyDescent="0.15">
      <c r="A904" s="25" t="s">
        <v>269</v>
      </c>
      <c r="B904" s="25" t="s">
        <v>1028</v>
      </c>
      <c r="C904" s="21">
        <v>1.3275180099999999</v>
      </c>
      <c r="D904" s="22">
        <v>2.7364393100000002</v>
      </c>
      <c r="E904" s="23">
        <f t="shared" si="30"/>
        <v>-0.51487394397941177</v>
      </c>
      <c r="F904" s="24">
        <f t="shared" si="29"/>
        <v>6.0206393331503462E-5</v>
      </c>
    </row>
    <row r="905" spans="1:6" x14ac:dyDescent="0.15">
      <c r="A905" s="25" t="s">
        <v>75</v>
      </c>
      <c r="B905" s="25" t="s">
        <v>1029</v>
      </c>
      <c r="C905" s="21">
        <v>2.4643832699999999</v>
      </c>
      <c r="D905" s="22">
        <v>7.0822332999999995</v>
      </c>
      <c r="E905" s="23">
        <f t="shared" si="30"/>
        <v>-0.65203302890346748</v>
      </c>
      <c r="F905" s="24">
        <f t="shared" si="29"/>
        <v>1.1176618874887935E-4</v>
      </c>
    </row>
    <row r="906" spans="1:6" x14ac:dyDescent="0.15">
      <c r="A906" s="25" t="s">
        <v>581</v>
      </c>
      <c r="B906" s="25" t="s">
        <v>582</v>
      </c>
      <c r="C906" s="21">
        <v>9.2794246500000011</v>
      </c>
      <c r="D906" s="22">
        <v>5.2020470999999997</v>
      </c>
      <c r="E906" s="23">
        <f t="shared" si="30"/>
        <v>0.7838025053637061</v>
      </c>
      <c r="F906" s="24">
        <f t="shared" si="29"/>
        <v>4.2084603459952225E-4</v>
      </c>
    </row>
    <row r="907" spans="1:6" x14ac:dyDescent="0.15">
      <c r="A907" s="25" t="s">
        <v>1030</v>
      </c>
      <c r="B907" s="25" t="s">
        <v>1031</v>
      </c>
      <c r="C907" s="21">
        <v>875.19908154999996</v>
      </c>
      <c r="D907" s="22">
        <v>675.92888898000001</v>
      </c>
      <c r="E907" s="23">
        <f t="shared" si="30"/>
        <v>0.29480940350205409</v>
      </c>
      <c r="F907" s="24">
        <f t="shared" si="29"/>
        <v>3.9692553886459044E-2</v>
      </c>
    </row>
    <row r="908" spans="1:6" x14ac:dyDescent="0.15">
      <c r="A908" s="25" t="s">
        <v>151</v>
      </c>
      <c r="B908" s="25" t="s">
        <v>152</v>
      </c>
      <c r="C908" s="21">
        <v>58.118953820000002</v>
      </c>
      <c r="D908" s="22">
        <v>85.387099629999994</v>
      </c>
      <c r="E908" s="23">
        <f t="shared" si="30"/>
        <v>-0.31934737130267365</v>
      </c>
      <c r="F908" s="24">
        <f t="shared" si="29"/>
        <v>2.6358456663818867E-3</v>
      </c>
    </row>
    <row r="909" spans="1:6" x14ac:dyDescent="0.15">
      <c r="A909" s="25" t="s">
        <v>692</v>
      </c>
      <c r="B909" s="25" t="s">
        <v>1033</v>
      </c>
      <c r="C909" s="21">
        <v>11.062509909999999</v>
      </c>
      <c r="D909" s="22">
        <v>14.302188560000001</v>
      </c>
      <c r="E909" s="23">
        <f t="shared" si="30"/>
        <v>-0.22651628709893068</v>
      </c>
      <c r="F909" s="24">
        <f t="shared" si="29"/>
        <v>5.0171358720407485E-4</v>
      </c>
    </row>
    <row r="910" spans="1:6" x14ac:dyDescent="0.15">
      <c r="A910" s="25" t="s">
        <v>153</v>
      </c>
      <c r="B910" s="25" t="s">
        <v>1035</v>
      </c>
      <c r="C910" s="21">
        <v>12.43902259</v>
      </c>
      <c r="D910" s="22">
        <v>2.8461557100000001</v>
      </c>
      <c r="E910" s="23">
        <f t="shared" si="30"/>
        <v>3.3704645344228199</v>
      </c>
      <c r="F910" s="24">
        <f t="shared" si="29"/>
        <v>5.6414201620737106E-4</v>
      </c>
    </row>
    <row r="911" spans="1:6" x14ac:dyDescent="0.15">
      <c r="A911" s="25" t="s">
        <v>696</v>
      </c>
      <c r="B911" s="25" t="s">
        <v>1037</v>
      </c>
      <c r="C911" s="21">
        <v>15.02575386</v>
      </c>
      <c r="D911" s="22">
        <v>3.5500476400000003</v>
      </c>
      <c r="E911" s="23">
        <f t="shared" si="30"/>
        <v>3.2325499214990812</v>
      </c>
      <c r="F911" s="24">
        <f t="shared" si="29"/>
        <v>6.8145700486392383E-4</v>
      </c>
    </row>
    <row r="912" spans="1:6" x14ac:dyDescent="0.15">
      <c r="A912" s="25" t="s">
        <v>154</v>
      </c>
      <c r="B912" s="25" t="s">
        <v>155</v>
      </c>
      <c r="C912" s="21">
        <v>5.8706141699999996</v>
      </c>
      <c r="D912" s="22">
        <v>6.1724885199999999</v>
      </c>
      <c r="E912" s="23">
        <f t="shared" si="30"/>
        <v>-4.8906425507616924E-2</v>
      </c>
      <c r="F912" s="24">
        <f t="shared" si="29"/>
        <v>2.6624761634421644E-4</v>
      </c>
    </row>
    <row r="913" spans="1:6" x14ac:dyDescent="0.15">
      <c r="A913" s="25" t="s">
        <v>698</v>
      </c>
      <c r="B913" s="25" t="s">
        <v>1039</v>
      </c>
      <c r="C913" s="21">
        <v>6.6600814100000001</v>
      </c>
      <c r="D913" s="22">
        <v>15.28684232</v>
      </c>
      <c r="E913" s="23">
        <f t="shared" si="30"/>
        <v>-0.56432589081614859</v>
      </c>
      <c r="F913" s="24">
        <f t="shared" si="29"/>
        <v>3.0205200831158154E-4</v>
      </c>
    </row>
    <row r="914" spans="1:6" x14ac:dyDescent="0.15">
      <c r="A914" s="25" t="s">
        <v>157</v>
      </c>
      <c r="B914" s="25" t="s">
        <v>158</v>
      </c>
      <c r="C914" s="21">
        <v>31.773511600000003</v>
      </c>
      <c r="D914" s="22">
        <v>29.767334250000001</v>
      </c>
      <c r="E914" s="23">
        <f t="shared" si="30"/>
        <v>6.7395263988074383E-2</v>
      </c>
      <c r="F914" s="24">
        <f t="shared" si="29"/>
        <v>1.4410113629363779E-3</v>
      </c>
    </row>
    <row r="915" spans="1:6" x14ac:dyDescent="0.15">
      <c r="A915" s="25" t="s">
        <v>700</v>
      </c>
      <c r="B915" s="25" t="s">
        <v>159</v>
      </c>
      <c r="C915" s="21">
        <v>30.16758175</v>
      </c>
      <c r="D915" s="22">
        <v>23.313371119999999</v>
      </c>
      <c r="E915" s="23">
        <f t="shared" si="30"/>
        <v>0.29400341094900395</v>
      </c>
      <c r="F915" s="24">
        <f t="shared" si="29"/>
        <v>1.3681782687835517E-3</v>
      </c>
    </row>
    <row r="916" spans="1:6" x14ac:dyDescent="0.15">
      <c r="A916" s="25" t="s">
        <v>702</v>
      </c>
      <c r="B916" s="25" t="s">
        <v>1041</v>
      </c>
      <c r="C916" s="21">
        <v>14.000066009999999</v>
      </c>
      <c r="D916" s="22">
        <v>4.4361396500000003</v>
      </c>
      <c r="E916" s="23">
        <f t="shared" si="30"/>
        <v>2.155911922204703</v>
      </c>
      <c r="F916" s="24">
        <f t="shared" si="29"/>
        <v>6.3493939405392496E-4</v>
      </c>
    </row>
    <row r="917" spans="1:6" x14ac:dyDescent="0.15">
      <c r="A917" s="25" t="s">
        <v>704</v>
      </c>
      <c r="B917" s="25" t="s">
        <v>1043</v>
      </c>
      <c r="C917" s="21">
        <v>14.595209480000001</v>
      </c>
      <c r="D917" s="22">
        <v>5.1581250899999995</v>
      </c>
      <c r="E917" s="23">
        <f t="shared" si="30"/>
        <v>1.8295571017258911</v>
      </c>
      <c r="F917" s="24">
        <f t="shared" ref="F917:F948" si="31">C917/$C$1257</f>
        <v>6.6193069780542426E-4</v>
      </c>
    </row>
    <row r="918" spans="1:6" x14ac:dyDescent="0.15">
      <c r="A918" s="25" t="s">
        <v>706</v>
      </c>
      <c r="B918" s="25" t="s">
        <v>1044</v>
      </c>
      <c r="C918" s="21">
        <v>38.979078090000002</v>
      </c>
      <c r="D918" s="22">
        <v>51.851114509999995</v>
      </c>
      <c r="E918" s="23">
        <f t="shared" si="30"/>
        <v>-0.24824994682645629</v>
      </c>
      <c r="F918" s="24">
        <f t="shared" si="31"/>
        <v>1.7678025378999784E-3</v>
      </c>
    </row>
    <row r="919" spans="1:6" x14ac:dyDescent="0.15">
      <c r="A919" s="25" t="s">
        <v>708</v>
      </c>
      <c r="B919" s="25" t="s">
        <v>1045</v>
      </c>
      <c r="C919" s="21">
        <v>1.7527666200000001</v>
      </c>
      <c r="D919" s="22">
        <v>5.34960565</v>
      </c>
      <c r="E919" s="23">
        <f t="shared" si="30"/>
        <v>-0.67235592029105917</v>
      </c>
      <c r="F919" s="24">
        <f t="shared" si="31"/>
        <v>7.9492523451376649E-5</v>
      </c>
    </row>
    <row r="920" spans="1:6" x14ac:dyDescent="0.15">
      <c r="A920" s="25" t="s">
        <v>710</v>
      </c>
      <c r="B920" s="25" t="s">
        <v>1046</v>
      </c>
      <c r="C920" s="21">
        <v>6.50574371</v>
      </c>
      <c r="D920" s="22">
        <v>12.729157279999999</v>
      </c>
      <c r="E920" s="23">
        <f t="shared" si="30"/>
        <v>-0.48891010088925535</v>
      </c>
      <c r="F920" s="24">
        <f t="shared" si="31"/>
        <v>2.9505239233493686E-4</v>
      </c>
    </row>
    <row r="921" spans="1:6" x14ac:dyDescent="0.15">
      <c r="A921" s="25" t="s">
        <v>349</v>
      </c>
      <c r="B921" s="25" t="s">
        <v>160</v>
      </c>
      <c r="C921" s="21">
        <v>4.1646902299999997</v>
      </c>
      <c r="D921" s="22">
        <v>0.46109933999999997</v>
      </c>
      <c r="E921" s="23">
        <f t="shared" si="30"/>
        <v>8.0320888986741981</v>
      </c>
      <c r="F921" s="24">
        <f t="shared" si="31"/>
        <v>1.8887953022290793E-4</v>
      </c>
    </row>
    <row r="922" spans="1:6" x14ac:dyDescent="0.15">
      <c r="A922" s="25" t="s">
        <v>219</v>
      </c>
      <c r="B922" s="25" t="s">
        <v>1053</v>
      </c>
      <c r="C922" s="21">
        <v>22.475685429999999</v>
      </c>
      <c r="D922" s="22">
        <v>18.832870870000001</v>
      </c>
      <c r="E922" s="23">
        <f t="shared" si="30"/>
        <v>0.19342853169576246</v>
      </c>
      <c r="F922" s="24">
        <f t="shared" si="31"/>
        <v>1.0193307715604713E-3</v>
      </c>
    </row>
    <row r="923" spans="1:6" x14ac:dyDescent="0.15">
      <c r="A923" s="25" t="s">
        <v>27</v>
      </c>
      <c r="B923" s="25" t="s">
        <v>1141</v>
      </c>
      <c r="C923" s="21">
        <v>0</v>
      </c>
      <c r="D923" s="22">
        <v>8.3707000000000009E-4</v>
      </c>
      <c r="E923" s="23"/>
      <c r="F923" s="24">
        <f t="shared" si="31"/>
        <v>0</v>
      </c>
    </row>
    <row r="924" spans="1:6" x14ac:dyDescent="0.15">
      <c r="A924" s="25" t="s">
        <v>722</v>
      </c>
      <c r="B924" s="25" t="s">
        <v>1054</v>
      </c>
      <c r="C924" s="21">
        <v>39.068792209999998</v>
      </c>
      <c r="D924" s="22">
        <v>174.88707563</v>
      </c>
      <c r="E924" s="23">
        <f t="shared" ref="E924:E944" si="32">IF(ISERROR(C924/D924-1),"",((C924/D924-1)))</f>
        <v>-0.77660560639337395</v>
      </c>
      <c r="F924" s="24">
        <f t="shared" si="31"/>
        <v>1.7718713065007971E-3</v>
      </c>
    </row>
    <row r="925" spans="1:6" x14ac:dyDescent="0.15">
      <c r="A925" s="25" t="s">
        <v>161</v>
      </c>
      <c r="B925" s="25" t="s">
        <v>1056</v>
      </c>
      <c r="C925" s="21">
        <v>3.94980676</v>
      </c>
      <c r="D925" s="22">
        <v>21.227695430000001</v>
      </c>
      <c r="E925" s="23">
        <f t="shared" si="32"/>
        <v>-0.81393143815235147</v>
      </c>
      <c r="F925" s="24">
        <f t="shared" si="31"/>
        <v>1.7913400615633931E-4</v>
      </c>
    </row>
    <row r="926" spans="1:6" x14ac:dyDescent="0.15">
      <c r="A926" s="25" t="s">
        <v>726</v>
      </c>
      <c r="B926" s="25" t="s">
        <v>1057</v>
      </c>
      <c r="C926" s="21">
        <v>27.39710101</v>
      </c>
      <c r="D926" s="22">
        <v>28.12019037</v>
      </c>
      <c r="E926" s="23">
        <f t="shared" si="32"/>
        <v>-2.5714241279512384E-2</v>
      </c>
      <c r="F926" s="24">
        <f t="shared" si="31"/>
        <v>1.2425297639095615E-3</v>
      </c>
    </row>
    <row r="927" spans="1:6" x14ac:dyDescent="0.15">
      <c r="A927" s="25" t="s">
        <v>162</v>
      </c>
      <c r="B927" s="25" t="s">
        <v>1048</v>
      </c>
      <c r="C927" s="21">
        <v>0.14023467000000001</v>
      </c>
      <c r="D927" s="22">
        <v>0.77784883999999999</v>
      </c>
      <c r="E927" s="23">
        <f t="shared" si="32"/>
        <v>-0.81971475331890964</v>
      </c>
      <c r="F927" s="24">
        <f t="shared" si="31"/>
        <v>6.3600068979354861E-6</v>
      </c>
    </row>
    <row r="928" spans="1:6" x14ac:dyDescent="0.15">
      <c r="A928" s="25" t="s">
        <v>728</v>
      </c>
      <c r="B928" s="25" t="s">
        <v>1059</v>
      </c>
      <c r="C928" s="21">
        <v>0.88994971999999994</v>
      </c>
      <c r="D928" s="22">
        <v>0.99308713999999998</v>
      </c>
      <c r="E928" s="23">
        <f t="shared" si="32"/>
        <v>-0.10385535754697217</v>
      </c>
      <c r="F928" s="24">
        <f t="shared" si="31"/>
        <v>4.0361533692172936E-5</v>
      </c>
    </row>
    <row r="929" spans="1:6" x14ac:dyDescent="0.15">
      <c r="A929" s="25" t="s">
        <v>730</v>
      </c>
      <c r="B929" s="25" t="s">
        <v>1060</v>
      </c>
      <c r="C929" s="21">
        <v>22.24903449</v>
      </c>
      <c r="D929" s="22">
        <v>88.969141269999994</v>
      </c>
      <c r="E929" s="23">
        <f t="shared" si="32"/>
        <v>-0.74992414029849386</v>
      </c>
      <c r="F929" s="24">
        <f t="shared" si="31"/>
        <v>1.0090515621337043E-3</v>
      </c>
    </row>
    <row r="930" spans="1:6" x14ac:dyDescent="0.15">
      <c r="A930" s="25" t="s">
        <v>734</v>
      </c>
      <c r="B930" s="25" t="s">
        <v>1061</v>
      </c>
      <c r="C930" s="21">
        <v>60.760507840000002</v>
      </c>
      <c r="D930" s="22">
        <v>44.616941369999999</v>
      </c>
      <c r="E930" s="23">
        <f t="shared" si="32"/>
        <v>0.36182593369913918</v>
      </c>
      <c r="F930" s="24">
        <f t="shared" si="31"/>
        <v>2.7556470092913767E-3</v>
      </c>
    </row>
    <row r="931" spans="1:6" x14ac:dyDescent="0.15">
      <c r="A931" s="71" t="s">
        <v>1156</v>
      </c>
      <c r="B931" s="25" t="s">
        <v>1157</v>
      </c>
      <c r="C931" s="21">
        <v>0</v>
      </c>
      <c r="D931" s="22"/>
      <c r="E931" s="23" t="str">
        <f t="shared" si="32"/>
        <v/>
      </c>
      <c r="F931" s="24">
        <f t="shared" si="31"/>
        <v>0</v>
      </c>
    </row>
    <row r="932" spans="1:6" x14ac:dyDescent="0.15">
      <c r="A932" s="25" t="s">
        <v>736</v>
      </c>
      <c r="B932" s="25" t="s">
        <v>1062</v>
      </c>
      <c r="C932" s="21">
        <v>19.439205079999997</v>
      </c>
      <c r="D932" s="22">
        <v>11.745712320000001</v>
      </c>
      <c r="E932" s="23">
        <f t="shared" si="32"/>
        <v>0.65500435822014036</v>
      </c>
      <c r="F932" s="24">
        <f t="shared" si="31"/>
        <v>8.8161849276774786E-4</v>
      </c>
    </row>
    <row r="933" spans="1:6" x14ac:dyDescent="0.15">
      <c r="A933" s="25" t="s">
        <v>738</v>
      </c>
      <c r="B933" s="25" t="s">
        <v>1064</v>
      </c>
      <c r="C933" s="21">
        <v>4.7209301100000003</v>
      </c>
      <c r="D933" s="22">
        <v>12.416881140000001</v>
      </c>
      <c r="E933" s="23">
        <f t="shared" si="32"/>
        <v>-0.61979743087079275</v>
      </c>
      <c r="F933" s="24">
        <f t="shared" si="31"/>
        <v>2.1410645501765955E-4</v>
      </c>
    </row>
    <row r="934" spans="1:6" x14ac:dyDescent="0.15">
      <c r="A934" s="25" t="s">
        <v>1065</v>
      </c>
      <c r="B934" s="25" t="s">
        <v>1066</v>
      </c>
      <c r="C934" s="21">
        <v>15.31292232</v>
      </c>
      <c r="D934" s="22">
        <v>7.2152479000000005</v>
      </c>
      <c r="E934" s="23">
        <f t="shared" si="32"/>
        <v>1.1223002358657697</v>
      </c>
      <c r="F934" s="24">
        <f t="shared" si="31"/>
        <v>6.9448084116966412E-4</v>
      </c>
    </row>
    <row r="935" spans="1:6" x14ac:dyDescent="0.15">
      <c r="A935" s="25" t="s">
        <v>742</v>
      </c>
      <c r="B935" s="25" t="s">
        <v>1067</v>
      </c>
      <c r="C935" s="21">
        <v>12.242819240000001</v>
      </c>
      <c r="D935" s="22">
        <v>25.167450220000003</v>
      </c>
      <c r="E935" s="23">
        <f t="shared" si="32"/>
        <v>-0.51354550687574574</v>
      </c>
      <c r="F935" s="24">
        <f t="shared" si="31"/>
        <v>5.5524368415155309E-4</v>
      </c>
    </row>
    <row r="936" spans="1:6" x14ac:dyDescent="0.15">
      <c r="A936" s="25" t="s">
        <v>744</v>
      </c>
      <c r="B936" s="25" t="s">
        <v>1069</v>
      </c>
      <c r="C936" s="21">
        <v>48.205393649999998</v>
      </c>
      <c r="D936" s="22">
        <v>30.05018836</v>
      </c>
      <c r="E936" s="23">
        <f t="shared" si="32"/>
        <v>0.6041627783660255</v>
      </c>
      <c r="F936" s="24">
        <f t="shared" si="31"/>
        <v>2.1862399371831193E-3</v>
      </c>
    </row>
    <row r="937" spans="1:6" x14ac:dyDescent="0.15">
      <c r="A937" s="25" t="s">
        <v>163</v>
      </c>
      <c r="B937" s="25" t="s">
        <v>1050</v>
      </c>
      <c r="C937" s="21">
        <v>0.15403453</v>
      </c>
      <c r="D937" s="22">
        <v>0.31124546000000003</v>
      </c>
      <c r="E937" s="23">
        <f t="shared" si="32"/>
        <v>-0.50510272503251941</v>
      </c>
      <c r="F937" s="24">
        <f t="shared" si="31"/>
        <v>6.9858664288955824E-6</v>
      </c>
    </row>
    <row r="938" spans="1:6" x14ac:dyDescent="0.15">
      <c r="A938" s="25" t="s">
        <v>748</v>
      </c>
      <c r="B938" s="25" t="s">
        <v>1070</v>
      </c>
      <c r="C938" s="21">
        <v>65.173339850000005</v>
      </c>
      <c r="D938" s="22">
        <v>89.057670099999996</v>
      </c>
      <c r="E938" s="23">
        <f t="shared" si="32"/>
        <v>-0.26818948017819288</v>
      </c>
      <c r="F938" s="24">
        <f t="shared" si="31"/>
        <v>2.9557804144117405E-3</v>
      </c>
    </row>
    <row r="939" spans="1:6" x14ac:dyDescent="0.15">
      <c r="A939" s="25" t="s">
        <v>164</v>
      </c>
      <c r="B939" s="25" t="s">
        <v>1052</v>
      </c>
      <c r="C939" s="21">
        <v>6.6293679999999994E-2</v>
      </c>
      <c r="D939" s="22">
        <v>0.17912465999999999</v>
      </c>
      <c r="E939" s="23">
        <f t="shared" si="32"/>
        <v>-0.62990199116079271</v>
      </c>
      <c r="F939" s="24">
        <f t="shared" si="31"/>
        <v>3.006590753124942E-6</v>
      </c>
    </row>
    <row r="940" spans="1:6" x14ac:dyDescent="0.15">
      <c r="A940" s="25" t="s">
        <v>755</v>
      </c>
      <c r="B940" s="25" t="s">
        <v>1071</v>
      </c>
      <c r="C940" s="21">
        <v>188.01647705000002</v>
      </c>
      <c r="D940" s="22">
        <v>135.27980778</v>
      </c>
      <c r="E940" s="23">
        <f t="shared" si="32"/>
        <v>0.38983400505538501</v>
      </c>
      <c r="F940" s="24">
        <f t="shared" si="31"/>
        <v>8.5270360814734981E-3</v>
      </c>
    </row>
    <row r="941" spans="1:6" x14ac:dyDescent="0.15">
      <c r="A941" s="25" t="s">
        <v>350</v>
      </c>
      <c r="B941" s="25" t="s">
        <v>165</v>
      </c>
      <c r="C941" s="21">
        <v>2.3064901500000001</v>
      </c>
      <c r="D941" s="22">
        <v>2.1169628400000002</v>
      </c>
      <c r="E941" s="23">
        <f t="shared" si="32"/>
        <v>8.9527934273990306E-2</v>
      </c>
      <c r="F941" s="24">
        <f t="shared" si="31"/>
        <v>1.0460532523105914E-4</v>
      </c>
    </row>
    <row r="942" spans="1:6" x14ac:dyDescent="0.15">
      <c r="A942" s="25" t="s">
        <v>757</v>
      </c>
      <c r="B942" s="25" t="s">
        <v>1073</v>
      </c>
      <c r="C942" s="21">
        <v>12.131253019999999</v>
      </c>
      <c r="D942" s="22">
        <v>3.2230227800000004</v>
      </c>
      <c r="E942" s="23">
        <f t="shared" si="32"/>
        <v>2.7639364807716307</v>
      </c>
      <c r="F942" s="24">
        <f t="shared" si="31"/>
        <v>5.5018386599976082E-4</v>
      </c>
    </row>
    <row r="943" spans="1:6" x14ac:dyDescent="0.15">
      <c r="A943" s="25" t="s">
        <v>760</v>
      </c>
      <c r="B943" s="25" t="s">
        <v>1075</v>
      </c>
      <c r="C943" s="21">
        <v>8.1599550000000001</v>
      </c>
      <c r="D943" s="22">
        <v>10.10807863</v>
      </c>
      <c r="E943" s="23">
        <f t="shared" si="32"/>
        <v>-0.19272937036897586</v>
      </c>
      <c r="F943" s="24">
        <f t="shared" si="31"/>
        <v>3.7007517532464086E-4</v>
      </c>
    </row>
    <row r="944" spans="1:6" x14ac:dyDescent="0.15">
      <c r="A944" s="25" t="s">
        <v>762</v>
      </c>
      <c r="B944" s="25" t="s">
        <v>1077</v>
      </c>
      <c r="C944" s="21">
        <v>0.36814185999999999</v>
      </c>
      <c r="D944" s="22">
        <v>1.6308638599999998</v>
      </c>
      <c r="E944" s="23">
        <f t="shared" si="32"/>
        <v>-0.77426573178217339</v>
      </c>
      <c r="F944" s="24">
        <f t="shared" si="31"/>
        <v>1.6696190528482006E-5</v>
      </c>
    </row>
    <row r="945" spans="1:6" x14ac:dyDescent="0.15">
      <c r="A945" s="25" t="s">
        <v>1143</v>
      </c>
      <c r="B945" s="25" t="s">
        <v>1142</v>
      </c>
      <c r="C945" s="21">
        <v>0</v>
      </c>
      <c r="D945" s="22">
        <v>0</v>
      </c>
      <c r="E945" s="23"/>
      <c r="F945" s="24">
        <f t="shared" si="31"/>
        <v>0</v>
      </c>
    </row>
    <row r="946" spans="1:6" x14ac:dyDescent="0.15">
      <c r="A946" s="25" t="s">
        <v>166</v>
      </c>
      <c r="B946" s="25" t="s">
        <v>1078</v>
      </c>
      <c r="C946" s="21">
        <v>0.71709321999999998</v>
      </c>
      <c r="D946" s="22">
        <v>0.48271165000000005</v>
      </c>
      <c r="E946" s="23">
        <f t="shared" ref="E946:E977" si="33">IF(ISERROR(C946/D946-1),"",((C946/D946-1)))</f>
        <v>0.48555192318229712</v>
      </c>
      <c r="F946" s="24">
        <f t="shared" si="31"/>
        <v>3.2522041986213312E-5</v>
      </c>
    </row>
    <row r="947" spans="1:6" x14ac:dyDescent="0.15">
      <c r="A947" s="25" t="s">
        <v>167</v>
      </c>
      <c r="B947" s="25" t="s">
        <v>168</v>
      </c>
      <c r="C947" s="21">
        <v>9.7042199999999995E-3</v>
      </c>
      <c r="D947" s="22">
        <v>6.5263599999999993E-3</v>
      </c>
      <c r="E947" s="23">
        <f t="shared" si="33"/>
        <v>0.48692686275351038</v>
      </c>
      <c r="F947" s="24">
        <f t="shared" si="31"/>
        <v>4.4011160819990872E-7</v>
      </c>
    </row>
    <row r="948" spans="1:6" x14ac:dyDescent="0.15">
      <c r="A948" s="25" t="s">
        <v>769</v>
      </c>
      <c r="B948" s="25" t="s">
        <v>170</v>
      </c>
      <c r="C948" s="21">
        <v>5.715705970000001</v>
      </c>
      <c r="D948" s="22">
        <v>4.3560855099999998</v>
      </c>
      <c r="E948" s="23">
        <f t="shared" si="33"/>
        <v>0.31211978205634483</v>
      </c>
      <c r="F948" s="24">
        <f t="shared" si="31"/>
        <v>2.5922212670925841E-4</v>
      </c>
    </row>
    <row r="949" spans="1:6" x14ac:dyDescent="0.15">
      <c r="A949" s="25" t="s">
        <v>771</v>
      </c>
      <c r="B949" s="25" t="s">
        <v>169</v>
      </c>
      <c r="C949" s="21">
        <v>1.5637556099999999</v>
      </c>
      <c r="D949" s="22">
        <v>2.12004269</v>
      </c>
      <c r="E949" s="23">
        <f t="shared" si="33"/>
        <v>-0.26239428225853323</v>
      </c>
      <c r="F949" s="24">
        <f t="shared" ref="F949:F980" si="34">C949/$C$1257</f>
        <v>7.0920382714811616E-5</v>
      </c>
    </row>
    <row r="950" spans="1:6" x14ac:dyDescent="0.15">
      <c r="A950" s="25" t="s">
        <v>347</v>
      </c>
      <c r="B950" s="25" t="s">
        <v>171</v>
      </c>
      <c r="C950" s="21">
        <v>4.6593196799999994</v>
      </c>
      <c r="D950" s="22">
        <v>10.917516669999999</v>
      </c>
      <c r="E950" s="23">
        <f t="shared" si="33"/>
        <v>-0.57322532029621354</v>
      </c>
      <c r="F950" s="24">
        <f t="shared" si="34"/>
        <v>2.1131226182859457E-4</v>
      </c>
    </row>
    <row r="951" spans="1:6" x14ac:dyDescent="0.15">
      <c r="A951" s="25" t="s">
        <v>348</v>
      </c>
      <c r="B951" s="25" t="s">
        <v>172</v>
      </c>
      <c r="C951" s="21">
        <v>1.7857040800000001</v>
      </c>
      <c r="D951" s="22">
        <v>1.4143299199999999</v>
      </c>
      <c r="E951" s="23">
        <f t="shared" si="33"/>
        <v>0.26257958256302771</v>
      </c>
      <c r="F951" s="24">
        <f t="shared" si="34"/>
        <v>8.0986322900546213E-5</v>
      </c>
    </row>
    <row r="952" spans="1:6" x14ac:dyDescent="0.15">
      <c r="A952" s="25" t="s">
        <v>1094</v>
      </c>
      <c r="B952" s="25" t="s">
        <v>173</v>
      </c>
      <c r="C952" s="21">
        <v>0.40179442999999998</v>
      </c>
      <c r="D952" s="22">
        <v>0.18017875</v>
      </c>
      <c r="E952" s="23">
        <f t="shared" si="33"/>
        <v>1.2299767869407461</v>
      </c>
      <c r="F952" s="24">
        <f t="shared" si="34"/>
        <v>1.8222422075454353E-5</v>
      </c>
    </row>
    <row r="953" spans="1:6" x14ac:dyDescent="0.15">
      <c r="A953" s="25" t="s">
        <v>104</v>
      </c>
      <c r="B953" s="25" t="s">
        <v>174</v>
      </c>
      <c r="C953" s="21">
        <v>5.1726010000000003E-2</v>
      </c>
      <c r="D953" s="22">
        <v>0.23439964000000002</v>
      </c>
      <c r="E953" s="23">
        <f t="shared" si="33"/>
        <v>-0.77932555698464379</v>
      </c>
      <c r="F953" s="24">
        <f t="shared" si="34"/>
        <v>2.3459090423408129E-6</v>
      </c>
    </row>
    <row r="954" spans="1:6" x14ac:dyDescent="0.15">
      <c r="A954" s="25" t="s">
        <v>824</v>
      </c>
      <c r="B954" s="25" t="s">
        <v>175</v>
      </c>
      <c r="C954" s="21">
        <v>0.65851212000000003</v>
      </c>
      <c r="D954" s="22">
        <v>1.4608326999999999</v>
      </c>
      <c r="E954" s="23">
        <f t="shared" si="33"/>
        <v>-0.54922139954835347</v>
      </c>
      <c r="F954" s="24">
        <f t="shared" si="34"/>
        <v>2.9865236788977507E-5</v>
      </c>
    </row>
    <row r="955" spans="1:6" x14ac:dyDescent="0.15">
      <c r="A955" s="25" t="s">
        <v>176</v>
      </c>
      <c r="B955" s="25" t="s">
        <v>177</v>
      </c>
      <c r="C955" s="21">
        <v>45.257459709999999</v>
      </c>
      <c r="D955" s="22">
        <v>74.768023790000001</v>
      </c>
      <c r="E955" s="23">
        <f t="shared" si="33"/>
        <v>-0.39469498569182393</v>
      </c>
      <c r="F955" s="24">
        <f t="shared" si="34"/>
        <v>2.0525434683066413E-3</v>
      </c>
    </row>
    <row r="956" spans="1:6" x14ac:dyDescent="0.15">
      <c r="A956" s="25" t="s">
        <v>178</v>
      </c>
      <c r="B956" s="25" t="s">
        <v>179</v>
      </c>
      <c r="C956" s="21">
        <v>1.6773726899999999</v>
      </c>
      <c r="D956" s="22">
        <v>7.9553023600000001</v>
      </c>
      <c r="E956" s="23">
        <f t="shared" si="33"/>
        <v>-0.78915035355111263</v>
      </c>
      <c r="F956" s="24">
        <f t="shared" si="34"/>
        <v>7.6073212699887978E-5</v>
      </c>
    </row>
    <row r="957" spans="1:6" x14ac:dyDescent="0.15">
      <c r="A957" s="25" t="s">
        <v>180</v>
      </c>
      <c r="B957" s="25" t="s">
        <v>181</v>
      </c>
      <c r="C957" s="21">
        <v>12.01171377</v>
      </c>
      <c r="D957" s="22">
        <v>15.604214170000001</v>
      </c>
      <c r="E957" s="23">
        <f t="shared" si="33"/>
        <v>-0.23022629405502448</v>
      </c>
      <c r="F957" s="24">
        <f t="shared" si="34"/>
        <v>5.4476245020740343E-4</v>
      </c>
    </row>
    <row r="958" spans="1:6" x14ac:dyDescent="0.15">
      <c r="A958" s="25" t="s">
        <v>846</v>
      </c>
      <c r="B958" s="25" t="s">
        <v>182</v>
      </c>
      <c r="C958" s="21">
        <v>4.5801699999999997E-3</v>
      </c>
      <c r="D958" s="22">
        <v>1.501801E-2</v>
      </c>
      <c r="E958" s="23">
        <f t="shared" si="33"/>
        <v>-0.69502151083931896</v>
      </c>
      <c r="F958" s="24">
        <f t="shared" si="34"/>
        <v>2.0772261804956771E-7</v>
      </c>
    </row>
    <row r="959" spans="1:6" x14ac:dyDescent="0.15">
      <c r="A959" s="25" t="s">
        <v>848</v>
      </c>
      <c r="B959" s="25" t="s">
        <v>183</v>
      </c>
      <c r="C959" s="21">
        <v>0.14894175000000001</v>
      </c>
      <c r="D959" s="22">
        <v>9.8156200000000006E-3</v>
      </c>
      <c r="E959" s="23">
        <f t="shared" si="33"/>
        <v>14.173952333118031</v>
      </c>
      <c r="F959" s="24">
        <f t="shared" si="34"/>
        <v>6.754895614547976E-6</v>
      </c>
    </row>
    <row r="960" spans="1:6" x14ac:dyDescent="0.15">
      <c r="A960" s="25" t="s">
        <v>850</v>
      </c>
      <c r="B960" s="25" t="s">
        <v>184</v>
      </c>
      <c r="C960" s="21">
        <v>0.44808139000000002</v>
      </c>
      <c r="D960" s="22">
        <v>0.52329581000000003</v>
      </c>
      <c r="E960" s="23">
        <f t="shared" si="33"/>
        <v>-0.14373212734113039</v>
      </c>
      <c r="F960" s="24">
        <f t="shared" si="34"/>
        <v>2.032165605863743E-5</v>
      </c>
    </row>
    <row r="961" spans="1:6" x14ac:dyDescent="0.15">
      <c r="A961" s="25" t="s">
        <v>852</v>
      </c>
      <c r="B961" s="25" t="s">
        <v>185</v>
      </c>
      <c r="C961" s="21">
        <v>0.29553414999999994</v>
      </c>
      <c r="D961" s="22">
        <v>0.24536286999999998</v>
      </c>
      <c r="E961" s="23">
        <f t="shared" si="33"/>
        <v>0.20447788208541895</v>
      </c>
      <c r="F961" s="24">
        <f t="shared" si="34"/>
        <v>1.3403242098230774E-5</v>
      </c>
    </row>
    <row r="962" spans="1:6" x14ac:dyDescent="0.15">
      <c r="A962" s="25" t="s">
        <v>854</v>
      </c>
      <c r="B962" s="25" t="s">
        <v>186</v>
      </c>
      <c r="C962" s="21">
        <v>2.02304606</v>
      </c>
      <c r="D962" s="22">
        <v>1.18251098</v>
      </c>
      <c r="E962" s="23">
        <f t="shared" si="33"/>
        <v>0.71080530685643195</v>
      </c>
      <c r="F962" s="24">
        <f t="shared" si="34"/>
        <v>9.1750398788268311E-5</v>
      </c>
    </row>
    <row r="963" spans="1:6" x14ac:dyDescent="0.15">
      <c r="A963" s="25" t="s">
        <v>1105</v>
      </c>
      <c r="B963" s="25" t="s">
        <v>187</v>
      </c>
      <c r="C963" s="21">
        <v>6.7445380799999999</v>
      </c>
      <c r="D963" s="22">
        <v>7.6511910600000004</v>
      </c>
      <c r="E963" s="23">
        <f t="shared" si="33"/>
        <v>-0.11849827992662887</v>
      </c>
      <c r="F963" s="24">
        <f t="shared" si="34"/>
        <v>3.0588233788540704E-4</v>
      </c>
    </row>
    <row r="964" spans="1:6" x14ac:dyDescent="0.15">
      <c r="A964" s="25" t="s">
        <v>1106</v>
      </c>
      <c r="B964" s="25" t="s">
        <v>188</v>
      </c>
      <c r="C964" s="21">
        <v>7.1276499299999996</v>
      </c>
      <c r="D964" s="22">
        <v>1.9687343700000002</v>
      </c>
      <c r="E964" s="23">
        <f t="shared" si="33"/>
        <v>2.6204223579435957</v>
      </c>
      <c r="F964" s="24">
        <f t="shared" si="34"/>
        <v>3.2325745638271463E-4</v>
      </c>
    </row>
    <row r="965" spans="1:6" x14ac:dyDescent="0.15">
      <c r="A965" s="25" t="s">
        <v>863</v>
      </c>
      <c r="B965" s="25" t="s">
        <v>191</v>
      </c>
      <c r="C965" s="21">
        <v>1.41625618</v>
      </c>
      <c r="D965" s="22">
        <v>0.66719487</v>
      </c>
      <c r="E965" s="23">
        <f t="shared" si="33"/>
        <v>1.1227024422414997</v>
      </c>
      <c r="F965" s="24">
        <f t="shared" si="34"/>
        <v>6.4230900062329531E-5</v>
      </c>
    </row>
    <row r="966" spans="1:6" x14ac:dyDescent="0.15">
      <c r="A966" s="25" t="s">
        <v>865</v>
      </c>
      <c r="B966" s="25" t="s">
        <v>192</v>
      </c>
      <c r="C966" s="21">
        <v>2.0360662399999998</v>
      </c>
      <c r="D966" s="22">
        <v>0.22582264999999999</v>
      </c>
      <c r="E966" s="23">
        <f t="shared" si="33"/>
        <v>8.0162179923050232</v>
      </c>
      <c r="F966" s="24">
        <f t="shared" si="34"/>
        <v>9.2340897804042089E-5</v>
      </c>
    </row>
    <row r="967" spans="1:6" x14ac:dyDescent="0.15">
      <c r="A967" s="25" t="s">
        <v>879</v>
      </c>
      <c r="B967" s="25" t="s">
        <v>193</v>
      </c>
      <c r="C967" s="21">
        <v>0.61338937000000004</v>
      </c>
      <c r="D967" s="22">
        <v>0.8466888199999999</v>
      </c>
      <c r="E967" s="23">
        <f t="shared" si="33"/>
        <v>-0.27554332180741425</v>
      </c>
      <c r="F967" s="24">
        <f t="shared" si="34"/>
        <v>2.7818802756267777E-5</v>
      </c>
    </row>
    <row r="968" spans="1:6" x14ac:dyDescent="0.15">
      <c r="A968" s="25" t="s">
        <v>882</v>
      </c>
      <c r="B968" s="25" t="s">
        <v>194</v>
      </c>
      <c r="C968" s="21">
        <v>0.79737784999999994</v>
      </c>
      <c r="D968" s="22">
        <v>1.0512708100000001</v>
      </c>
      <c r="E968" s="23">
        <f t="shared" si="33"/>
        <v>-0.24151052001529472</v>
      </c>
      <c r="F968" s="24">
        <f t="shared" si="34"/>
        <v>3.6163158698636839E-5</v>
      </c>
    </row>
    <row r="969" spans="1:6" x14ac:dyDescent="0.15">
      <c r="A969" s="25" t="s">
        <v>884</v>
      </c>
      <c r="B969" s="25" t="s">
        <v>195</v>
      </c>
      <c r="C969" s="21">
        <v>1.6091153800000002</v>
      </c>
      <c r="D969" s="22">
        <v>2.50989E-2</v>
      </c>
      <c r="E969" s="23">
        <f t="shared" si="33"/>
        <v>63.110992115192303</v>
      </c>
      <c r="F969" s="24">
        <f t="shared" si="34"/>
        <v>7.2977566220778939E-5</v>
      </c>
    </row>
    <row r="970" spans="1:6" x14ac:dyDescent="0.15">
      <c r="A970" s="25" t="s">
        <v>113</v>
      </c>
      <c r="B970" s="25" t="s">
        <v>196</v>
      </c>
      <c r="C970" s="21">
        <v>0.38604440000000001</v>
      </c>
      <c r="D970" s="22">
        <v>0.14733770999999998</v>
      </c>
      <c r="E970" s="23">
        <f t="shared" si="33"/>
        <v>1.6201330263650768</v>
      </c>
      <c r="F970" s="24">
        <f t="shared" si="34"/>
        <v>1.7508117264506457E-5</v>
      </c>
    </row>
    <row r="971" spans="1:6" x14ac:dyDescent="0.15">
      <c r="A971" s="25" t="s">
        <v>886</v>
      </c>
      <c r="B971" s="25" t="s">
        <v>197</v>
      </c>
      <c r="C971" s="21">
        <v>0.19863926000000001</v>
      </c>
      <c r="D971" s="22">
        <v>0.73046357000000006</v>
      </c>
      <c r="E971" s="23">
        <f t="shared" si="33"/>
        <v>-0.72806411139709537</v>
      </c>
      <c r="F971" s="24">
        <f t="shared" si="34"/>
        <v>9.0088069077411494E-6</v>
      </c>
    </row>
    <row r="972" spans="1:6" x14ac:dyDescent="0.15">
      <c r="A972" s="25" t="s">
        <v>1111</v>
      </c>
      <c r="B972" s="25" t="s">
        <v>198</v>
      </c>
      <c r="C972" s="21">
        <v>0.75138364000000002</v>
      </c>
      <c r="D972" s="22">
        <v>1.480475E-2</v>
      </c>
      <c r="E972" s="23">
        <f t="shared" si="33"/>
        <v>49.752875935088404</v>
      </c>
      <c r="F972" s="24">
        <f t="shared" si="34"/>
        <v>3.4077201689110643E-5</v>
      </c>
    </row>
    <row r="973" spans="1:6" x14ac:dyDescent="0.15">
      <c r="A973" s="25" t="s">
        <v>278</v>
      </c>
      <c r="B973" s="25" t="s">
        <v>199</v>
      </c>
      <c r="C973" s="21">
        <v>4.2086968699999998</v>
      </c>
      <c r="D973" s="22">
        <v>15.01149304</v>
      </c>
      <c r="E973" s="23">
        <f t="shared" si="33"/>
        <v>-0.71963502505810706</v>
      </c>
      <c r="F973" s="24">
        <f t="shared" si="34"/>
        <v>1.9087534576520547E-4</v>
      </c>
    </row>
    <row r="974" spans="1:6" x14ac:dyDescent="0.15">
      <c r="A974" s="25" t="s">
        <v>105</v>
      </c>
      <c r="B974" s="25" t="s">
        <v>200</v>
      </c>
      <c r="C974" s="21">
        <v>0.35521330000000007</v>
      </c>
      <c r="D974" s="22">
        <v>1.05835799</v>
      </c>
      <c r="E974" s="23">
        <f t="shared" si="33"/>
        <v>-0.66437320513827269</v>
      </c>
      <c r="F974" s="24">
        <f t="shared" si="34"/>
        <v>1.6109846717922377E-5</v>
      </c>
    </row>
    <row r="975" spans="1:6" x14ac:dyDescent="0.15">
      <c r="A975" s="25" t="s">
        <v>284</v>
      </c>
      <c r="B975" s="25" t="s">
        <v>201</v>
      </c>
      <c r="C975" s="21">
        <v>0.26137501000000002</v>
      </c>
      <c r="D975" s="22">
        <v>0.24910847</v>
      </c>
      <c r="E975" s="23">
        <f t="shared" si="33"/>
        <v>4.9241762032419034E-2</v>
      </c>
      <c r="F975" s="24">
        <f t="shared" si="34"/>
        <v>1.1854036284664531E-5</v>
      </c>
    </row>
    <row r="976" spans="1:6" x14ac:dyDescent="0.15">
      <c r="A976" s="25" t="s">
        <v>28</v>
      </c>
      <c r="B976" s="25" t="s">
        <v>202</v>
      </c>
      <c r="C976" s="21">
        <v>3.52233017</v>
      </c>
      <c r="D976" s="22">
        <v>3.6782747399999995</v>
      </c>
      <c r="E976" s="23">
        <f t="shared" si="33"/>
        <v>-4.2396118023527385E-2</v>
      </c>
      <c r="F976" s="24">
        <f t="shared" si="34"/>
        <v>1.597468313506658E-4</v>
      </c>
    </row>
    <row r="977" spans="1:6" x14ac:dyDescent="0.15">
      <c r="A977" s="25" t="s">
        <v>303</v>
      </c>
      <c r="B977" s="25" t="s">
        <v>304</v>
      </c>
      <c r="C977" s="21">
        <v>9.6352580000000007E-2</v>
      </c>
      <c r="D977" s="22">
        <v>0.12153503</v>
      </c>
      <c r="E977" s="23">
        <f t="shared" si="33"/>
        <v>-0.20720322363025701</v>
      </c>
      <c r="F977" s="24">
        <f t="shared" si="34"/>
        <v>4.3698400219708915E-6</v>
      </c>
    </row>
    <row r="978" spans="1:6" x14ac:dyDescent="0.15">
      <c r="A978" s="25" t="s">
        <v>305</v>
      </c>
      <c r="B978" s="25" t="s">
        <v>306</v>
      </c>
      <c r="C978" s="21">
        <v>2.44123E-3</v>
      </c>
      <c r="D978" s="22">
        <v>3.0889999999999997E-5</v>
      </c>
      <c r="E978" s="23">
        <f t="shared" ref="E978:E996" si="35">IF(ISERROR(C978/D978-1),"",((C978/D978-1)))</f>
        <v>78.029783101327297</v>
      </c>
      <c r="F978" s="24">
        <f t="shared" si="34"/>
        <v>1.1071612775533358E-7</v>
      </c>
    </row>
    <row r="979" spans="1:6" x14ac:dyDescent="0.15">
      <c r="A979" s="25" t="s">
        <v>203</v>
      </c>
      <c r="B979" s="25" t="s">
        <v>204</v>
      </c>
      <c r="C979" s="21">
        <v>0.38112574999999999</v>
      </c>
      <c r="D979" s="22">
        <v>0</v>
      </c>
      <c r="E979" s="23" t="str">
        <f t="shared" si="35"/>
        <v/>
      </c>
      <c r="F979" s="24">
        <f t="shared" si="34"/>
        <v>1.7285043698400941E-5</v>
      </c>
    </row>
    <row r="980" spans="1:6" x14ac:dyDescent="0.15">
      <c r="A980" s="25" t="s">
        <v>307</v>
      </c>
      <c r="B980" s="25" t="s">
        <v>308</v>
      </c>
      <c r="C980" s="21">
        <v>3.9096289999999999E-2</v>
      </c>
      <c r="D980" s="22">
        <v>0</v>
      </c>
      <c r="E980" s="23" t="str">
        <f t="shared" si="35"/>
        <v/>
      </c>
      <c r="F980" s="24">
        <f t="shared" si="34"/>
        <v>1.773118402772197E-6</v>
      </c>
    </row>
    <row r="981" spans="1:6" x14ac:dyDescent="0.15">
      <c r="A981" s="25" t="s">
        <v>309</v>
      </c>
      <c r="B981" s="25" t="s">
        <v>310</v>
      </c>
      <c r="C981" s="21">
        <v>2.098039</v>
      </c>
      <c r="D981" s="22">
        <v>1.6944746000000002</v>
      </c>
      <c r="E981" s="23">
        <f t="shared" si="35"/>
        <v>0.23816491554373243</v>
      </c>
      <c r="F981" s="24">
        <f t="shared" ref="F981:F995" si="36">C981/$C$1257</f>
        <v>9.5151523600673558E-5</v>
      </c>
    </row>
    <row r="982" spans="1:6" x14ac:dyDescent="0.15">
      <c r="A982" s="25" t="s">
        <v>311</v>
      </c>
      <c r="B982" s="25" t="s">
        <v>312</v>
      </c>
      <c r="C982" s="21">
        <v>0</v>
      </c>
      <c r="D982" s="22">
        <v>2.5212140000000001E-2</v>
      </c>
      <c r="E982" s="23">
        <f t="shared" si="35"/>
        <v>-1</v>
      </c>
      <c r="F982" s="24">
        <f t="shared" si="36"/>
        <v>0</v>
      </c>
    </row>
    <row r="983" spans="1:6" x14ac:dyDescent="0.15">
      <c r="A983" s="25" t="s">
        <v>313</v>
      </c>
      <c r="B983" s="25" t="s">
        <v>314</v>
      </c>
      <c r="C983" s="21">
        <v>2.4397450000000001E-2</v>
      </c>
      <c r="D983" s="22">
        <v>0</v>
      </c>
      <c r="E983" s="23" t="str">
        <f t="shared" si="35"/>
        <v/>
      </c>
      <c r="F983" s="24">
        <f t="shared" si="36"/>
        <v>1.106487791442987E-6</v>
      </c>
    </row>
    <row r="984" spans="1:6" x14ac:dyDescent="0.15">
      <c r="A984" s="25" t="s">
        <v>315</v>
      </c>
      <c r="B984" s="25" t="s">
        <v>316</v>
      </c>
      <c r="C984" s="21">
        <v>8.6664999999999995E-4</v>
      </c>
      <c r="D984" s="22">
        <v>0</v>
      </c>
      <c r="E984" s="23" t="str">
        <f t="shared" si="35"/>
        <v/>
      </c>
      <c r="F984" s="24">
        <f t="shared" si="36"/>
        <v>3.9304830810353733E-8</v>
      </c>
    </row>
    <row r="985" spans="1:6" x14ac:dyDescent="0.15">
      <c r="A985" s="25" t="s">
        <v>205</v>
      </c>
      <c r="B985" s="25" t="s">
        <v>206</v>
      </c>
      <c r="C985" s="21">
        <v>0.19140909</v>
      </c>
      <c r="D985" s="22">
        <v>5.7696700000000002E-3</v>
      </c>
      <c r="E985" s="23">
        <f t="shared" si="35"/>
        <v>32.175049872869678</v>
      </c>
      <c r="F985" s="24">
        <f t="shared" si="36"/>
        <v>8.6808998996293437E-6</v>
      </c>
    </row>
    <row r="986" spans="1:6" x14ac:dyDescent="0.15">
      <c r="A986" s="25" t="s">
        <v>317</v>
      </c>
      <c r="B986" s="25" t="s">
        <v>318</v>
      </c>
      <c r="C986" s="21">
        <v>0.31624471000000004</v>
      </c>
      <c r="D986" s="22">
        <v>0.59563991000000005</v>
      </c>
      <c r="E986" s="23">
        <f t="shared" si="35"/>
        <v>-0.46906729268695235</v>
      </c>
      <c r="F986" s="24">
        <f t="shared" si="36"/>
        <v>1.4342519842173176E-5</v>
      </c>
    </row>
    <row r="987" spans="1:6" x14ac:dyDescent="0.15">
      <c r="A987" s="25" t="s">
        <v>319</v>
      </c>
      <c r="B987" s="25" t="s">
        <v>320</v>
      </c>
      <c r="C987" s="21">
        <v>0.27521533000000004</v>
      </c>
      <c r="D987" s="22">
        <v>0.13975917000000002</v>
      </c>
      <c r="E987" s="23">
        <f t="shared" si="35"/>
        <v>0.96921125103991401</v>
      </c>
      <c r="F987" s="24">
        <f t="shared" si="36"/>
        <v>1.248173078182158E-5</v>
      </c>
    </row>
    <row r="988" spans="1:6" x14ac:dyDescent="0.15">
      <c r="A988" s="25" t="s">
        <v>321</v>
      </c>
      <c r="B988" s="25" t="s">
        <v>322</v>
      </c>
      <c r="C988" s="21">
        <v>0</v>
      </c>
      <c r="D988" s="22">
        <v>0.18588291000000001</v>
      </c>
      <c r="E988" s="23">
        <f t="shared" si="35"/>
        <v>-1</v>
      </c>
      <c r="F988" s="24">
        <f t="shared" si="36"/>
        <v>0</v>
      </c>
    </row>
    <row r="989" spans="1:6" x14ac:dyDescent="0.15">
      <c r="A989" s="25" t="s">
        <v>323</v>
      </c>
      <c r="B989" s="25" t="s">
        <v>324</v>
      </c>
      <c r="C989" s="21">
        <v>0.26609143000000002</v>
      </c>
      <c r="D989" s="22">
        <v>0.26164816000000002</v>
      </c>
      <c r="E989" s="23">
        <f t="shared" si="35"/>
        <v>1.6981850741851101E-2</v>
      </c>
      <c r="F989" s="24">
        <f t="shared" si="36"/>
        <v>1.2067938194467298E-5</v>
      </c>
    </row>
    <row r="990" spans="1:6" x14ac:dyDescent="0.15">
      <c r="A990" s="25" t="s">
        <v>98</v>
      </c>
      <c r="B990" s="25" t="s">
        <v>207</v>
      </c>
      <c r="C990" s="21">
        <v>3.8603180000000001E-2</v>
      </c>
      <c r="D990" s="22">
        <v>2.963089E-2</v>
      </c>
      <c r="E990" s="23">
        <f t="shared" si="35"/>
        <v>0.30280190706387833</v>
      </c>
      <c r="F990" s="24">
        <f t="shared" si="36"/>
        <v>1.7507545821746161E-6</v>
      </c>
    </row>
    <row r="991" spans="1:6" x14ac:dyDescent="0.15">
      <c r="A991" s="25" t="s">
        <v>99</v>
      </c>
      <c r="B991" s="25" t="s">
        <v>208</v>
      </c>
      <c r="C991" s="21">
        <v>0.47640705999999999</v>
      </c>
      <c r="D991" s="22">
        <v>3.9146889999999997E-2</v>
      </c>
      <c r="E991" s="23">
        <f t="shared" si="35"/>
        <v>11.169729447217902</v>
      </c>
      <c r="F991" s="24">
        <f t="shared" si="36"/>
        <v>2.1606298840544673E-5</v>
      </c>
    </row>
    <row r="992" spans="1:6" x14ac:dyDescent="0.15">
      <c r="A992" s="25" t="s">
        <v>100</v>
      </c>
      <c r="B992" s="25" t="s">
        <v>209</v>
      </c>
      <c r="C992" s="21">
        <v>7.3857289999999992E-2</v>
      </c>
      <c r="D992" s="22">
        <v>9.0573550000000003E-2</v>
      </c>
      <c r="E992" s="23">
        <f t="shared" si="35"/>
        <v>-0.18456006196069397</v>
      </c>
      <c r="F992" s="24">
        <f t="shared" si="36"/>
        <v>3.3496201321885773E-6</v>
      </c>
    </row>
    <row r="993" spans="1:7" x14ac:dyDescent="0.15">
      <c r="A993" s="25" t="s">
        <v>101</v>
      </c>
      <c r="B993" s="25" t="s">
        <v>210</v>
      </c>
      <c r="C993" s="21">
        <v>3.8350000000000002E-2</v>
      </c>
      <c r="D993" s="22">
        <v>0.85938521000000001</v>
      </c>
      <c r="E993" s="23">
        <f t="shared" si="35"/>
        <v>-0.95537507563110147</v>
      </c>
      <c r="F993" s="24">
        <f t="shared" si="36"/>
        <v>1.7392722109006703E-6</v>
      </c>
    </row>
    <row r="994" spans="1:7" x14ac:dyDescent="0.15">
      <c r="A994" s="25" t="s">
        <v>102</v>
      </c>
      <c r="B994" s="25" t="s">
        <v>211</v>
      </c>
      <c r="C994" s="21">
        <v>0</v>
      </c>
      <c r="D994" s="22">
        <v>8.1246300000000007E-3</v>
      </c>
      <c r="E994" s="23">
        <f t="shared" si="35"/>
        <v>-1</v>
      </c>
      <c r="F994" s="24">
        <f t="shared" si="36"/>
        <v>0</v>
      </c>
    </row>
    <row r="995" spans="1:7" x14ac:dyDescent="0.15">
      <c r="A995" s="26" t="s">
        <v>103</v>
      </c>
      <c r="B995" s="26" t="s">
        <v>212</v>
      </c>
      <c r="C995" s="50">
        <v>6.6067790000000001E-2</v>
      </c>
      <c r="D995" s="22">
        <v>2.8480999999999998E-4</v>
      </c>
      <c r="E995" s="52">
        <f t="shared" si="35"/>
        <v>230.97145465397986</v>
      </c>
      <c r="F995" s="47">
        <f t="shared" si="36"/>
        <v>2.996346054305637E-6</v>
      </c>
    </row>
    <row r="996" spans="1:7" s="4" customFormat="1" x14ac:dyDescent="0.15">
      <c r="A996" s="133" t="s">
        <v>189</v>
      </c>
      <c r="B996" s="27"/>
      <c r="C996" s="29">
        <f>SUM(C853:C995)</f>
        <v>2151.5171632799979</v>
      </c>
      <c r="D996" s="29">
        <f>SUM(D853:D995)</f>
        <v>2242.9998110000001</v>
      </c>
      <c r="E996" s="30">
        <f t="shared" si="35"/>
        <v>-4.0785847270854769E-2</v>
      </c>
      <c r="F996" s="53">
        <f>C996/C$1257</f>
        <v>9.757689734990195E-2</v>
      </c>
      <c r="G996"/>
    </row>
    <row r="997" spans="1:7" x14ac:dyDescent="0.15">
      <c r="C997" s="135"/>
      <c r="E997" s="33"/>
    </row>
    <row r="998" spans="1:7" s="4" customFormat="1" ht="11" x14ac:dyDescent="0.15">
      <c r="A998" s="34" t="s">
        <v>213</v>
      </c>
      <c r="B998" s="35" t="s">
        <v>374</v>
      </c>
      <c r="C998" s="145" t="s">
        <v>1126</v>
      </c>
      <c r="D998" s="146"/>
      <c r="E998" s="147"/>
      <c r="F998" s="36"/>
    </row>
    <row r="999" spans="1:7" s="10" customFormat="1" ht="12" x14ac:dyDescent="0.15">
      <c r="A999" s="37"/>
      <c r="B999" s="38"/>
      <c r="C999" s="39" t="s">
        <v>1160</v>
      </c>
      <c r="D999" s="40" t="s">
        <v>1137</v>
      </c>
      <c r="E999" s="41" t="s">
        <v>345</v>
      </c>
      <c r="F999" s="42" t="s">
        <v>346</v>
      </c>
    </row>
    <row r="1000" spans="1:7" x14ac:dyDescent="0.15">
      <c r="A1000" s="20" t="s">
        <v>383</v>
      </c>
      <c r="B1000" s="20" t="s">
        <v>384</v>
      </c>
      <c r="C1000" s="21">
        <v>10.655753735833102</v>
      </c>
      <c r="D1000" s="49">
        <v>1.9989622338105</v>
      </c>
      <c r="E1000" s="44">
        <f t="shared" ref="E1000:E1031" si="37">IF(ISERROR(C1000/D1000-1),"",((C1000/D1000-1)))</f>
        <v>4.3306428483747226</v>
      </c>
      <c r="F1000" s="45">
        <f t="shared" ref="F1000:F1031" si="38">C1000/$C$1257</f>
        <v>4.8326613713000033E-4</v>
      </c>
    </row>
    <row r="1001" spans="1:7" x14ac:dyDescent="0.15">
      <c r="A1001" s="25" t="s">
        <v>62</v>
      </c>
      <c r="B1001" s="25" t="s">
        <v>387</v>
      </c>
      <c r="C1001" s="21">
        <v>2.8408375567824597</v>
      </c>
      <c r="D1001" s="22">
        <v>0.32665936522002598</v>
      </c>
      <c r="E1001" s="23">
        <f t="shared" si="37"/>
        <v>7.6966358820570591</v>
      </c>
      <c r="F1001" s="24">
        <f t="shared" si="38"/>
        <v>1.2883936944445076E-4</v>
      </c>
    </row>
    <row r="1002" spans="1:7" x14ac:dyDescent="0.15">
      <c r="A1002" s="25" t="s">
        <v>63</v>
      </c>
      <c r="B1002" s="25" t="s">
        <v>388</v>
      </c>
      <c r="C1002" s="21">
        <v>4.5789539896480305</v>
      </c>
      <c r="D1002" s="22">
        <v>1.12067294819359</v>
      </c>
      <c r="E1002" s="23">
        <f t="shared" si="37"/>
        <v>3.0858967792778751</v>
      </c>
      <c r="F1002" s="24">
        <f t="shared" si="38"/>
        <v>2.0766746881845043E-4</v>
      </c>
    </row>
    <row r="1003" spans="1:7" x14ac:dyDescent="0.15">
      <c r="A1003" s="25" t="s">
        <v>64</v>
      </c>
      <c r="B1003" s="25" t="s">
        <v>389</v>
      </c>
      <c r="C1003" s="21">
        <v>0.44052072444597801</v>
      </c>
      <c r="D1003" s="22">
        <v>8.8785099560705905E-2</v>
      </c>
      <c r="E1003" s="23">
        <f t="shared" si="37"/>
        <v>3.9616515228974478</v>
      </c>
      <c r="F1003" s="24">
        <f t="shared" si="38"/>
        <v>1.9978760217854526E-5</v>
      </c>
    </row>
    <row r="1004" spans="1:7" x14ac:dyDescent="0.15">
      <c r="A1004" s="25" t="s">
        <v>418</v>
      </c>
      <c r="B1004" s="25" t="s">
        <v>419</v>
      </c>
      <c r="C1004" s="21">
        <v>0.30122795843877004</v>
      </c>
      <c r="D1004" s="22">
        <v>0.164441951033856</v>
      </c>
      <c r="E1004" s="23">
        <f t="shared" si="37"/>
        <v>0.83181941435827378</v>
      </c>
      <c r="F1004" s="24">
        <f t="shared" si="38"/>
        <v>1.366147111496466E-5</v>
      </c>
    </row>
    <row r="1005" spans="1:7" x14ac:dyDescent="0.15">
      <c r="A1005" s="25" t="s">
        <v>428</v>
      </c>
      <c r="B1005" s="25" t="s">
        <v>429</v>
      </c>
      <c r="C1005" s="21">
        <v>1.4928834896395999</v>
      </c>
      <c r="D1005" s="22">
        <v>2.11005588409907</v>
      </c>
      <c r="E1005" s="23">
        <f t="shared" si="37"/>
        <v>-0.29249101841820835</v>
      </c>
      <c r="F1005" s="24">
        <f t="shared" si="38"/>
        <v>6.7706147787290074E-5</v>
      </c>
    </row>
    <row r="1006" spans="1:7" x14ac:dyDescent="0.15">
      <c r="A1006" s="25" t="s">
        <v>458</v>
      </c>
      <c r="B1006" s="25" t="s">
        <v>459</v>
      </c>
      <c r="C1006" s="21">
        <v>6.0544694604861604</v>
      </c>
      <c r="D1006" s="22">
        <v>5.7797884718768504</v>
      </c>
      <c r="E1006" s="23">
        <f t="shared" si="37"/>
        <v>4.7524401618821432E-2</v>
      </c>
      <c r="F1006" s="24">
        <f t="shared" si="38"/>
        <v>2.7458593179583704E-4</v>
      </c>
    </row>
    <row r="1007" spans="1:7" x14ac:dyDescent="0.15">
      <c r="A1007" s="25" t="s">
        <v>214</v>
      </c>
      <c r="B1007" s="25" t="s">
        <v>461</v>
      </c>
      <c r="C1007" s="21">
        <v>0.44010821678322198</v>
      </c>
      <c r="D1007" s="22">
        <v>2.1311387420764203</v>
      </c>
      <c r="E1007" s="23">
        <f t="shared" si="37"/>
        <v>-0.79348683025938804</v>
      </c>
      <c r="F1007" s="24">
        <f t="shared" si="38"/>
        <v>1.9960051922818928E-5</v>
      </c>
    </row>
    <row r="1008" spans="1:7" x14ac:dyDescent="0.15">
      <c r="A1008" s="25" t="s">
        <v>462</v>
      </c>
      <c r="B1008" s="25" t="s">
        <v>463</v>
      </c>
      <c r="C1008" s="21">
        <v>0.46133358706771005</v>
      </c>
      <c r="D1008" s="22">
        <v>0.38573605762554003</v>
      </c>
      <c r="E1008" s="23">
        <f t="shared" si="37"/>
        <v>0.19598253247965114</v>
      </c>
      <c r="F1008" s="24">
        <f t="shared" si="38"/>
        <v>2.092267765168169E-5</v>
      </c>
    </row>
    <row r="1009" spans="1:6" x14ac:dyDescent="0.15">
      <c r="A1009" s="25" t="s">
        <v>464</v>
      </c>
      <c r="B1009" s="25" t="s">
        <v>465</v>
      </c>
      <c r="C1009" s="21">
        <v>1.2708826625987302</v>
      </c>
      <c r="D1009" s="22">
        <v>3.8134280618196601</v>
      </c>
      <c r="E1009" s="23">
        <f t="shared" si="37"/>
        <v>-0.66673485326158199</v>
      </c>
      <c r="F1009" s="24">
        <f t="shared" si="38"/>
        <v>5.7637833073622521E-5</v>
      </c>
    </row>
    <row r="1010" spans="1:6" x14ac:dyDescent="0.15">
      <c r="A1010" s="25" t="s">
        <v>466</v>
      </c>
      <c r="B1010" s="25" t="s">
        <v>467</v>
      </c>
      <c r="C1010" s="21">
        <v>3.2084124443209898</v>
      </c>
      <c r="D1010" s="22">
        <v>1.9359141508395801</v>
      </c>
      <c r="E1010" s="23">
        <f t="shared" si="37"/>
        <v>0.65731132391875136</v>
      </c>
      <c r="F1010" s="24">
        <f t="shared" si="38"/>
        <v>1.455098462976634E-4</v>
      </c>
    </row>
    <row r="1011" spans="1:6" x14ac:dyDescent="0.15">
      <c r="A1011" s="25" t="s">
        <v>472</v>
      </c>
      <c r="B1011" s="25" t="s">
        <v>473</v>
      </c>
      <c r="C1011" s="21">
        <v>0.43432493357871305</v>
      </c>
      <c r="D1011" s="22">
        <v>0.19960352798606401</v>
      </c>
      <c r="E1011" s="23">
        <f t="shared" si="37"/>
        <v>1.1759381608176631</v>
      </c>
      <c r="F1011" s="24">
        <f t="shared" si="38"/>
        <v>1.9697764992822291E-5</v>
      </c>
    </row>
    <row r="1012" spans="1:6" x14ac:dyDescent="0.15">
      <c r="A1012" s="25" t="s">
        <v>474</v>
      </c>
      <c r="B1012" s="25" t="s">
        <v>475</v>
      </c>
      <c r="C1012" s="21">
        <v>1.6145699265470399</v>
      </c>
      <c r="D1012" s="22">
        <v>3.4460166454593703E-2</v>
      </c>
      <c r="E1012" s="23">
        <f t="shared" si="37"/>
        <v>45.853224829150818</v>
      </c>
      <c r="F1012" s="24">
        <f t="shared" si="38"/>
        <v>7.3224944088636317E-5</v>
      </c>
    </row>
    <row r="1013" spans="1:6" x14ac:dyDescent="0.15">
      <c r="A1013" s="25" t="s">
        <v>476</v>
      </c>
      <c r="B1013" s="25" t="s">
        <v>477</v>
      </c>
      <c r="C1013" s="21">
        <v>0.43791251739897202</v>
      </c>
      <c r="D1013" s="22">
        <v>1.1596875668370801</v>
      </c>
      <c r="E1013" s="23">
        <f t="shared" si="37"/>
        <v>-0.62238750339168503</v>
      </c>
      <c r="F1013" s="24">
        <f t="shared" si="38"/>
        <v>1.9860471246873226E-5</v>
      </c>
    </row>
    <row r="1014" spans="1:6" x14ac:dyDescent="0.15">
      <c r="A1014" s="25" t="s">
        <v>480</v>
      </c>
      <c r="B1014" s="25" t="s">
        <v>481</v>
      </c>
      <c r="C1014" s="21">
        <v>1.5679827811732199</v>
      </c>
      <c r="D1014" s="22">
        <v>1.17852752231084</v>
      </c>
      <c r="E1014" s="23">
        <f t="shared" si="37"/>
        <v>0.33045919716727656</v>
      </c>
      <c r="F1014" s="24">
        <f t="shared" si="38"/>
        <v>7.1112095918261472E-5</v>
      </c>
    </row>
    <row r="1015" spans="1:6" x14ac:dyDescent="0.15">
      <c r="A1015" s="25" t="s">
        <v>482</v>
      </c>
      <c r="B1015" s="25" t="s">
        <v>483</v>
      </c>
      <c r="C1015" s="21">
        <v>7.6576761926263304</v>
      </c>
      <c r="D1015" s="22">
        <v>2.2213388678395094</v>
      </c>
      <c r="E1015" s="23">
        <f t="shared" si="37"/>
        <v>2.4473246308764418</v>
      </c>
      <c r="F1015" s="24">
        <f t="shared" si="38"/>
        <v>3.4729552547354951E-4</v>
      </c>
    </row>
    <row r="1016" spans="1:6" x14ac:dyDescent="0.15">
      <c r="A1016" s="25" t="s">
        <v>484</v>
      </c>
      <c r="B1016" s="25" t="s">
        <v>485</v>
      </c>
      <c r="C1016" s="21">
        <v>2.3441218607614398</v>
      </c>
      <c r="D1016" s="22">
        <v>1.00711847928766</v>
      </c>
      <c r="E1016" s="23">
        <f t="shared" si="37"/>
        <v>1.3275532213642323</v>
      </c>
      <c r="F1016" s="24">
        <f t="shared" si="38"/>
        <v>1.0631202115742222E-4</v>
      </c>
    </row>
    <row r="1017" spans="1:6" x14ac:dyDescent="0.15">
      <c r="A1017" s="25" t="s">
        <v>488</v>
      </c>
      <c r="B1017" s="25" t="s">
        <v>489</v>
      </c>
      <c r="C1017" s="21">
        <v>0.62965474791810405</v>
      </c>
      <c r="D1017" s="22">
        <v>0.40568001620654404</v>
      </c>
      <c r="E1017" s="23">
        <f t="shared" si="37"/>
        <v>0.55209702909676395</v>
      </c>
      <c r="F1017" s="24">
        <f t="shared" si="38"/>
        <v>2.855647993521838E-5</v>
      </c>
    </row>
    <row r="1018" spans="1:6" x14ac:dyDescent="0.15">
      <c r="A1018" s="25" t="s">
        <v>496</v>
      </c>
      <c r="B1018" s="25" t="s">
        <v>497</v>
      </c>
      <c r="C1018" s="21">
        <v>0.130069549881144</v>
      </c>
      <c r="D1018" s="22">
        <v>0</v>
      </c>
      <c r="E1018" s="23" t="str">
        <f t="shared" si="37"/>
        <v/>
      </c>
      <c r="F1018" s="24">
        <f t="shared" si="38"/>
        <v>5.8989922709943234E-6</v>
      </c>
    </row>
    <row r="1019" spans="1:6" x14ac:dyDescent="0.15">
      <c r="A1019" s="25" t="s">
        <v>498</v>
      </c>
      <c r="B1019" s="25" t="s">
        <v>499</v>
      </c>
      <c r="C1019" s="21">
        <v>0.99907927980983091</v>
      </c>
      <c r="D1019" s="22">
        <v>3.1086626598879001</v>
      </c>
      <c r="E1019" s="23">
        <f t="shared" si="37"/>
        <v>-0.67861444321338549</v>
      </c>
      <c r="F1019" s="24">
        <f t="shared" si="38"/>
        <v>4.5310842968967245E-5</v>
      </c>
    </row>
    <row r="1020" spans="1:6" x14ac:dyDescent="0.15">
      <c r="A1020" s="25" t="s">
        <v>502</v>
      </c>
      <c r="B1020" s="25" t="s">
        <v>503</v>
      </c>
      <c r="C1020" s="21">
        <v>3.5557949576719601</v>
      </c>
      <c r="D1020" s="22">
        <v>3.9811876285313899</v>
      </c>
      <c r="E1020" s="23">
        <f t="shared" si="37"/>
        <v>-0.10685069646324397</v>
      </c>
      <c r="F1020" s="24">
        <f t="shared" si="38"/>
        <v>1.6126454648082307E-4</v>
      </c>
    </row>
    <row r="1021" spans="1:6" x14ac:dyDescent="0.15">
      <c r="A1021" s="25" t="s">
        <v>215</v>
      </c>
      <c r="B1021" s="25" t="s">
        <v>216</v>
      </c>
      <c r="C1021" s="21">
        <v>5.4642004954067893</v>
      </c>
      <c r="D1021" s="22">
        <v>0.66664625434219504</v>
      </c>
      <c r="E1021" s="23">
        <f t="shared" si="37"/>
        <v>7.1965517091197366</v>
      </c>
      <c r="F1021" s="24">
        <f t="shared" si="38"/>
        <v>2.4781569951631561E-4</v>
      </c>
    </row>
    <row r="1022" spans="1:6" x14ac:dyDescent="0.15">
      <c r="A1022" s="25" t="s">
        <v>512</v>
      </c>
      <c r="B1022" s="25" t="s">
        <v>217</v>
      </c>
      <c r="C1022" s="21">
        <v>8.0400267184663807</v>
      </c>
      <c r="D1022" s="22">
        <v>11.161737610666501</v>
      </c>
      <c r="E1022" s="23">
        <f t="shared" si="37"/>
        <v>-0.27967965213739809</v>
      </c>
      <c r="F1022" s="24">
        <f t="shared" si="38"/>
        <v>3.6463611594074268E-4</v>
      </c>
    </row>
    <row r="1023" spans="1:6" x14ac:dyDescent="0.15">
      <c r="A1023" s="25" t="s">
        <v>533</v>
      </c>
      <c r="B1023" s="25" t="s">
        <v>1011</v>
      </c>
      <c r="C1023" s="21">
        <v>0.26658675147918098</v>
      </c>
      <c r="D1023" s="22">
        <v>4.6817865127622496E-2</v>
      </c>
      <c r="E1023" s="23">
        <f t="shared" si="37"/>
        <v>4.6941244704875498</v>
      </c>
      <c r="F1023" s="24">
        <f t="shared" si="38"/>
        <v>1.2090402311395635E-5</v>
      </c>
    </row>
    <row r="1024" spans="1:6" x14ac:dyDescent="0.15">
      <c r="A1024" s="25" t="s">
        <v>535</v>
      </c>
      <c r="B1024" s="25" t="s">
        <v>1012</v>
      </c>
      <c r="C1024" s="21">
        <v>2.5533900900322095</v>
      </c>
      <c r="D1024" s="22">
        <v>2.2830839063553698</v>
      </c>
      <c r="E1024" s="23">
        <f t="shared" si="37"/>
        <v>0.11839520348962829</v>
      </c>
      <c r="F1024" s="24">
        <f t="shared" si="38"/>
        <v>1.158028794571625E-4</v>
      </c>
    </row>
    <row r="1025" spans="1:6" x14ac:dyDescent="0.15">
      <c r="A1025" s="25" t="s">
        <v>537</v>
      </c>
      <c r="B1025" s="25" t="s">
        <v>1013</v>
      </c>
      <c r="C1025" s="21">
        <v>0.6549524697170459</v>
      </c>
      <c r="D1025" s="22">
        <v>2.0650490019487999</v>
      </c>
      <c r="E1025" s="23">
        <f t="shared" si="37"/>
        <v>-0.68283925994058103</v>
      </c>
      <c r="F1025" s="24">
        <f t="shared" si="38"/>
        <v>2.9703797393471202E-5</v>
      </c>
    </row>
    <row r="1026" spans="1:6" x14ac:dyDescent="0.15">
      <c r="A1026" s="25" t="s">
        <v>539</v>
      </c>
      <c r="B1026" s="25" t="s">
        <v>1014</v>
      </c>
      <c r="C1026" s="21">
        <v>1.8717151142036701</v>
      </c>
      <c r="D1026" s="22">
        <v>1.47332950216428</v>
      </c>
      <c r="E1026" s="23">
        <f t="shared" si="37"/>
        <v>0.27039817736234339</v>
      </c>
      <c r="F1026" s="24">
        <f t="shared" si="38"/>
        <v>8.488714693239159E-5</v>
      </c>
    </row>
    <row r="1027" spans="1:6" x14ac:dyDescent="0.15">
      <c r="A1027" s="25" t="s">
        <v>541</v>
      </c>
      <c r="B1027" s="25" t="s">
        <v>1015</v>
      </c>
      <c r="C1027" s="21">
        <v>0.115962582393988</v>
      </c>
      <c r="D1027" s="22">
        <v>0.43615788157994406</v>
      </c>
      <c r="E1027" s="23">
        <f t="shared" si="37"/>
        <v>-0.73412705056727712</v>
      </c>
      <c r="F1027" s="24">
        <f t="shared" si="38"/>
        <v>5.2592046170050226E-6</v>
      </c>
    </row>
    <row r="1028" spans="1:6" x14ac:dyDescent="0.15">
      <c r="A1028" s="25" t="s">
        <v>543</v>
      </c>
      <c r="B1028" s="25" t="s">
        <v>1016</v>
      </c>
      <c r="C1028" s="21">
        <v>0.17698169139636499</v>
      </c>
      <c r="D1028" s="22">
        <v>0.43087061679163802</v>
      </c>
      <c r="E1028" s="23">
        <f t="shared" si="37"/>
        <v>-0.58924632012688294</v>
      </c>
      <c r="F1028" s="24">
        <f t="shared" si="38"/>
        <v>8.0265798613792912E-6</v>
      </c>
    </row>
    <row r="1029" spans="1:6" x14ac:dyDescent="0.15">
      <c r="A1029" s="25" t="s">
        <v>545</v>
      </c>
      <c r="B1029" s="25" t="s">
        <v>1017</v>
      </c>
      <c r="C1029" s="21">
        <v>3.6661581742197705E-2</v>
      </c>
      <c r="D1029" s="22">
        <v>0</v>
      </c>
      <c r="E1029" s="23" t="str">
        <f t="shared" si="37"/>
        <v/>
      </c>
      <c r="F1029" s="24">
        <f t="shared" si="38"/>
        <v>1.6626980529822123E-6</v>
      </c>
    </row>
    <row r="1030" spans="1:6" x14ac:dyDescent="0.15">
      <c r="A1030" s="25" t="s">
        <v>547</v>
      </c>
      <c r="B1030" s="25" t="s">
        <v>1018</v>
      </c>
      <c r="C1030" s="21">
        <v>6.0433051529790701E-3</v>
      </c>
      <c r="D1030" s="22">
        <v>9.2533877982276802E-2</v>
      </c>
      <c r="E1030" s="23">
        <f t="shared" si="37"/>
        <v>-0.93469089067966482</v>
      </c>
      <c r="F1030" s="24">
        <f t="shared" si="38"/>
        <v>2.740796014229288E-7</v>
      </c>
    </row>
    <row r="1031" spans="1:6" x14ac:dyDescent="0.15">
      <c r="A1031" s="25" t="s">
        <v>549</v>
      </c>
      <c r="B1031" s="25" t="s">
        <v>1019</v>
      </c>
      <c r="C1031" s="21">
        <v>0.63028203703703711</v>
      </c>
      <c r="D1031" s="22">
        <v>0.6527692899341061</v>
      </c>
      <c r="E1031" s="23">
        <f t="shared" si="37"/>
        <v>-3.4449005558057078E-2</v>
      </c>
      <c r="F1031" s="24">
        <f t="shared" si="38"/>
        <v>2.8584929127728436E-5</v>
      </c>
    </row>
    <row r="1032" spans="1:6" x14ac:dyDescent="0.15">
      <c r="A1032" s="25" t="s">
        <v>551</v>
      </c>
      <c r="B1032" s="25" t="s">
        <v>1021</v>
      </c>
      <c r="C1032" s="21">
        <v>0.23220549095161402</v>
      </c>
      <c r="D1032" s="22">
        <v>0.19297707244565601</v>
      </c>
      <c r="E1032" s="23">
        <f t="shared" ref="E1032:E1063" si="39">IF(ISERROR(C1032/D1032-1),"",((C1032/D1032-1)))</f>
        <v>0.20328020323245943</v>
      </c>
      <c r="F1032" s="24">
        <f t="shared" ref="F1032:F1063" si="40">C1032/$C$1257</f>
        <v>1.0531122754385639E-5</v>
      </c>
    </row>
    <row r="1033" spans="1:6" x14ac:dyDescent="0.15">
      <c r="A1033" s="25" t="s">
        <v>560</v>
      </c>
      <c r="B1033" s="25" t="s">
        <v>1024</v>
      </c>
      <c r="C1033" s="21">
        <v>0.364162798073767</v>
      </c>
      <c r="D1033" s="22">
        <v>0.25677817805006403</v>
      </c>
      <c r="E1033" s="23">
        <f t="shared" si="39"/>
        <v>0.41819994533478688</v>
      </c>
      <c r="F1033" s="24">
        <f t="shared" si="40"/>
        <v>1.6515729724472881E-5</v>
      </c>
    </row>
    <row r="1034" spans="1:6" x14ac:dyDescent="0.15">
      <c r="A1034" s="25" t="s">
        <v>267</v>
      </c>
      <c r="B1034" s="25" t="s">
        <v>565</v>
      </c>
      <c r="C1034" s="21">
        <v>68.011506058009402</v>
      </c>
      <c r="D1034" s="22">
        <v>39.886753103764299</v>
      </c>
      <c r="E1034" s="23">
        <f t="shared" si="39"/>
        <v>0.70511512634481233</v>
      </c>
      <c r="F1034" s="24">
        <f t="shared" si="40"/>
        <v>3.0844986312437636E-3</v>
      </c>
    </row>
    <row r="1035" spans="1:6" x14ac:dyDescent="0.15">
      <c r="A1035" s="25" t="s">
        <v>67</v>
      </c>
      <c r="B1035" s="25" t="s">
        <v>566</v>
      </c>
      <c r="C1035" s="21">
        <v>6.31585997</v>
      </c>
      <c r="D1035" s="22">
        <v>7.7385788299999998</v>
      </c>
      <c r="E1035" s="23">
        <f t="shared" si="39"/>
        <v>-0.18384756313195039</v>
      </c>
      <c r="F1035" s="24">
        <f t="shared" si="40"/>
        <v>2.8644067102375333E-4</v>
      </c>
    </row>
    <row r="1036" spans="1:6" x14ac:dyDescent="0.15">
      <c r="A1036" s="25" t="s">
        <v>69</v>
      </c>
      <c r="B1036" s="25" t="s">
        <v>1025</v>
      </c>
      <c r="C1036" s="21">
        <v>1.45073686833832E-2</v>
      </c>
      <c r="D1036" s="22">
        <v>2.24262247216542E-2</v>
      </c>
      <c r="E1036" s="23">
        <f t="shared" si="39"/>
        <v>-0.3531069601128517</v>
      </c>
      <c r="F1036" s="24">
        <f t="shared" si="40"/>
        <v>6.5794688929071815E-7</v>
      </c>
    </row>
    <row r="1037" spans="1:6" x14ac:dyDescent="0.15">
      <c r="A1037" s="25" t="s">
        <v>268</v>
      </c>
      <c r="B1037" s="25" t="s">
        <v>1026</v>
      </c>
      <c r="C1037" s="21">
        <v>0.49604850824323299</v>
      </c>
      <c r="D1037" s="22">
        <v>9.9557377338483702E-2</v>
      </c>
      <c r="E1037" s="23">
        <f t="shared" si="39"/>
        <v>3.9825389288502926</v>
      </c>
      <c r="F1037" s="24">
        <f t="shared" si="40"/>
        <v>2.249708958660201E-5</v>
      </c>
    </row>
    <row r="1038" spans="1:6" x14ac:dyDescent="0.15">
      <c r="A1038" s="25" t="s">
        <v>71</v>
      </c>
      <c r="B1038" s="25" t="s">
        <v>1027</v>
      </c>
      <c r="C1038" s="21">
        <v>0.28905908902691502</v>
      </c>
      <c r="D1038" s="22">
        <v>0.53633903268196592</v>
      </c>
      <c r="E1038" s="23">
        <f t="shared" si="39"/>
        <v>-0.46105155244533735</v>
      </c>
      <c r="F1038" s="24">
        <f t="shared" si="40"/>
        <v>1.3109581247790771E-5</v>
      </c>
    </row>
    <row r="1039" spans="1:6" x14ac:dyDescent="0.15">
      <c r="A1039" s="25" t="s">
        <v>269</v>
      </c>
      <c r="B1039" s="25" t="s">
        <v>1028</v>
      </c>
      <c r="C1039" s="21">
        <v>0.29038633617053905</v>
      </c>
      <c r="D1039" s="22">
        <v>0.41922000950541499</v>
      </c>
      <c r="E1039" s="23">
        <f t="shared" si="39"/>
        <v>-0.30731756694264334</v>
      </c>
      <c r="F1039" s="24">
        <f t="shared" si="40"/>
        <v>1.3169775356627866E-5</v>
      </c>
    </row>
    <row r="1040" spans="1:6" x14ac:dyDescent="0.15">
      <c r="A1040" s="25" t="s">
        <v>75</v>
      </c>
      <c r="B1040" s="25" t="s">
        <v>1029</v>
      </c>
      <c r="C1040" s="21">
        <v>0.10239082347979402</v>
      </c>
      <c r="D1040" s="22">
        <v>8.2898093842308604E-2</v>
      </c>
      <c r="E1040" s="23">
        <f t="shared" si="39"/>
        <v>0.2351408667437529</v>
      </c>
      <c r="F1040" s="24">
        <f t="shared" si="40"/>
        <v>4.6436900633544089E-6</v>
      </c>
    </row>
    <row r="1041" spans="1:6" x14ac:dyDescent="0.15">
      <c r="A1041" s="25" t="s">
        <v>581</v>
      </c>
      <c r="B1041" s="25" t="s">
        <v>582</v>
      </c>
      <c r="C1041" s="21">
        <v>25.043339319684101</v>
      </c>
      <c r="D1041" s="22">
        <v>12.1057389893585</v>
      </c>
      <c r="E1041" s="23">
        <f t="shared" si="39"/>
        <v>1.0687162792538603</v>
      </c>
      <c r="F1041" s="24">
        <f t="shared" si="40"/>
        <v>1.1357805514180612E-3</v>
      </c>
    </row>
    <row r="1042" spans="1:6" x14ac:dyDescent="0.15">
      <c r="A1042" s="25" t="s">
        <v>583</v>
      </c>
      <c r="B1042" s="25" t="s">
        <v>584</v>
      </c>
      <c r="C1042" s="21">
        <v>0.31010500000000002</v>
      </c>
      <c r="D1042" s="22">
        <v>0.73869030000000002</v>
      </c>
      <c r="E1042" s="23">
        <f t="shared" si="39"/>
        <v>-0.58019619318136439</v>
      </c>
      <c r="F1042" s="24">
        <f t="shared" si="40"/>
        <v>1.406406803028298E-5</v>
      </c>
    </row>
    <row r="1043" spans="1:6" x14ac:dyDescent="0.15">
      <c r="A1043" s="25" t="s">
        <v>692</v>
      </c>
      <c r="B1043" s="25" t="s">
        <v>1033</v>
      </c>
      <c r="C1043" s="21">
        <v>2.3236344020642594</v>
      </c>
      <c r="D1043" s="22">
        <v>1.99930270738506</v>
      </c>
      <c r="E1043" s="23">
        <f t="shared" si="39"/>
        <v>0.16222240558229495</v>
      </c>
      <c r="F1043" s="24">
        <f t="shared" si="40"/>
        <v>1.0538286163763132E-4</v>
      </c>
    </row>
    <row r="1044" spans="1:6" x14ac:dyDescent="0.15">
      <c r="A1044" s="25" t="s">
        <v>694</v>
      </c>
      <c r="B1044" s="25" t="s">
        <v>1035</v>
      </c>
      <c r="C1044" s="21">
        <v>0.37909804306801603</v>
      </c>
      <c r="D1044" s="22">
        <v>0.73406791369802304</v>
      </c>
      <c r="E1044" s="23">
        <f t="shared" si="39"/>
        <v>-0.4835654358488044</v>
      </c>
      <c r="F1044" s="24">
        <f t="shared" si="40"/>
        <v>1.7193081916949823E-5</v>
      </c>
    </row>
    <row r="1045" spans="1:6" x14ac:dyDescent="0.15">
      <c r="A1045" s="25" t="s">
        <v>696</v>
      </c>
      <c r="B1045" s="25" t="s">
        <v>1037</v>
      </c>
      <c r="C1045" s="21">
        <v>0.19882083626715702</v>
      </c>
      <c r="D1045" s="22">
        <v>1.07321897960918</v>
      </c>
      <c r="E1045" s="23">
        <f t="shared" si="39"/>
        <v>-0.81474345865597808</v>
      </c>
      <c r="F1045" s="24">
        <f t="shared" si="40"/>
        <v>9.0170418635592774E-6</v>
      </c>
    </row>
    <row r="1046" spans="1:6" x14ac:dyDescent="0.15">
      <c r="A1046" s="25" t="s">
        <v>218</v>
      </c>
      <c r="B1046" s="25" t="s">
        <v>155</v>
      </c>
      <c r="C1046" s="21">
        <v>6.1061111111111108E-3</v>
      </c>
      <c r="D1046" s="22">
        <v>1.41285844126335E-2</v>
      </c>
      <c r="E1046" s="23">
        <f t="shared" si="39"/>
        <v>-0.5678186198433901</v>
      </c>
      <c r="F1046" s="24">
        <f t="shared" si="40"/>
        <v>2.7692801492118303E-7</v>
      </c>
    </row>
    <row r="1047" spans="1:6" x14ac:dyDescent="0.15">
      <c r="A1047" s="25" t="s">
        <v>698</v>
      </c>
      <c r="B1047" s="25" t="s">
        <v>1039</v>
      </c>
      <c r="C1047" s="21">
        <v>2.3989164261943099E-2</v>
      </c>
      <c r="D1047" s="22">
        <v>0.15213889325153399</v>
      </c>
      <c r="E1047" s="23">
        <f t="shared" si="39"/>
        <v>-0.84232063380215749</v>
      </c>
      <c r="F1047" s="24">
        <f t="shared" si="40"/>
        <v>1.0879709716695989E-6</v>
      </c>
    </row>
    <row r="1048" spans="1:6" x14ac:dyDescent="0.15">
      <c r="A1048" s="25" t="s">
        <v>700</v>
      </c>
      <c r="B1048" s="25" t="s">
        <v>159</v>
      </c>
      <c r="C1048" s="21">
        <v>8.7769677555402201E-2</v>
      </c>
      <c r="D1048" s="22">
        <v>0.18708393168219298</v>
      </c>
      <c r="E1048" s="23">
        <f t="shared" si="39"/>
        <v>-0.53085400351484968</v>
      </c>
      <c r="F1048" s="24">
        <f t="shared" si="40"/>
        <v>3.9805830803604516E-6</v>
      </c>
    </row>
    <row r="1049" spans="1:6" x14ac:dyDescent="0.15">
      <c r="A1049" s="25" t="s">
        <v>702</v>
      </c>
      <c r="B1049" s="25" t="s">
        <v>1041</v>
      </c>
      <c r="C1049" s="21">
        <v>0.80910522260562812</v>
      </c>
      <c r="D1049" s="22">
        <v>1.8558732447549802</v>
      </c>
      <c r="E1049" s="23">
        <f t="shared" si="39"/>
        <v>-0.56402991158350935</v>
      </c>
      <c r="F1049" s="24">
        <f t="shared" si="40"/>
        <v>3.6695025537746275E-5</v>
      </c>
    </row>
    <row r="1050" spans="1:6" x14ac:dyDescent="0.15">
      <c r="A1050" s="25" t="s">
        <v>704</v>
      </c>
      <c r="B1050" s="25" t="s">
        <v>1043</v>
      </c>
      <c r="C1050" s="21">
        <v>1.1332853345939702</v>
      </c>
      <c r="D1050" s="22">
        <v>1.1102950530879299</v>
      </c>
      <c r="E1050" s="23">
        <f t="shared" si="39"/>
        <v>2.0706461261896347E-2</v>
      </c>
      <c r="F1050" s="24">
        <f t="shared" si="40"/>
        <v>5.1397436492322297E-5</v>
      </c>
    </row>
    <row r="1051" spans="1:6" x14ac:dyDescent="0.15">
      <c r="A1051" s="25" t="s">
        <v>706</v>
      </c>
      <c r="B1051" s="25" t="s">
        <v>1044</v>
      </c>
      <c r="C1051" s="21">
        <v>2.6395364771466898</v>
      </c>
      <c r="D1051" s="22">
        <v>2.71216569218132</v>
      </c>
      <c r="E1051" s="23">
        <f t="shared" si="39"/>
        <v>-2.6779047918793042E-2</v>
      </c>
      <c r="F1051" s="24">
        <f t="shared" si="40"/>
        <v>1.1970984209543387E-4</v>
      </c>
    </row>
    <row r="1052" spans="1:6" x14ac:dyDescent="0.15">
      <c r="A1052" s="25" t="s">
        <v>708</v>
      </c>
      <c r="B1052" s="25" t="s">
        <v>1045</v>
      </c>
      <c r="C1052" s="21">
        <v>0.41129627589908702</v>
      </c>
      <c r="D1052" s="22">
        <v>2.44979611323184</v>
      </c>
      <c r="E1052" s="23">
        <f t="shared" si="39"/>
        <v>-0.83210999736770197</v>
      </c>
      <c r="F1052" s="24">
        <f t="shared" si="40"/>
        <v>1.8653355492000443E-5</v>
      </c>
    </row>
    <row r="1053" spans="1:6" x14ac:dyDescent="0.15">
      <c r="A1053" s="25" t="s">
        <v>710</v>
      </c>
      <c r="B1053" s="25" t="s">
        <v>1046</v>
      </c>
      <c r="C1053" s="21">
        <v>0.59728201825013394</v>
      </c>
      <c r="D1053" s="22">
        <v>0.99448026963568914</v>
      </c>
      <c r="E1053" s="23">
        <f t="shared" si="39"/>
        <v>-0.39940284740999632</v>
      </c>
      <c r="F1053" s="24">
        <f t="shared" si="40"/>
        <v>2.708829247491851E-5</v>
      </c>
    </row>
    <row r="1054" spans="1:6" x14ac:dyDescent="0.15">
      <c r="A1054" s="25" t="s">
        <v>219</v>
      </c>
      <c r="B1054" s="25" t="s">
        <v>1053</v>
      </c>
      <c r="C1054" s="21">
        <v>2.4543059255041797</v>
      </c>
      <c r="D1054" s="22">
        <v>11.433628958765802</v>
      </c>
      <c r="E1054" s="23">
        <f t="shared" si="39"/>
        <v>-0.78534322441672899</v>
      </c>
      <c r="F1054" s="24">
        <f t="shared" si="40"/>
        <v>1.1130915497466154E-4</v>
      </c>
    </row>
    <row r="1055" spans="1:6" x14ac:dyDescent="0.15">
      <c r="A1055" s="25" t="s">
        <v>722</v>
      </c>
      <c r="B1055" s="25" t="s">
        <v>1054</v>
      </c>
      <c r="C1055" s="21">
        <v>9.6821002293980492</v>
      </c>
      <c r="D1055" s="22">
        <v>19.223750664142596</v>
      </c>
      <c r="E1055" s="23">
        <f t="shared" si="39"/>
        <v>-0.49634697210998791</v>
      </c>
      <c r="F1055" s="24">
        <f t="shared" si="40"/>
        <v>4.3910841909118722E-4</v>
      </c>
    </row>
    <row r="1056" spans="1:6" x14ac:dyDescent="0.15">
      <c r="A1056" s="25" t="s">
        <v>724</v>
      </c>
      <c r="B1056" s="25" t="s">
        <v>1056</v>
      </c>
      <c r="C1056" s="21">
        <v>0.62564242245686708</v>
      </c>
      <c r="D1056" s="22">
        <v>4.6392012757797501</v>
      </c>
      <c r="E1056" s="23">
        <f t="shared" si="39"/>
        <v>-0.86514005638789404</v>
      </c>
      <c r="F1056" s="24">
        <f t="shared" si="40"/>
        <v>2.8374510543410855E-5</v>
      </c>
    </row>
    <row r="1057" spans="1:6" x14ac:dyDescent="0.15">
      <c r="A1057" s="25" t="s">
        <v>726</v>
      </c>
      <c r="B1057" s="25" t="s">
        <v>1057</v>
      </c>
      <c r="C1057" s="21">
        <v>8.9027693435097</v>
      </c>
      <c r="D1057" s="22">
        <v>6.7862578353976399</v>
      </c>
      <c r="E1057" s="23">
        <f t="shared" si="39"/>
        <v>0.31188197670182438</v>
      </c>
      <c r="F1057" s="24">
        <f t="shared" si="40"/>
        <v>4.0376373713754427E-4</v>
      </c>
    </row>
    <row r="1058" spans="1:6" x14ac:dyDescent="0.15">
      <c r="A1058" s="25" t="s">
        <v>728</v>
      </c>
      <c r="B1058" s="25" t="s">
        <v>1059</v>
      </c>
      <c r="C1058" s="21">
        <v>0.47784227252511302</v>
      </c>
      <c r="D1058" s="22">
        <v>0.37953838907823995</v>
      </c>
      <c r="E1058" s="23">
        <f t="shared" si="39"/>
        <v>0.25900906542185975</v>
      </c>
      <c r="F1058" s="24">
        <f t="shared" si="40"/>
        <v>2.1671389460144818E-5</v>
      </c>
    </row>
    <row r="1059" spans="1:6" x14ac:dyDescent="0.15">
      <c r="A1059" s="25" t="s">
        <v>730</v>
      </c>
      <c r="B1059" s="25" t="s">
        <v>1060</v>
      </c>
      <c r="C1059" s="21">
        <v>0.90768050716969595</v>
      </c>
      <c r="D1059" s="22">
        <v>1.36117828470802</v>
      </c>
      <c r="E1059" s="23">
        <f t="shared" si="39"/>
        <v>-0.33316559824167469</v>
      </c>
      <c r="F1059" s="24">
        <f t="shared" si="40"/>
        <v>4.1165670990781712E-5</v>
      </c>
    </row>
    <row r="1060" spans="1:6" x14ac:dyDescent="0.15">
      <c r="A1060" s="25" t="s">
        <v>734</v>
      </c>
      <c r="B1060" s="25" t="s">
        <v>1061</v>
      </c>
      <c r="C1060" s="21">
        <v>4.9804661003714701</v>
      </c>
      <c r="D1060" s="22">
        <v>11.156099832655201</v>
      </c>
      <c r="E1060" s="23">
        <f t="shared" si="39"/>
        <v>-0.55356565689802573</v>
      </c>
      <c r="F1060" s="24">
        <f t="shared" si="40"/>
        <v>2.25877086980676E-4</v>
      </c>
    </row>
    <row r="1061" spans="1:6" x14ac:dyDescent="0.15">
      <c r="A1061" s="25" t="s">
        <v>736</v>
      </c>
      <c r="B1061" s="25" t="s">
        <v>1062</v>
      </c>
      <c r="C1061" s="21">
        <v>1.8431358709577499</v>
      </c>
      <c r="D1061" s="22">
        <v>2.7978273953146999</v>
      </c>
      <c r="E1061" s="23">
        <f t="shared" si="39"/>
        <v>-0.34122602629300736</v>
      </c>
      <c r="F1061" s="24">
        <f t="shared" si="40"/>
        <v>8.3591003944485465E-5</v>
      </c>
    </row>
    <row r="1062" spans="1:6" x14ac:dyDescent="0.15">
      <c r="A1062" s="25" t="s">
        <v>1065</v>
      </c>
      <c r="B1062" s="25" t="s">
        <v>1066</v>
      </c>
      <c r="C1062" s="21">
        <v>8.6353393610980795</v>
      </c>
      <c r="D1062" s="22">
        <v>3.2783616422369901</v>
      </c>
      <c r="E1062" s="23">
        <f t="shared" si="39"/>
        <v>1.6340411167102831</v>
      </c>
      <c r="F1062" s="24">
        <f t="shared" si="40"/>
        <v>3.9163509211094229E-4</v>
      </c>
    </row>
    <row r="1063" spans="1:6" x14ac:dyDescent="0.15">
      <c r="A1063" s="25" t="s">
        <v>742</v>
      </c>
      <c r="B1063" s="25" t="s">
        <v>1067</v>
      </c>
      <c r="C1063" s="21">
        <v>1.3753577801027501</v>
      </c>
      <c r="D1063" s="22">
        <v>1.5255197403540901</v>
      </c>
      <c r="E1063" s="23">
        <f t="shared" si="39"/>
        <v>-9.8433311794763001E-2</v>
      </c>
      <c r="F1063" s="24">
        <f t="shared" si="40"/>
        <v>6.2376051290188988E-5</v>
      </c>
    </row>
    <row r="1064" spans="1:6" x14ac:dyDescent="0.15">
      <c r="A1064" s="25" t="s">
        <v>744</v>
      </c>
      <c r="B1064" s="25" t="s">
        <v>1069</v>
      </c>
      <c r="C1064" s="21">
        <v>0.92028753745418312</v>
      </c>
      <c r="D1064" s="22">
        <v>0.80358583490343116</v>
      </c>
      <c r="E1064" s="23">
        <f t="shared" ref="E1064:E1095" si="41">IF(ISERROR(C1064/D1064-1),"",((C1064/D1064-1)))</f>
        <v>0.14522618179895663</v>
      </c>
      <c r="F1064" s="24">
        <f t="shared" ref="F1064:F1095" si="42">C1064/$C$1257</f>
        <v>4.1737432592758026E-5</v>
      </c>
    </row>
    <row r="1065" spans="1:6" x14ac:dyDescent="0.15">
      <c r="A1065" s="25" t="s">
        <v>748</v>
      </c>
      <c r="B1065" s="25" t="s">
        <v>1070</v>
      </c>
      <c r="C1065" s="21">
        <v>29.801220619479299</v>
      </c>
      <c r="D1065" s="22">
        <v>8.8103436424255896</v>
      </c>
      <c r="E1065" s="23">
        <f t="shared" si="41"/>
        <v>2.3825264744468786</v>
      </c>
      <c r="F1065" s="24">
        <f t="shared" si="42"/>
        <v>1.3515628389668944E-3</v>
      </c>
    </row>
    <row r="1066" spans="1:6" x14ac:dyDescent="0.15">
      <c r="A1066" s="25" t="s">
        <v>755</v>
      </c>
      <c r="B1066" s="25" t="s">
        <v>1071</v>
      </c>
      <c r="C1066" s="21">
        <v>27.512800015644498</v>
      </c>
      <c r="D1066" s="22">
        <v>33.0663239599197</v>
      </c>
      <c r="E1066" s="23">
        <f t="shared" si="41"/>
        <v>-0.16795105349499184</v>
      </c>
      <c r="F1066" s="24">
        <f t="shared" si="42"/>
        <v>1.2477770146356714E-3</v>
      </c>
    </row>
    <row r="1067" spans="1:6" x14ac:dyDescent="0.15">
      <c r="A1067" s="25" t="s">
        <v>757</v>
      </c>
      <c r="B1067" s="25" t="s">
        <v>1073</v>
      </c>
      <c r="C1067" s="21">
        <v>1.31475686142167</v>
      </c>
      <c r="D1067" s="22">
        <v>0.70820959951412599</v>
      </c>
      <c r="E1067" s="23">
        <f t="shared" si="41"/>
        <v>0.85645162438305222</v>
      </c>
      <c r="F1067" s="24">
        <f t="shared" si="42"/>
        <v>5.9627642064190196E-5</v>
      </c>
    </row>
    <row r="1068" spans="1:6" x14ac:dyDescent="0.15">
      <c r="A1068" s="25" t="s">
        <v>760</v>
      </c>
      <c r="B1068" s="25" t="s">
        <v>1075</v>
      </c>
      <c r="C1068" s="21">
        <v>0.84510390935664403</v>
      </c>
      <c r="D1068" s="22">
        <v>1.1556298119132</v>
      </c>
      <c r="E1068" s="23">
        <f t="shared" si="41"/>
        <v>-0.26870707155128304</v>
      </c>
      <c r="F1068" s="24">
        <f t="shared" si="42"/>
        <v>3.8327659579335845E-5</v>
      </c>
    </row>
    <row r="1069" spans="1:6" x14ac:dyDescent="0.15">
      <c r="A1069" s="25" t="s">
        <v>762</v>
      </c>
      <c r="B1069" s="25" t="s">
        <v>1077</v>
      </c>
      <c r="C1069" s="21">
        <v>0.15103172467142098</v>
      </c>
      <c r="D1069" s="22">
        <v>1.3756178595773699E-2</v>
      </c>
      <c r="E1069" s="23">
        <f t="shared" si="41"/>
        <v>9.9791919041980428</v>
      </c>
      <c r="F1069" s="24">
        <f t="shared" si="42"/>
        <v>6.8496813998801475E-6</v>
      </c>
    </row>
    <row r="1070" spans="1:6" x14ac:dyDescent="0.15">
      <c r="A1070" s="25" t="s">
        <v>764</v>
      </c>
      <c r="B1070" s="25" t="s">
        <v>765</v>
      </c>
      <c r="C1070" s="21">
        <v>1.42047807177364</v>
      </c>
      <c r="D1070" s="22">
        <v>0.125838094561842</v>
      </c>
      <c r="E1070" s="23">
        <f t="shared" si="41"/>
        <v>10.288140341918153</v>
      </c>
      <c r="F1070" s="24">
        <f t="shared" si="42"/>
        <v>6.4422373831281863E-5</v>
      </c>
    </row>
    <row r="1071" spans="1:6" x14ac:dyDescent="0.15">
      <c r="A1071" s="25" t="s">
        <v>769</v>
      </c>
      <c r="B1071" s="25" t="s">
        <v>220</v>
      </c>
      <c r="C1071" s="21">
        <v>6.5450459080453998</v>
      </c>
      <c r="D1071" s="22">
        <v>9.1265497842524397</v>
      </c>
      <c r="E1071" s="23">
        <f t="shared" si="41"/>
        <v>-0.28285649421003978</v>
      </c>
      <c r="F1071" s="24">
        <f t="shared" si="42"/>
        <v>2.9683484920293366E-4</v>
      </c>
    </row>
    <row r="1072" spans="1:6" x14ac:dyDescent="0.15">
      <c r="A1072" s="25" t="s">
        <v>1088</v>
      </c>
      <c r="B1072" s="25" t="s">
        <v>221</v>
      </c>
      <c r="C1072" s="21">
        <v>2.9953123843899996</v>
      </c>
      <c r="D1072" s="22">
        <v>1.60344231991176</v>
      </c>
      <c r="E1072" s="23">
        <f t="shared" si="41"/>
        <v>0.86805122154617731</v>
      </c>
      <c r="F1072" s="24">
        <f t="shared" si="42"/>
        <v>1.3584520451463239E-4</v>
      </c>
    </row>
    <row r="1073" spans="1:6" x14ac:dyDescent="0.15">
      <c r="A1073" s="25" t="s">
        <v>1089</v>
      </c>
      <c r="B1073" s="25" t="s">
        <v>222</v>
      </c>
      <c r="C1073" s="21">
        <v>0.587374629759988</v>
      </c>
      <c r="D1073" s="22">
        <v>2.0161770465742599</v>
      </c>
      <c r="E1073" s="23">
        <f t="shared" si="41"/>
        <v>-0.70866912171328811</v>
      </c>
      <c r="F1073" s="24">
        <f t="shared" si="42"/>
        <v>2.6638966647447635E-5</v>
      </c>
    </row>
    <row r="1074" spans="1:6" x14ac:dyDescent="0.15">
      <c r="A1074" s="25" t="s">
        <v>777</v>
      </c>
      <c r="B1074" s="25" t="s">
        <v>778</v>
      </c>
      <c r="C1074" s="21">
        <v>1.39979374</v>
      </c>
      <c r="D1074" s="22">
        <v>0.93045697999999999</v>
      </c>
      <c r="E1074" s="23">
        <f t="shared" si="41"/>
        <v>0.50441532503738107</v>
      </c>
      <c r="F1074" s="24">
        <f t="shared" si="42"/>
        <v>6.3484285605598894E-5</v>
      </c>
    </row>
    <row r="1075" spans="1:6" x14ac:dyDescent="0.15">
      <c r="A1075" s="25" t="s">
        <v>77</v>
      </c>
      <c r="B1075" s="25" t="s">
        <v>783</v>
      </c>
      <c r="C1075" s="21">
        <v>10.492390070000001</v>
      </c>
      <c r="D1075" s="22">
        <v>8.2083226699999994</v>
      </c>
      <c r="E1075" s="23">
        <f t="shared" si="41"/>
        <v>0.27826237976095558</v>
      </c>
      <c r="F1075" s="24">
        <f t="shared" si="42"/>
        <v>4.7585717013510137E-4</v>
      </c>
    </row>
    <row r="1076" spans="1:6" x14ac:dyDescent="0.15">
      <c r="A1076" s="25" t="s">
        <v>784</v>
      </c>
      <c r="B1076" s="25" t="s">
        <v>785</v>
      </c>
      <c r="C1076" s="21">
        <v>1.0432E-2</v>
      </c>
      <c r="D1076" s="22">
        <v>7.6992899999999989E-2</v>
      </c>
      <c r="E1076" s="23">
        <f t="shared" si="41"/>
        <v>-0.86450698700789297</v>
      </c>
      <c r="F1076" s="24">
        <f t="shared" si="42"/>
        <v>4.7311832344500104E-7</v>
      </c>
    </row>
    <row r="1077" spans="1:6" x14ac:dyDescent="0.15">
      <c r="A1077" s="25" t="s">
        <v>1092</v>
      </c>
      <c r="B1077" s="25" t="s">
        <v>1093</v>
      </c>
      <c r="C1077" s="21">
        <v>0.21145520000000001</v>
      </c>
      <c r="D1077" s="22">
        <v>0.91483749999999997</v>
      </c>
      <c r="E1077" s="23">
        <f t="shared" si="41"/>
        <v>-0.76886037137743046</v>
      </c>
      <c r="F1077" s="24">
        <f t="shared" si="42"/>
        <v>9.5900431084861374E-6</v>
      </c>
    </row>
    <row r="1078" spans="1:6" x14ac:dyDescent="0.15">
      <c r="A1078" s="25" t="s">
        <v>1094</v>
      </c>
      <c r="B1078" s="25" t="s">
        <v>823</v>
      </c>
      <c r="C1078" s="21">
        <v>0.20372399999999999</v>
      </c>
      <c r="D1078" s="22">
        <v>3.2771250000000002E-2</v>
      </c>
      <c r="E1078" s="23">
        <f t="shared" si="41"/>
        <v>5.2165465156196351</v>
      </c>
      <c r="F1078" s="24">
        <f t="shared" si="42"/>
        <v>9.2394130871845648E-6</v>
      </c>
    </row>
    <row r="1079" spans="1:6" x14ac:dyDescent="0.15">
      <c r="A1079" s="25" t="s">
        <v>821</v>
      </c>
      <c r="B1079" s="25" t="s">
        <v>822</v>
      </c>
      <c r="C1079" s="21">
        <v>1.00899713</v>
      </c>
      <c r="D1079" s="22">
        <v>1.54203801</v>
      </c>
      <c r="E1079" s="23">
        <f t="shared" si="41"/>
        <v>-0.34567298376776068</v>
      </c>
      <c r="F1079" s="24">
        <f t="shared" si="42"/>
        <v>4.5760643261734835E-5</v>
      </c>
    </row>
    <row r="1080" spans="1:6" x14ac:dyDescent="0.15">
      <c r="A1080" s="25" t="s">
        <v>223</v>
      </c>
      <c r="B1080" s="25" t="s">
        <v>825</v>
      </c>
      <c r="C1080" s="21">
        <v>0.97679410999999994</v>
      </c>
      <c r="D1080" s="22">
        <v>2.6621747</v>
      </c>
      <c r="E1080" s="23">
        <f t="shared" si="41"/>
        <v>-0.63308414357630249</v>
      </c>
      <c r="F1080" s="24">
        <f t="shared" si="42"/>
        <v>4.4300152576126524E-5</v>
      </c>
    </row>
    <row r="1081" spans="1:6" x14ac:dyDescent="0.15">
      <c r="A1081" s="25" t="s">
        <v>867</v>
      </c>
      <c r="B1081" s="25" t="s">
        <v>868</v>
      </c>
      <c r="C1081" s="21">
        <v>0.84682000000000002</v>
      </c>
      <c r="D1081" s="22">
        <v>1.8854000000000002E-3</v>
      </c>
      <c r="E1081" s="23">
        <f t="shared" si="41"/>
        <v>448.14606979951202</v>
      </c>
      <c r="F1081" s="24">
        <f t="shared" si="42"/>
        <v>3.8405488751888017E-5</v>
      </c>
    </row>
    <row r="1082" spans="1:6" x14ac:dyDescent="0.15">
      <c r="A1082" s="25" t="s">
        <v>869</v>
      </c>
      <c r="B1082" s="25" t="s">
        <v>870</v>
      </c>
      <c r="C1082" s="21">
        <v>0.12259811</v>
      </c>
      <c r="D1082" s="22">
        <v>0.66604241000000008</v>
      </c>
      <c r="E1082" s="23">
        <f t="shared" si="41"/>
        <v>-0.81593047505788707</v>
      </c>
      <c r="F1082" s="24">
        <f t="shared" si="42"/>
        <v>5.5601430464652811E-6</v>
      </c>
    </row>
    <row r="1083" spans="1:6" x14ac:dyDescent="0.15">
      <c r="A1083" s="25" t="s">
        <v>871</v>
      </c>
      <c r="B1083" s="25" t="s">
        <v>872</v>
      </c>
      <c r="C1083" s="21">
        <v>2.4585793199999997</v>
      </c>
      <c r="D1083" s="22">
        <v>1.3253431499999999</v>
      </c>
      <c r="E1083" s="23">
        <f t="shared" si="41"/>
        <v>0.85505113902010943</v>
      </c>
      <c r="F1083" s="24">
        <f t="shared" si="42"/>
        <v>1.1150296452597302E-4</v>
      </c>
    </row>
    <row r="1084" spans="1:6" x14ac:dyDescent="0.15">
      <c r="A1084" s="25" t="s">
        <v>873</v>
      </c>
      <c r="B1084" s="25" t="s">
        <v>874</v>
      </c>
      <c r="C1084" s="21">
        <v>1.4800841999999998</v>
      </c>
      <c r="D1084" s="22">
        <v>25.343275769999998</v>
      </c>
      <c r="E1084" s="23">
        <f t="shared" si="41"/>
        <v>-0.94159854418851241</v>
      </c>
      <c r="F1084" s="24">
        <f t="shared" si="42"/>
        <v>6.7125666723680556E-5</v>
      </c>
    </row>
    <row r="1085" spans="1:6" x14ac:dyDescent="0.15">
      <c r="A1085" s="25" t="s">
        <v>877</v>
      </c>
      <c r="B1085" s="25" t="s">
        <v>224</v>
      </c>
      <c r="C1085" s="21">
        <v>3.5592786165485797</v>
      </c>
      <c r="D1085" s="22">
        <v>5.0895881746697693</v>
      </c>
      <c r="E1085" s="23">
        <f t="shared" si="41"/>
        <v>-0.30067453507090125</v>
      </c>
      <c r="F1085" s="24">
        <f t="shared" si="42"/>
        <v>1.6142253946847265E-4</v>
      </c>
    </row>
    <row r="1086" spans="1:6" x14ac:dyDescent="0.15">
      <c r="A1086" s="25" t="s">
        <v>225</v>
      </c>
      <c r="B1086" s="25" t="s">
        <v>226</v>
      </c>
      <c r="C1086" s="21">
        <v>5.0191593558938505</v>
      </c>
      <c r="D1086" s="22">
        <v>7.4861002418092903</v>
      </c>
      <c r="E1086" s="23">
        <f t="shared" si="41"/>
        <v>-0.32953618121993156</v>
      </c>
      <c r="F1086" s="24">
        <f t="shared" si="42"/>
        <v>2.2763192672198905E-4</v>
      </c>
    </row>
    <row r="1087" spans="1:6" x14ac:dyDescent="0.15">
      <c r="A1087" s="25" t="s">
        <v>882</v>
      </c>
      <c r="B1087" s="25" t="s">
        <v>227</v>
      </c>
      <c r="C1087" s="21">
        <v>2.4961247271022198</v>
      </c>
      <c r="D1087" s="22">
        <v>1.7040291468389801</v>
      </c>
      <c r="E1087" s="23">
        <f t="shared" si="41"/>
        <v>0.46483687308553279</v>
      </c>
      <c r="F1087" s="24">
        <f t="shared" si="42"/>
        <v>1.1320574635699895E-4</v>
      </c>
    </row>
    <row r="1088" spans="1:6" x14ac:dyDescent="0.15">
      <c r="A1088" s="25" t="s">
        <v>884</v>
      </c>
      <c r="B1088" s="25" t="s">
        <v>228</v>
      </c>
      <c r="C1088" s="21">
        <v>1.5888632546453498</v>
      </c>
      <c r="D1088" s="22">
        <v>2.1059875027315798</v>
      </c>
      <c r="E1088" s="23">
        <f t="shared" si="41"/>
        <v>-0.24554953313611394</v>
      </c>
      <c r="F1088" s="24">
        <f t="shared" si="42"/>
        <v>7.2059079679943981E-5</v>
      </c>
    </row>
    <row r="1089" spans="1:6" x14ac:dyDescent="0.15">
      <c r="A1089" s="25" t="s">
        <v>888</v>
      </c>
      <c r="B1089" s="25" t="s">
        <v>889</v>
      </c>
      <c r="C1089" s="21">
        <v>1.538874E-2</v>
      </c>
      <c r="D1089" s="22">
        <v>1.420011E-2</v>
      </c>
      <c r="E1089" s="23">
        <f t="shared" si="41"/>
        <v>8.3705689603812861E-2</v>
      </c>
      <c r="F1089" s="24">
        <f t="shared" si="42"/>
        <v>6.9791937008541267E-7</v>
      </c>
    </row>
    <row r="1090" spans="1:6" x14ac:dyDescent="0.15">
      <c r="A1090" s="25" t="s">
        <v>278</v>
      </c>
      <c r="B1090" s="25" t="s">
        <v>229</v>
      </c>
      <c r="C1090" s="21">
        <v>16.139599438282303</v>
      </c>
      <c r="D1090" s="22">
        <v>23.1361685373302</v>
      </c>
      <c r="E1090" s="23">
        <f t="shared" si="41"/>
        <v>-0.30240828716988877</v>
      </c>
      <c r="F1090" s="24">
        <f t="shared" si="42"/>
        <v>7.3197279786368908E-4</v>
      </c>
    </row>
    <row r="1091" spans="1:6" x14ac:dyDescent="0.15">
      <c r="A1091" s="25" t="s">
        <v>282</v>
      </c>
      <c r="B1091" s="25" t="s">
        <v>283</v>
      </c>
      <c r="C1091" s="21">
        <v>6.9033410000000003E-2</v>
      </c>
      <c r="D1091" s="22">
        <v>0.73279156999999995</v>
      </c>
      <c r="E1091" s="23">
        <f t="shared" si="41"/>
        <v>-0.90579393537510267</v>
      </c>
      <c r="F1091" s="24">
        <f t="shared" si="42"/>
        <v>3.1308446319872863E-6</v>
      </c>
    </row>
    <row r="1092" spans="1:6" x14ac:dyDescent="0.15">
      <c r="A1092" s="25" t="s">
        <v>230</v>
      </c>
      <c r="B1092" s="25" t="s">
        <v>286</v>
      </c>
      <c r="C1092" s="21">
        <v>0.39494103117859108</v>
      </c>
      <c r="D1092" s="22">
        <v>4.8651706152010901</v>
      </c>
      <c r="E1092" s="23">
        <f t="shared" si="41"/>
        <v>-0.91882277880561702</v>
      </c>
      <c r="F1092" s="24">
        <f t="shared" si="42"/>
        <v>1.7911602619905571E-5</v>
      </c>
    </row>
    <row r="1093" spans="1:6" x14ac:dyDescent="0.15">
      <c r="A1093" s="25" t="s">
        <v>287</v>
      </c>
      <c r="B1093" s="25" t="s">
        <v>288</v>
      </c>
      <c r="C1093" s="21">
        <v>4.1344982670040602E-2</v>
      </c>
      <c r="D1093" s="22">
        <v>6.3669964814814795E-2</v>
      </c>
      <c r="E1093" s="23">
        <f t="shared" si="41"/>
        <v>-0.35063600568504782</v>
      </c>
      <c r="F1093" s="24">
        <f t="shared" si="42"/>
        <v>1.8751024620122922E-6</v>
      </c>
    </row>
    <row r="1094" spans="1:6" x14ac:dyDescent="0.15">
      <c r="A1094" s="25" t="s">
        <v>289</v>
      </c>
      <c r="B1094" s="25" t="s">
        <v>290</v>
      </c>
      <c r="C1094" s="21">
        <v>3.9468997055440498E-2</v>
      </c>
      <c r="D1094" s="22">
        <v>0.31011649653109097</v>
      </c>
      <c r="E1094" s="23">
        <f t="shared" si="41"/>
        <v>-0.87272848269300796</v>
      </c>
      <c r="F1094" s="24">
        <f t="shared" si="42"/>
        <v>1.7900216367835211E-6</v>
      </c>
    </row>
    <row r="1095" spans="1:6" x14ac:dyDescent="0.15">
      <c r="A1095" s="25" t="s">
        <v>291</v>
      </c>
      <c r="B1095" s="25" t="s">
        <v>292</v>
      </c>
      <c r="C1095" s="21">
        <v>8.147237666589989E-2</v>
      </c>
      <c r="D1095" s="22">
        <v>0.36672863154283097</v>
      </c>
      <c r="E1095" s="23">
        <f t="shared" si="41"/>
        <v>-0.77784015302229115</v>
      </c>
      <c r="F1095" s="24">
        <f t="shared" si="42"/>
        <v>3.6949841118913131E-6</v>
      </c>
    </row>
    <row r="1096" spans="1:6" x14ac:dyDescent="0.15">
      <c r="A1096" s="25" t="s">
        <v>293</v>
      </c>
      <c r="B1096" s="25" t="s">
        <v>294</v>
      </c>
      <c r="C1096" s="21">
        <v>1.6252971428571402E-2</v>
      </c>
      <c r="D1096" s="22">
        <v>7.7475976506097097E-2</v>
      </c>
      <c r="E1096" s="23">
        <f t="shared" ref="E1096:E1124" si="43">IF(ISERROR(C1096/D1096-1),"",((C1096/D1096-1)))</f>
        <v>-0.79021921166372977</v>
      </c>
      <c r="F1096" s="24">
        <f t="shared" ref="F1096:F1122" si="44">C1096/$C$1257</f>
        <v>7.3711451239313702E-7</v>
      </c>
    </row>
    <row r="1097" spans="1:6" x14ac:dyDescent="0.15">
      <c r="A1097" s="25" t="s">
        <v>295</v>
      </c>
      <c r="B1097" s="25" t="s">
        <v>296</v>
      </c>
      <c r="C1097" s="21">
        <v>5.8641424982746701E-2</v>
      </c>
      <c r="D1097" s="22">
        <v>0.16451363115314699</v>
      </c>
      <c r="E1097" s="23">
        <f t="shared" si="43"/>
        <v>-0.64354671055703005</v>
      </c>
      <c r="F1097" s="24">
        <f t="shared" si="44"/>
        <v>2.659541092049743E-6</v>
      </c>
    </row>
    <row r="1098" spans="1:6" x14ac:dyDescent="0.15">
      <c r="A1098" s="25" t="s">
        <v>297</v>
      </c>
      <c r="B1098" s="25" t="s">
        <v>298</v>
      </c>
      <c r="C1098" s="21">
        <v>3.7676578393336397</v>
      </c>
      <c r="D1098" s="22">
        <v>3.6106969010035597</v>
      </c>
      <c r="E1098" s="23">
        <f t="shared" si="43"/>
        <v>4.3471092321943239E-2</v>
      </c>
      <c r="F1098" s="24">
        <f t="shared" si="44"/>
        <v>1.7087307901264827E-4</v>
      </c>
    </row>
    <row r="1099" spans="1:6" x14ac:dyDescent="0.15">
      <c r="A1099" s="25" t="s">
        <v>115</v>
      </c>
      <c r="B1099" s="25" t="s">
        <v>299</v>
      </c>
      <c r="C1099" s="21">
        <v>2.6334553634077102</v>
      </c>
      <c r="D1099" s="22">
        <v>1.2997750972279001</v>
      </c>
      <c r="E1099" s="23">
        <f t="shared" si="43"/>
        <v>1.0260854120256817</v>
      </c>
      <c r="F1099" s="24">
        <f t="shared" si="44"/>
        <v>1.1943404777633261E-4</v>
      </c>
    </row>
    <row r="1100" spans="1:6" x14ac:dyDescent="0.15">
      <c r="A1100" s="25" t="s">
        <v>116</v>
      </c>
      <c r="B1100" s="25" t="s">
        <v>300</v>
      </c>
      <c r="C1100" s="21">
        <v>4.4355562778928E-2</v>
      </c>
      <c r="D1100" s="22">
        <v>0.15130236179656101</v>
      </c>
      <c r="E1100" s="23">
        <f t="shared" si="43"/>
        <v>-0.70684157040081197</v>
      </c>
      <c r="F1100" s="24">
        <f t="shared" si="44"/>
        <v>2.011640097529324E-6</v>
      </c>
    </row>
    <row r="1101" spans="1:6" x14ac:dyDescent="0.15">
      <c r="A1101" s="25" t="s">
        <v>301</v>
      </c>
      <c r="B1101" s="25" t="s">
        <v>302</v>
      </c>
      <c r="C1101" s="21">
        <v>3.7635220000000004E-2</v>
      </c>
      <c r="D1101" s="22">
        <v>1.7229000000000001E-2</v>
      </c>
      <c r="E1101" s="23">
        <f t="shared" si="43"/>
        <v>1.1844111672180628</v>
      </c>
      <c r="F1101" s="24">
        <f t="shared" si="44"/>
        <v>1.7068550794558832E-6</v>
      </c>
    </row>
    <row r="1102" spans="1:6" x14ac:dyDescent="0.15">
      <c r="A1102" s="25" t="s">
        <v>309</v>
      </c>
      <c r="B1102" s="25" t="s">
        <v>310</v>
      </c>
      <c r="C1102" s="21">
        <v>20.432271378263202</v>
      </c>
      <c r="D1102" s="22">
        <v>3.3234564289301698</v>
      </c>
      <c r="E1102" s="23">
        <f t="shared" si="43"/>
        <v>5.1478980739459876</v>
      </c>
      <c r="F1102" s="24">
        <f t="shared" si="44"/>
        <v>9.2665663138968239E-4</v>
      </c>
    </row>
    <row r="1103" spans="1:6" x14ac:dyDescent="0.15">
      <c r="A1103" s="25" t="s">
        <v>326</v>
      </c>
      <c r="B1103" s="25" t="s">
        <v>325</v>
      </c>
      <c r="C1103" s="21">
        <v>24.62879719</v>
      </c>
      <c r="D1103" s="22">
        <v>26.684065280000002</v>
      </c>
      <c r="E1103" s="23">
        <f t="shared" si="43"/>
        <v>-7.7022300329194882E-2</v>
      </c>
      <c r="F1103" s="24">
        <f t="shared" si="44"/>
        <v>1.1169799880176143E-3</v>
      </c>
    </row>
    <row r="1104" spans="1:6" x14ac:dyDescent="0.15">
      <c r="A1104" s="25" t="s">
        <v>231</v>
      </c>
      <c r="B1104" s="25" t="s">
        <v>327</v>
      </c>
      <c r="C1104" s="21">
        <v>3.0609099999999998</v>
      </c>
      <c r="D1104" s="22">
        <v>3.3547579999999999</v>
      </c>
      <c r="E1104" s="23">
        <f t="shared" si="43"/>
        <v>-8.7591414939617085E-2</v>
      </c>
      <c r="F1104" s="24">
        <f t="shared" si="44"/>
        <v>1.3882022693788708E-4</v>
      </c>
    </row>
    <row r="1105" spans="1:6" x14ac:dyDescent="0.15">
      <c r="A1105" s="25" t="s">
        <v>331</v>
      </c>
      <c r="B1105" s="25" t="s">
        <v>332</v>
      </c>
      <c r="C1105" s="21">
        <v>1.3176001850318202</v>
      </c>
      <c r="D1105" s="22">
        <v>2.5890217342270696</v>
      </c>
      <c r="E1105" s="23">
        <f t="shared" si="43"/>
        <v>-0.49108183696836427</v>
      </c>
      <c r="F1105" s="24">
        <f t="shared" si="44"/>
        <v>5.9756594182618664E-5</v>
      </c>
    </row>
    <row r="1106" spans="1:6" x14ac:dyDescent="0.15">
      <c r="A1106" s="25" t="s">
        <v>1154</v>
      </c>
      <c r="B1106" s="25" t="s">
        <v>330</v>
      </c>
      <c r="C1106" s="21">
        <v>7.9256117681542806</v>
      </c>
      <c r="D1106" s="22">
        <v>6.7472409081648106</v>
      </c>
      <c r="E1106" s="23">
        <f t="shared" si="43"/>
        <v>0.17464484757962739</v>
      </c>
      <c r="F1106" s="24">
        <f t="shared" si="44"/>
        <v>3.5944710046253102E-4</v>
      </c>
    </row>
    <row r="1107" spans="1:6" x14ac:dyDescent="0.15">
      <c r="A1107" s="25" t="s">
        <v>36</v>
      </c>
      <c r="B1107" s="25" t="s">
        <v>232</v>
      </c>
      <c r="C1107" s="21">
        <v>0.7294501561613369</v>
      </c>
      <c r="D1107" s="22">
        <v>1.7182465301446601</v>
      </c>
      <c r="E1107" s="23">
        <f t="shared" si="43"/>
        <v>-0.57546827922304944</v>
      </c>
      <c r="F1107" s="24">
        <f t="shared" si="44"/>
        <v>3.3082461169454173E-5</v>
      </c>
    </row>
    <row r="1108" spans="1:6" x14ac:dyDescent="0.15">
      <c r="A1108" s="25" t="s">
        <v>1155</v>
      </c>
      <c r="B1108" s="25" t="s">
        <v>329</v>
      </c>
      <c r="C1108" s="21">
        <v>9.549309749367378</v>
      </c>
      <c r="D1108" s="22">
        <v>9.2037849348632896</v>
      </c>
      <c r="E1108" s="23">
        <f t="shared" si="43"/>
        <v>3.754160021658759E-2</v>
      </c>
      <c r="F1108" s="24">
        <f t="shared" si="44"/>
        <v>4.3308602556342953E-4</v>
      </c>
    </row>
    <row r="1109" spans="1:6" x14ac:dyDescent="0.15">
      <c r="A1109" s="25" t="s">
        <v>240</v>
      </c>
      <c r="B1109" s="25" t="s">
        <v>241</v>
      </c>
      <c r="C1109" s="21">
        <v>14.083866077946499</v>
      </c>
      <c r="D1109" s="22">
        <v>15.192701706998401</v>
      </c>
      <c r="E1109" s="23">
        <f t="shared" si="43"/>
        <v>-7.2984756130710093E-2</v>
      </c>
      <c r="F1109" s="24">
        <f t="shared" si="44"/>
        <v>6.3873994501744346E-4</v>
      </c>
    </row>
    <row r="1110" spans="1:6" x14ac:dyDescent="0.15">
      <c r="A1110" s="25" t="s">
        <v>242</v>
      </c>
      <c r="B1110" s="25" t="s">
        <v>243</v>
      </c>
      <c r="C1110" s="21">
        <v>28.661272699716299</v>
      </c>
      <c r="D1110" s="22">
        <v>17.775396459933301</v>
      </c>
      <c r="E1110" s="23">
        <f t="shared" si="43"/>
        <v>0.61241257061806453</v>
      </c>
      <c r="F1110" s="24">
        <f t="shared" si="44"/>
        <v>1.2998632369142786E-3</v>
      </c>
    </row>
    <row r="1111" spans="1:6" x14ac:dyDescent="0.15">
      <c r="A1111" s="25" t="s">
        <v>244</v>
      </c>
      <c r="B1111" s="25" t="s">
        <v>245</v>
      </c>
      <c r="C1111" s="21">
        <v>1.3791285900000001</v>
      </c>
      <c r="D1111" s="22">
        <v>0.21321589999999999</v>
      </c>
      <c r="E1111" s="23">
        <f t="shared" si="43"/>
        <v>5.4682258218078488</v>
      </c>
      <c r="F1111" s="24">
        <f t="shared" si="44"/>
        <v>6.2547067323223571E-5</v>
      </c>
    </row>
    <row r="1112" spans="1:6" x14ac:dyDescent="0.15">
      <c r="A1112" s="25" t="s">
        <v>246</v>
      </c>
      <c r="B1112" s="25" t="s">
        <v>247</v>
      </c>
      <c r="C1112" s="21">
        <v>4.1104351453216799</v>
      </c>
      <c r="D1112" s="22">
        <v>6.0771879079497104</v>
      </c>
      <c r="E1112" s="23">
        <f t="shared" si="43"/>
        <v>-0.32362875600000385</v>
      </c>
      <c r="F1112" s="24">
        <f t="shared" si="44"/>
        <v>1.8641892106825177E-4</v>
      </c>
    </row>
    <row r="1113" spans="1:6" x14ac:dyDescent="0.15">
      <c r="A1113" s="25" t="s">
        <v>248</v>
      </c>
      <c r="B1113" s="25" t="s">
        <v>334</v>
      </c>
      <c r="C1113" s="21">
        <v>58.024395349999999</v>
      </c>
      <c r="D1113" s="22">
        <v>43.688295740000001</v>
      </c>
      <c r="E1113" s="23">
        <f t="shared" si="43"/>
        <v>0.32814508708047851</v>
      </c>
      <c r="F1113" s="24">
        <f t="shared" si="44"/>
        <v>2.6315571939131434E-3</v>
      </c>
    </row>
    <row r="1114" spans="1:6" x14ac:dyDescent="0.15">
      <c r="A1114" s="25" t="s">
        <v>249</v>
      </c>
      <c r="B1114" s="25" t="s">
        <v>250</v>
      </c>
      <c r="C1114" s="21">
        <v>24.4489040227743</v>
      </c>
      <c r="D1114" s="22">
        <v>28.3399037188139</v>
      </c>
      <c r="E1114" s="23">
        <f t="shared" si="43"/>
        <v>-0.13729756228693524</v>
      </c>
      <c r="F1114" s="24">
        <f t="shared" si="44"/>
        <v>1.1088213651574692E-3</v>
      </c>
    </row>
    <row r="1115" spans="1:6" x14ac:dyDescent="0.15">
      <c r="A1115" s="25" t="s">
        <v>251</v>
      </c>
      <c r="B1115" s="25" t="s">
        <v>252</v>
      </c>
      <c r="C1115" s="21">
        <v>1.6911790118472498</v>
      </c>
      <c r="D1115" s="22">
        <v>1.4739490064757998</v>
      </c>
      <c r="E1115" s="23">
        <f t="shared" si="43"/>
        <v>0.14737959347104224</v>
      </c>
      <c r="F1115" s="24">
        <f t="shared" si="44"/>
        <v>7.6699365292421818E-5</v>
      </c>
    </row>
    <row r="1116" spans="1:6" x14ac:dyDescent="0.15">
      <c r="A1116" s="25" t="s">
        <v>253</v>
      </c>
      <c r="B1116" s="25" t="s">
        <v>254</v>
      </c>
      <c r="C1116" s="21">
        <v>15.636374610919399</v>
      </c>
      <c r="D1116" s="22">
        <v>14.749124425547199</v>
      </c>
      <c r="E1116" s="23">
        <f t="shared" si="43"/>
        <v>6.0156125867063537E-2</v>
      </c>
      <c r="F1116" s="24">
        <f t="shared" si="44"/>
        <v>7.0915024354641163E-4</v>
      </c>
    </row>
    <row r="1117" spans="1:6" x14ac:dyDescent="0.15">
      <c r="A1117" s="25" t="s">
        <v>255</v>
      </c>
      <c r="B1117" s="25" t="s">
        <v>256</v>
      </c>
      <c r="C1117" s="21">
        <v>377.27042793106403</v>
      </c>
      <c r="D1117" s="22">
        <v>169.836734525335</v>
      </c>
      <c r="E1117" s="23">
        <f t="shared" si="43"/>
        <v>1.2213711832453162</v>
      </c>
      <c r="F1117" s="24">
        <f t="shared" si="44"/>
        <v>1.7110194818646771E-2</v>
      </c>
    </row>
    <row r="1118" spans="1:6" x14ac:dyDescent="0.15">
      <c r="A1118" s="25" t="s">
        <v>257</v>
      </c>
      <c r="B1118" s="25" t="s">
        <v>258</v>
      </c>
      <c r="C1118" s="21">
        <v>21.6061720834292</v>
      </c>
      <c r="D1118" s="22">
        <v>25.137660339506201</v>
      </c>
      <c r="E1118" s="23">
        <f t="shared" si="43"/>
        <v>-0.14048595646456941</v>
      </c>
      <c r="F1118" s="24">
        <f t="shared" si="44"/>
        <v>9.7989608053836359E-4</v>
      </c>
    </row>
    <row r="1119" spans="1:6" x14ac:dyDescent="0.15">
      <c r="A1119" s="25" t="s">
        <v>259</v>
      </c>
      <c r="B1119" s="25" t="s">
        <v>260</v>
      </c>
      <c r="C1119" s="21">
        <v>46.567306617590702</v>
      </c>
      <c r="D1119" s="22">
        <v>78.544552984549</v>
      </c>
      <c r="E1119" s="23">
        <f t="shared" si="43"/>
        <v>-0.40712239298438357</v>
      </c>
      <c r="F1119" s="24">
        <f t="shared" si="44"/>
        <v>2.1119484311986018E-3</v>
      </c>
    </row>
    <row r="1120" spans="1:6" x14ac:dyDescent="0.15">
      <c r="A1120" s="25" t="s">
        <v>261</v>
      </c>
      <c r="B1120" s="25" t="s">
        <v>262</v>
      </c>
      <c r="C1120" s="21">
        <v>16.621367023234402</v>
      </c>
      <c r="D1120" s="22">
        <v>14.3657084526244</v>
      </c>
      <c r="E1120" s="23">
        <f t="shared" si="43"/>
        <v>0.15701686958556693</v>
      </c>
      <c r="F1120" s="24">
        <f t="shared" si="44"/>
        <v>7.5382221044830214E-4</v>
      </c>
    </row>
    <row r="1121" spans="1:6" x14ac:dyDescent="0.15">
      <c r="A1121" s="25" t="s">
        <v>263</v>
      </c>
      <c r="B1121" s="25" t="s">
        <v>264</v>
      </c>
      <c r="C1121" s="21">
        <v>5.0583913311862601</v>
      </c>
      <c r="D1121" s="22">
        <v>11.836435143528002</v>
      </c>
      <c r="E1121" s="23">
        <f t="shared" si="43"/>
        <v>-0.57264233108630536</v>
      </c>
      <c r="F1121" s="24">
        <f t="shared" si="44"/>
        <v>2.2941119880555698E-4</v>
      </c>
    </row>
    <row r="1122" spans="1:6" x14ac:dyDescent="0.15">
      <c r="A1122" s="26" t="s">
        <v>265</v>
      </c>
      <c r="B1122" s="26" t="s">
        <v>266</v>
      </c>
      <c r="C1122" s="21">
        <v>21.5450083199141</v>
      </c>
      <c r="D1122" s="51">
        <v>29.5760942172234</v>
      </c>
      <c r="E1122" s="52">
        <f t="shared" si="43"/>
        <v>-0.27153977257187878</v>
      </c>
      <c r="F1122" s="47">
        <f t="shared" si="44"/>
        <v>9.7712214483573214E-4</v>
      </c>
    </row>
    <row r="1123" spans="1:6" s="4" customFormat="1" ht="11" x14ac:dyDescent="0.15">
      <c r="A1123" s="133" t="s">
        <v>189</v>
      </c>
      <c r="B1123" s="27"/>
      <c r="C1123" s="28">
        <f>SUM(C1000:C1122)</f>
        <v>1052.5534396445717</v>
      </c>
      <c r="D1123" s="28">
        <f>SUM(D1000:D1122)</f>
        <v>851.16179313800501</v>
      </c>
      <c r="E1123" s="30">
        <f t="shared" si="43"/>
        <v>0.23660794942885022</v>
      </c>
      <c r="F1123" s="53">
        <f>C1123/$C1257</f>
        <v>4.7736035151544176E-2</v>
      </c>
    </row>
    <row r="1124" spans="1:6" x14ac:dyDescent="0.15">
      <c r="E1124" s="33" t="str">
        <f t="shared" si="43"/>
        <v/>
      </c>
    </row>
    <row r="1125" spans="1:6" s="4" customFormat="1" ht="11" x14ac:dyDescent="0.15">
      <c r="A1125" s="34" t="s">
        <v>922</v>
      </c>
      <c r="B1125" s="34" t="s">
        <v>374</v>
      </c>
      <c r="C1125" s="145" t="s">
        <v>1126</v>
      </c>
      <c r="D1125" s="146"/>
      <c r="E1125" s="147"/>
      <c r="F1125" s="134"/>
    </row>
    <row r="1126" spans="1:6" s="4" customFormat="1" ht="12" x14ac:dyDescent="0.15">
      <c r="A1126" s="37"/>
      <c r="B1126" s="37"/>
      <c r="C1126" s="39" t="s">
        <v>1160</v>
      </c>
      <c r="D1126" s="40" t="s">
        <v>1137</v>
      </c>
      <c r="E1126" s="40" t="s">
        <v>345</v>
      </c>
      <c r="F1126" s="42" t="s">
        <v>346</v>
      </c>
    </row>
    <row r="1127" spans="1:6" x14ac:dyDescent="0.15">
      <c r="A1127" s="20" t="s">
        <v>112</v>
      </c>
      <c r="B1127" s="66" t="s">
        <v>923</v>
      </c>
      <c r="C1127" s="49">
        <v>85.041295599999998</v>
      </c>
      <c r="D1127" s="49">
        <v>24.516644729999999</v>
      </c>
      <c r="E1127" s="44">
        <f t="shared" ref="E1127:E1159" si="45">IF(ISERROR(C1127/D1127-1),"",((C1127/D1127-1)))</f>
        <v>2.4687167243541488</v>
      </c>
      <c r="F1127" s="45">
        <f t="shared" ref="F1127:F1159" si="46">C1127/$C$1257</f>
        <v>3.8568438648257999E-3</v>
      </c>
    </row>
    <row r="1128" spans="1:6" x14ac:dyDescent="0.15">
      <c r="A1128" s="25" t="s">
        <v>924</v>
      </c>
      <c r="B1128" s="70" t="s">
        <v>925</v>
      </c>
      <c r="C1128" s="22">
        <v>2.3811958</v>
      </c>
      <c r="D1128" s="22">
        <v>2.7070598800000001</v>
      </c>
      <c r="E1128" s="23">
        <f t="shared" si="45"/>
        <v>-0.1203756453292788</v>
      </c>
      <c r="F1128" s="24">
        <f t="shared" si="46"/>
        <v>1.0799342069500365E-4</v>
      </c>
    </row>
    <row r="1129" spans="1:6" x14ac:dyDescent="0.15">
      <c r="A1129" s="25" t="s">
        <v>926</v>
      </c>
      <c r="B1129" s="70" t="s">
        <v>927</v>
      </c>
      <c r="C1129" s="22">
        <v>496.57925899999998</v>
      </c>
      <c r="D1129" s="22">
        <v>0.74114868999999994</v>
      </c>
      <c r="E1129" s="23">
        <f t="shared" si="45"/>
        <v>669.01300238417753</v>
      </c>
      <c r="F1129" s="24">
        <f t="shared" si="46"/>
        <v>2.2521160513385825E-2</v>
      </c>
    </row>
    <row r="1130" spans="1:6" x14ac:dyDescent="0.15">
      <c r="A1130" s="25" t="s">
        <v>928</v>
      </c>
      <c r="B1130" s="70" t="s">
        <v>929</v>
      </c>
      <c r="C1130" s="22">
        <v>60.120597659999994</v>
      </c>
      <c r="D1130" s="22">
        <v>56.86879339</v>
      </c>
      <c r="E1130" s="23">
        <f t="shared" si="45"/>
        <v>5.7180820554771916E-2</v>
      </c>
      <c r="F1130" s="24">
        <f t="shared" si="46"/>
        <v>2.7266254188468798E-3</v>
      </c>
    </row>
    <row r="1131" spans="1:6" x14ac:dyDescent="0.15">
      <c r="A1131" s="25" t="s">
        <v>930</v>
      </c>
      <c r="B1131" s="70" t="s">
        <v>931</v>
      </c>
      <c r="C1131" s="22">
        <v>6.9410449999999999E-2</v>
      </c>
      <c r="D1131" s="22">
        <v>1.5059299999999999E-2</v>
      </c>
      <c r="E1131" s="23">
        <f t="shared" si="45"/>
        <v>3.6091418591833619</v>
      </c>
      <c r="F1131" s="24">
        <f t="shared" si="46"/>
        <v>3.147944376300141E-6</v>
      </c>
    </row>
    <row r="1132" spans="1:6" x14ac:dyDescent="0.15">
      <c r="A1132" s="25" t="s">
        <v>932</v>
      </c>
      <c r="B1132" s="70" t="s">
        <v>933</v>
      </c>
      <c r="C1132" s="22">
        <v>3.77918E-2</v>
      </c>
      <c r="D1132" s="22">
        <v>3.5343390000000002E-2</v>
      </c>
      <c r="E1132" s="23">
        <f t="shared" si="45"/>
        <v>6.9274905434934198E-2</v>
      </c>
      <c r="F1132" s="24">
        <f t="shared" si="46"/>
        <v>1.7139563895675605E-6</v>
      </c>
    </row>
    <row r="1133" spans="1:6" x14ac:dyDescent="0.15">
      <c r="A1133" s="25" t="s">
        <v>934</v>
      </c>
      <c r="B1133" s="70" t="s">
        <v>935</v>
      </c>
      <c r="C1133" s="22">
        <v>10.69431966</v>
      </c>
      <c r="D1133" s="22">
        <v>21.524528660000001</v>
      </c>
      <c r="E1133" s="23">
        <f t="shared" si="45"/>
        <v>-0.50315661592749605</v>
      </c>
      <c r="F1133" s="24">
        <f t="shared" si="46"/>
        <v>4.8501520206327772E-4</v>
      </c>
    </row>
    <row r="1134" spans="1:6" x14ac:dyDescent="0.15">
      <c r="A1134" s="25" t="s">
        <v>936</v>
      </c>
      <c r="B1134" s="70" t="s">
        <v>937</v>
      </c>
      <c r="C1134" s="22">
        <v>3.2332564700000002</v>
      </c>
      <c r="D1134" s="22">
        <v>3.75268362</v>
      </c>
      <c r="E1134" s="23">
        <f t="shared" si="45"/>
        <v>-0.13841485256889308</v>
      </c>
      <c r="F1134" s="24">
        <f t="shared" si="46"/>
        <v>1.4663658745725676E-4</v>
      </c>
    </row>
    <row r="1135" spans="1:6" x14ac:dyDescent="0.15">
      <c r="A1135" s="25" t="s">
        <v>938</v>
      </c>
      <c r="B1135" s="70" t="s">
        <v>939</v>
      </c>
      <c r="C1135" s="22">
        <v>1.47E-4</v>
      </c>
      <c r="D1135" s="22">
        <v>6.1711999999999997E-4</v>
      </c>
      <c r="E1135" s="23">
        <f t="shared" si="45"/>
        <v>-0.7617967332123412</v>
      </c>
      <c r="F1135" s="24">
        <f t="shared" si="46"/>
        <v>6.6668322034523728E-9</v>
      </c>
    </row>
    <row r="1136" spans="1:6" x14ac:dyDescent="0.15">
      <c r="A1136" s="71" t="s">
        <v>940</v>
      </c>
      <c r="B1136" s="64" t="s">
        <v>941</v>
      </c>
      <c r="C1136" s="22">
        <v>4.93108E-3</v>
      </c>
      <c r="D1136" s="22">
        <v>1.8953900000000001E-3</v>
      </c>
      <c r="E1136" s="23">
        <f t="shared" si="45"/>
        <v>1.6016176090408831</v>
      </c>
      <c r="F1136" s="24">
        <f t="shared" si="46"/>
        <v>2.2363729892380902E-7</v>
      </c>
    </row>
    <row r="1137" spans="1:6" x14ac:dyDescent="0.15">
      <c r="A1137" s="71" t="s">
        <v>942</v>
      </c>
      <c r="B1137" s="64" t="s">
        <v>943</v>
      </c>
      <c r="C1137" s="22">
        <v>1.355</v>
      </c>
      <c r="D1137" s="22">
        <v>1.4860999999999999E-2</v>
      </c>
      <c r="E1137" s="23">
        <f t="shared" si="45"/>
        <v>90.178251800013456</v>
      </c>
      <c r="F1137" s="24">
        <f t="shared" si="46"/>
        <v>6.1452773031822887E-5</v>
      </c>
    </row>
    <row r="1138" spans="1:6" x14ac:dyDescent="0.15">
      <c r="A1138" s="71" t="s">
        <v>1152</v>
      </c>
      <c r="B1138" s="64" t="s">
        <v>770</v>
      </c>
      <c r="C1138" s="22">
        <v>0.45802685999999998</v>
      </c>
      <c r="D1138" s="22">
        <v>5.6678622000000001</v>
      </c>
      <c r="E1138" s="23">
        <f t="shared" si="45"/>
        <v>-0.91918877985424552</v>
      </c>
      <c r="F1138" s="24">
        <f t="shared" si="46"/>
        <v>2.0772708981593001E-5</v>
      </c>
    </row>
    <row r="1139" spans="1:6" x14ac:dyDescent="0.15">
      <c r="A1139" s="71" t="s">
        <v>771</v>
      </c>
      <c r="B1139" s="64" t="s">
        <v>772</v>
      </c>
      <c r="C1139" s="22">
        <v>0.57967109999999999</v>
      </c>
      <c r="D1139" s="22">
        <v>0.17047045000000002</v>
      </c>
      <c r="E1139" s="23">
        <f t="shared" si="45"/>
        <v>2.4004198381596336</v>
      </c>
      <c r="F1139" s="24">
        <f t="shared" si="46"/>
        <v>2.6289591543473881E-5</v>
      </c>
    </row>
    <row r="1140" spans="1:6" x14ac:dyDescent="0.15">
      <c r="A1140" s="71" t="s">
        <v>77</v>
      </c>
      <c r="B1140" s="64" t="s">
        <v>783</v>
      </c>
      <c r="C1140" s="22">
        <v>31.357218809999999</v>
      </c>
      <c r="D1140" s="22">
        <v>18.651661960000002</v>
      </c>
      <c r="E1140" s="23">
        <f t="shared" si="45"/>
        <v>0.68120239779426051</v>
      </c>
      <c r="F1140" s="24">
        <f t="shared" si="46"/>
        <v>1.4221314025388467E-3</v>
      </c>
    </row>
    <row r="1141" spans="1:6" x14ac:dyDescent="0.15">
      <c r="A1141" s="71" t="s">
        <v>1094</v>
      </c>
      <c r="B1141" s="64" t="s">
        <v>823</v>
      </c>
      <c r="C1141" s="22">
        <v>8.6478964000000005</v>
      </c>
      <c r="D1141" s="22">
        <v>1.0496812200000001</v>
      </c>
      <c r="E1141" s="23">
        <f t="shared" si="45"/>
        <v>7.2385930463726886</v>
      </c>
      <c r="F1141" s="24">
        <f t="shared" si="46"/>
        <v>3.9220458647374045E-4</v>
      </c>
    </row>
    <row r="1142" spans="1:6" x14ac:dyDescent="0.15">
      <c r="A1142" s="71" t="s">
        <v>1158</v>
      </c>
      <c r="B1142" s="64" t="s">
        <v>789</v>
      </c>
      <c r="C1142" s="22">
        <v>3.4206807799999996</v>
      </c>
      <c r="D1142" s="22">
        <v>5.1827139999999998</v>
      </c>
      <c r="E1142" s="23">
        <f t="shared" si="45"/>
        <v>-0.33998272333761814</v>
      </c>
      <c r="F1142" s="24">
        <f t="shared" si="46"/>
        <v>1.5513676722336448E-4</v>
      </c>
    </row>
    <row r="1143" spans="1:6" x14ac:dyDescent="0.15">
      <c r="A1143" s="64" t="s">
        <v>821</v>
      </c>
      <c r="B1143" s="64" t="s">
        <v>822</v>
      </c>
      <c r="C1143" s="22">
        <v>1.4896101799999999</v>
      </c>
      <c r="D1143" s="22">
        <v>1.792434E-2</v>
      </c>
      <c r="E1143" s="23">
        <f t="shared" si="45"/>
        <v>82.105440981369455</v>
      </c>
      <c r="F1143" s="24">
        <f t="shared" si="46"/>
        <v>6.7557694684452273E-5</v>
      </c>
    </row>
    <row r="1144" spans="1:6" x14ac:dyDescent="0.15">
      <c r="A1144" s="71" t="s">
        <v>824</v>
      </c>
      <c r="B1144" s="64" t="s">
        <v>825</v>
      </c>
      <c r="C1144" s="22">
        <v>2.6604125299999999</v>
      </c>
      <c r="D1144" s="22">
        <v>0.63978100000000004</v>
      </c>
      <c r="E1144" s="23">
        <f t="shared" si="45"/>
        <v>3.1583175023953505</v>
      </c>
      <c r="F1144" s="24">
        <f t="shared" si="46"/>
        <v>1.2065662537055919E-4</v>
      </c>
    </row>
    <row r="1145" spans="1:6" x14ac:dyDescent="0.15">
      <c r="A1145" s="71" t="s">
        <v>826</v>
      </c>
      <c r="B1145" s="64" t="s">
        <v>827</v>
      </c>
      <c r="C1145" s="22">
        <v>15.092288289999999</v>
      </c>
      <c r="D1145" s="22">
        <v>4.50625389</v>
      </c>
      <c r="E1145" s="23">
        <f t="shared" si="45"/>
        <v>2.3491872980108539</v>
      </c>
      <c r="F1145" s="24">
        <f t="shared" si="46"/>
        <v>6.844745142555043E-4</v>
      </c>
    </row>
    <row r="1146" spans="1:6" x14ac:dyDescent="0.15">
      <c r="A1146" s="71" t="s">
        <v>944</v>
      </c>
      <c r="B1146" s="64" t="s">
        <v>945</v>
      </c>
      <c r="C1146" s="22">
        <v>86.531271810000007</v>
      </c>
      <c r="D1146" s="22">
        <v>69.400973969999995</v>
      </c>
      <c r="E1146" s="23">
        <f t="shared" si="45"/>
        <v>0.24683079876378877</v>
      </c>
      <c r="F1146" s="24">
        <f t="shared" si="46"/>
        <v>3.9244181599224388E-3</v>
      </c>
    </row>
    <row r="1147" spans="1:6" x14ac:dyDescent="0.15">
      <c r="A1147" s="64" t="s">
        <v>856</v>
      </c>
      <c r="B1147" s="64" t="s">
        <v>857</v>
      </c>
      <c r="C1147" s="22">
        <v>3.3911727699999998</v>
      </c>
      <c r="D1147" s="22">
        <v>1.3726E-2</v>
      </c>
      <c r="E1147" s="23">
        <f t="shared" si="45"/>
        <v>246.06198236922626</v>
      </c>
      <c r="F1147" s="24">
        <f t="shared" si="46"/>
        <v>1.5379850224834547E-4</v>
      </c>
    </row>
    <row r="1148" spans="1:6" x14ac:dyDescent="0.15">
      <c r="A1148" s="64" t="s">
        <v>94</v>
      </c>
      <c r="B1148" s="64" t="s">
        <v>860</v>
      </c>
      <c r="C1148" s="22">
        <v>5.5205107900000003</v>
      </c>
      <c r="D1148" s="22">
        <v>1.53063025</v>
      </c>
      <c r="E1148" s="23">
        <f t="shared" si="45"/>
        <v>2.6066912894214656</v>
      </c>
      <c r="F1148" s="24">
        <f t="shared" si="46"/>
        <v>2.5036951778420615E-4</v>
      </c>
    </row>
    <row r="1149" spans="1:6" x14ac:dyDescent="0.15">
      <c r="A1149" s="71" t="s">
        <v>863</v>
      </c>
      <c r="B1149" s="64" t="s">
        <v>864</v>
      </c>
      <c r="C1149" s="22">
        <v>0.53753850000000003</v>
      </c>
      <c r="D1149" s="22">
        <v>0.18736251000000001</v>
      </c>
      <c r="E1149" s="23">
        <f t="shared" si="45"/>
        <v>1.8689757625471608</v>
      </c>
      <c r="F1149" s="24">
        <f t="shared" si="46"/>
        <v>2.4378768587724378E-5</v>
      </c>
    </row>
    <row r="1150" spans="1:6" x14ac:dyDescent="0.15">
      <c r="A1150" s="71" t="s">
        <v>865</v>
      </c>
      <c r="B1150" s="64" t="s">
        <v>866</v>
      </c>
      <c r="C1150" s="22">
        <v>2.2723944199999999</v>
      </c>
      <c r="D1150" s="22">
        <v>6.8817818499999994</v>
      </c>
      <c r="E1150" s="23">
        <f t="shared" si="45"/>
        <v>-0.66979563294352318</v>
      </c>
      <c r="F1150" s="24">
        <f t="shared" si="46"/>
        <v>1.0305899522586038E-4</v>
      </c>
    </row>
    <row r="1151" spans="1:6" x14ac:dyDescent="0.15">
      <c r="A1151" s="71" t="s">
        <v>867</v>
      </c>
      <c r="B1151" s="64" t="s">
        <v>868</v>
      </c>
      <c r="C1151" s="22">
        <v>0.34660000000000002</v>
      </c>
      <c r="D1151" s="22">
        <v>1.431</v>
      </c>
      <c r="E1151" s="23">
        <f t="shared" si="45"/>
        <v>-0.75779175401816912</v>
      </c>
      <c r="F1151" s="24">
        <f t="shared" si="46"/>
        <v>1.5719211168140086E-5</v>
      </c>
    </row>
    <row r="1152" spans="1:6" x14ac:dyDescent="0.15">
      <c r="A1152" s="71" t="s">
        <v>869</v>
      </c>
      <c r="B1152" s="64" t="s">
        <v>870</v>
      </c>
      <c r="C1152" s="22">
        <v>9.1500000000000001E-3</v>
      </c>
      <c r="D1152" s="22">
        <v>0.36599999999999999</v>
      </c>
      <c r="E1152" s="23">
        <f t="shared" si="45"/>
        <v>-0.97499999999999998</v>
      </c>
      <c r="F1152" s="24">
        <f t="shared" si="46"/>
        <v>4.1497629021489259E-7</v>
      </c>
    </row>
    <row r="1153" spans="1:7" x14ac:dyDescent="0.15">
      <c r="A1153" s="71" t="s">
        <v>871</v>
      </c>
      <c r="B1153" s="64" t="s">
        <v>872</v>
      </c>
      <c r="C1153" s="22">
        <v>10.31927975</v>
      </c>
      <c r="D1153" s="22">
        <v>1.6002069999999999</v>
      </c>
      <c r="E1153" s="23">
        <f t="shared" si="45"/>
        <v>5.4487155411768606</v>
      </c>
      <c r="F1153" s="24">
        <f t="shared" si="46"/>
        <v>4.6800616703220375E-4</v>
      </c>
    </row>
    <row r="1154" spans="1:7" x14ac:dyDescent="0.15">
      <c r="A1154" s="71" t="s">
        <v>877</v>
      </c>
      <c r="B1154" s="64" t="s">
        <v>878</v>
      </c>
      <c r="C1154" s="22">
        <v>0.21472639999999998</v>
      </c>
      <c r="D1154" s="22">
        <v>0.46488440999999997</v>
      </c>
      <c r="E1154" s="23">
        <f t="shared" si="45"/>
        <v>-0.53810797828217127</v>
      </c>
      <c r="F1154" s="24">
        <f t="shared" si="46"/>
        <v>9.7384005336829626E-6</v>
      </c>
    </row>
    <row r="1155" spans="1:7" x14ac:dyDescent="0.15">
      <c r="A1155" s="71" t="s">
        <v>946</v>
      </c>
      <c r="B1155" s="64" t="s">
        <v>279</v>
      </c>
      <c r="C1155" s="22">
        <v>0.90188395999999993</v>
      </c>
      <c r="D1155" s="22">
        <v>1.3458368500000002</v>
      </c>
      <c r="E1155" s="23">
        <f t="shared" si="45"/>
        <v>-0.32987125445405974</v>
      </c>
      <c r="F1155" s="24">
        <f t="shared" si="46"/>
        <v>4.090278250547722E-5</v>
      </c>
    </row>
    <row r="1156" spans="1:7" x14ac:dyDescent="0.15">
      <c r="A1156" s="71" t="s">
        <v>113</v>
      </c>
      <c r="B1156" s="64" t="s">
        <v>881</v>
      </c>
      <c r="C1156" s="22">
        <v>0.12880638999999999</v>
      </c>
      <c r="D1156" s="22">
        <v>1.2173896299999998</v>
      </c>
      <c r="E1156" s="23">
        <f t="shared" si="45"/>
        <v>-0.89419460555122354</v>
      </c>
      <c r="F1156" s="24">
        <f t="shared" si="46"/>
        <v>5.8417046861390859E-6</v>
      </c>
    </row>
    <row r="1157" spans="1:7" x14ac:dyDescent="0.15">
      <c r="A1157" s="64" t="s">
        <v>886</v>
      </c>
      <c r="B1157" s="64" t="s">
        <v>887</v>
      </c>
      <c r="C1157" s="22">
        <v>0.92248719999999995</v>
      </c>
      <c r="D1157" s="22">
        <v>0.49179158000000001</v>
      </c>
      <c r="E1157" s="23">
        <f t="shared" si="45"/>
        <v>0.87576859286610786</v>
      </c>
      <c r="F1157" s="24">
        <f t="shared" si="46"/>
        <v>4.1837193008385098E-5</v>
      </c>
    </row>
    <row r="1158" spans="1:7" x14ac:dyDescent="0.15">
      <c r="A1158" s="90" t="s">
        <v>284</v>
      </c>
      <c r="B1158" s="65" t="s">
        <v>285</v>
      </c>
      <c r="C1158" s="51">
        <v>0</v>
      </c>
      <c r="D1158" s="51">
        <v>1.1200445000000001</v>
      </c>
      <c r="E1158" s="52">
        <f t="shared" si="45"/>
        <v>-1</v>
      </c>
      <c r="F1158" s="47">
        <f t="shared" si="46"/>
        <v>0</v>
      </c>
    </row>
    <row r="1159" spans="1:7" s="4" customFormat="1" ht="11" x14ac:dyDescent="0.15">
      <c r="A1159" s="133" t="s">
        <v>189</v>
      </c>
      <c r="B1159" s="62"/>
      <c r="C1159" s="29">
        <f>SUM(C1127:C1158)</f>
        <v>834.31883145999996</v>
      </c>
      <c r="D1159" s="29">
        <f>SUM(D1127:D1158)</f>
        <v>232.11661278000011</v>
      </c>
      <c r="E1159" s="30">
        <f t="shared" si="45"/>
        <v>2.5943951683060553</v>
      </c>
      <c r="F1159" s="54">
        <f t="shared" si="46"/>
        <v>3.7838528255267213E-2</v>
      </c>
    </row>
    <row r="1160" spans="1:7" x14ac:dyDescent="0.15">
      <c r="E1160" s="33"/>
    </row>
    <row r="1161" spans="1:7" s="4" customFormat="1" ht="11" x14ac:dyDescent="0.15">
      <c r="A1161" s="132" t="s">
        <v>896</v>
      </c>
      <c r="B1161" s="34" t="s">
        <v>374</v>
      </c>
      <c r="C1161" s="145" t="s">
        <v>1126</v>
      </c>
      <c r="D1161" s="146"/>
      <c r="E1161" s="147"/>
      <c r="F1161" s="134"/>
    </row>
    <row r="1162" spans="1:7" s="4" customFormat="1" ht="12" x14ac:dyDescent="0.15">
      <c r="A1162" s="38"/>
      <c r="B1162" s="37"/>
      <c r="C1162" s="39" t="s">
        <v>1160</v>
      </c>
      <c r="D1162" s="40" t="s">
        <v>1137</v>
      </c>
      <c r="E1162" s="40" t="s">
        <v>345</v>
      </c>
      <c r="F1162" s="42" t="s">
        <v>346</v>
      </c>
    </row>
    <row r="1163" spans="1:7" ht="12.75" customHeight="1" x14ac:dyDescent="0.15">
      <c r="A1163" s="71" t="s">
        <v>121</v>
      </c>
      <c r="B1163" s="63" t="s">
        <v>901</v>
      </c>
      <c r="C1163" s="49">
        <v>5.7958499400000001</v>
      </c>
      <c r="D1163" s="49">
        <v>7.1332103899999995</v>
      </c>
      <c r="E1163" s="44">
        <f t="shared" ref="E1163:E1170" si="47">IF(ISERROR(C1163/D1163-1),"",((C1163/D1163-1)))</f>
        <v>-0.1874836682056702</v>
      </c>
      <c r="F1163" s="45">
        <f t="shared" ref="F1163:F1171" si="48">C1163/$C$1257</f>
        <v>2.6285686412496262E-4</v>
      </c>
      <c r="G1163" s="137"/>
    </row>
    <row r="1164" spans="1:7" x14ac:dyDescent="0.15">
      <c r="A1164" s="71" t="s">
        <v>897</v>
      </c>
      <c r="B1164" s="64" t="s">
        <v>898</v>
      </c>
      <c r="C1164" s="22">
        <v>86.077654120000005</v>
      </c>
      <c r="D1164" s="22">
        <v>119.88423021</v>
      </c>
      <c r="E1164" s="23">
        <f t="shared" si="47"/>
        <v>-0.28199352017176371</v>
      </c>
      <c r="F1164" s="24">
        <f t="shared" si="48"/>
        <v>3.9038454182642917E-3</v>
      </c>
      <c r="G1164" s="137"/>
    </row>
    <row r="1165" spans="1:7" x14ac:dyDescent="0.15">
      <c r="A1165" s="71" t="s">
        <v>120</v>
      </c>
      <c r="B1165" s="64" t="s">
        <v>905</v>
      </c>
      <c r="C1165" s="22">
        <v>12.23765272</v>
      </c>
      <c r="D1165" s="22">
        <v>11.47358637</v>
      </c>
      <c r="E1165" s="23">
        <f t="shared" si="47"/>
        <v>6.6593506629958776E-2</v>
      </c>
      <c r="F1165" s="24">
        <f t="shared" si="48"/>
        <v>5.5500936903647973E-4</v>
      </c>
      <c r="G1165" s="137"/>
    </row>
    <row r="1166" spans="1:7" x14ac:dyDescent="0.15">
      <c r="A1166" s="71" t="s">
        <v>899</v>
      </c>
      <c r="B1166" s="64" t="s">
        <v>900</v>
      </c>
      <c r="C1166" s="22">
        <v>56.026170130000004</v>
      </c>
      <c r="D1166" s="22">
        <v>21.38042287</v>
      </c>
      <c r="E1166" s="23">
        <f t="shared" si="47"/>
        <v>1.6204425642400779</v>
      </c>
      <c r="F1166" s="24">
        <f t="shared" si="48"/>
        <v>2.5409324847536423E-3</v>
      </c>
      <c r="G1166" s="137"/>
    </row>
    <row r="1167" spans="1:7" x14ac:dyDescent="0.15">
      <c r="A1167" s="71" t="s">
        <v>123</v>
      </c>
      <c r="B1167" s="64" t="s">
        <v>902</v>
      </c>
      <c r="C1167" s="22">
        <v>177.40777362</v>
      </c>
      <c r="D1167" s="22">
        <v>168.74456447</v>
      </c>
      <c r="E1167" s="23">
        <f t="shared" si="47"/>
        <v>5.1339189367134663E-2</v>
      </c>
      <c r="F1167" s="24">
        <f t="shared" si="48"/>
        <v>8.0459037980449271E-3</v>
      </c>
      <c r="G1167" s="137"/>
    </row>
    <row r="1168" spans="1:7" x14ac:dyDescent="0.15">
      <c r="A1168" s="71" t="s">
        <v>122</v>
      </c>
      <c r="B1168" s="64" t="s">
        <v>903</v>
      </c>
      <c r="C1168" s="22">
        <v>22.41096993</v>
      </c>
      <c r="D1168" s="22">
        <v>17.923968780000003</v>
      </c>
      <c r="E1168" s="23">
        <f t="shared" si="47"/>
        <v>0.2503352469017186</v>
      </c>
      <c r="F1168" s="24">
        <f t="shared" si="48"/>
        <v>1.0163957553736514E-3</v>
      </c>
      <c r="G1168" s="137"/>
    </row>
    <row r="1169" spans="1:7" x14ac:dyDescent="0.15">
      <c r="A1169" s="71" t="s">
        <v>906</v>
      </c>
      <c r="B1169" s="64" t="s">
        <v>907</v>
      </c>
      <c r="C1169" s="22">
        <v>3.0405426699999998</v>
      </c>
      <c r="D1169" s="22">
        <v>4.1900513100000003</v>
      </c>
      <c r="E1169" s="23">
        <f t="shared" si="47"/>
        <v>-0.274342377921859</v>
      </c>
      <c r="F1169" s="24">
        <f t="shared" si="48"/>
        <v>1.3789651556685075E-4</v>
      </c>
      <c r="G1169" s="137"/>
    </row>
    <row r="1170" spans="1:7" x14ac:dyDescent="0.15">
      <c r="A1170" s="71" t="s">
        <v>29</v>
      </c>
      <c r="B1170" s="65" t="s">
        <v>904</v>
      </c>
      <c r="C1170" s="51">
        <v>2.58014016</v>
      </c>
      <c r="D1170" s="51">
        <v>3.5419042999999997</v>
      </c>
      <c r="E1170" s="52">
        <f t="shared" si="47"/>
        <v>-0.27153871435769728</v>
      </c>
      <c r="F1170" s="47">
        <f t="shared" si="48"/>
        <v>1.1701606468101196E-4</v>
      </c>
      <c r="G1170" s="137"/>
    </row>
    <row r="1171" spans="1:7" s="4" customFormat="1" ht="11" x14ac:dyDescent="0.15">
      <c r="A1171" s="133" t="s">
        <v>189</v>
      </c>
      <c r="B1171" s="62"/>
      <c r="C1171" s="28">
        <f>SUM(C1163:C1170)</f>
        <v>365.57675329</v>
      </c>
      <c r="D1171" s="28">
        <f>SUM(D1163:D1170)</f>
        <v>354.27193869999996</v>
      </c>
      <c r="E1171" s="54">
        <f>C1171/D1171-1</f>
        <v>3.190999160555319E-2</v>
      </c>
      <c r="F1171" s="54">
        <f t="shared" si="48"/>
        <v>1.6579856269845816E-2</v>
      </c>
    </row>
    <row r="1172" spans="1:7" x14ac:dyDescent="0.15">
      <c r="E1172" s="33"/>
    </row>
    <row r="1173" spans="1:7" s="4" customFormat="1" ht="11" x14ac:dyDescent="0.15">
      <c r="A1173" s="34" t="s">
        <v>190</v>
      </c>
      <c r="B1173" s="35" t="s">
        <v>374</v>
      </c>
      <c r="C1173" s="145" t="s">
        <v>1126</v>
      </c>
      <c r="D1173" s="146"/>
      <c r="E1173" s="147"/>
      <c r="F1173" s="36"/>
    </row>
    <row r="1174" spans="1:7" s="10" customFormat="1" ht="12" x14ac:dyDescent="0.15">
      <c r="A1174" s="37"/>
      <c r="B1174" s="38"/>
      <c r="C1174" s="39" t="s">
        <v>1160</v>
      </c>
      <c r="D1174" s="40" t="s">
        <v>1137</v>
      </c>
      <c r="E1174" s="41" t="s">
        <v>345</v>
      </c>
      <c r="F1174" s="42" t="s">
        <v>346</v>
      </c>
    </row>
    <row r="1175" spans="1:7" x14ac:dyDescent="0.15">
      <c r="A1175" s="20" t="s">
        <v>267</v>
      </c>
      <c r="B1175" s="20" t="s">
        <v>565</v>
      </c>
      <c r="C1175" s="21">
        <v>22.130266519999999</v>
      </c>
      <c r="D1175" s="49">
        <v>28.81357611</v>
      </c>
      <c r="E1175" s="44">
        <f t="shared" ref="E1175:E1193" si="49">IF(ISERROR(C1175/D1175-1),"",((C1175/D1175-1)))</f>
        <v>-0.23195002121519026</v>
      </c>
      <c r="F1175" s="45">
        <f t="shared" ref="F1175:F1192" si="50">C1175/$C$1257</f>
        <v>1.003665125894693E-3</v>
      </c>
    </row>
    <row r="1176" spans="1:7" x14ac:dyDescent="0.15">
      <c r="A1176" s="25" t="s">
        <v>268</v>
      </c>
      <c r="B1176" s="25" t="s">
        <v>1026</v>
      </c>
      <c r="C1176" s="21">
        <v>3.3677672000000003</v>
      </c>
      <c r="D1176" s="22">
        <v>0.12570735999999999</v>
      </c>
      <c r="E1176" s="23">
        <f t="shared" si="49"/>
        <v>25.79053318755561</v>
      </c>
      <c r="F1176" s="24">
        <f t="shared" si="50"/>
        <v>1.5273699879381382E-4</v>
      </c>
    </row>
    <row r="1177" spans="1:7" x14ac:dyDescent="0.15">
      <c r="A1177" s="25" t="s">
        <v>269</v>
      </c>
      <c r="B1177" s="25" t="s">
        <v>1028</v>
      </c>
      <c r="C1177" s="21">
        <v>0.11468386999999999</v>
      </c>
      <c r="D1177" s="22">
        <v>0.41749786999999999</v>
      </c>
      <c r="E1177" s="23">
        <f t="shared" si="49"/>
        <v>-0.72530669437906359</v>
      </c>
      <c r="F1177" s="24">
        <f t="shared" si="50"/>
        <v>5.2012116852554111E-6</v>
      </c>
    </row>
    <row r="1178" spans="1:7" x14ac:dyDescent="0.15">
      <c r="A1178" s="25" t="s">
        <v>581</v>
      </c>
      <c r="B1178" s="25" t="s">
        <v>582</v>
      </c>
      <c r="C1178" s="21">
        <v>5.39851203</v>
      </c>
      <c r="D1178" s="22">
        <v>0.6946985699999999</v>
      </c>
      <c r="E1178" s="23">
        <f t="shared" si="49"/>
        <v>6.7710135922692354</v>
      </c>
      <c r="F1178" s="24">
        <f t="shared" si="50"/>
        <v>2.448365568185649E-4</v>
      </c>
    </row>
    <row r="1179" spans="1:7" x14ac:dyDescent="0.15">
      <c r="A1179" s="25" t="s">
        <v>1030</v>
      </c>
      <c r="B1179" s="25" t="s">
        <v>1031</v>
      </c>
      <c r="C1179" s="21">
        <v>5.0188378700000005</v>
      </c>
      <c r="D1179" s="22">
        <v>1.1083049199999999</v>
      </c>
      <c r="E1179" s="23">
        <f t="shared" si="49"/>
        <v>3.5283908601614806</v>
      </c>
      <c r="F1179" s="24">
        <f t="shared" si="50"/>
        <v>2.276173465008321E-4</v>
      </c>
    </row>
    <row r="1180" spans="1:7" x14ac:dyDescent="0.15">
      <c r="A1180" s="25" t="s">
        <v>706</v>
      </c>
      <c r="B1180" s="25" t="s">
        <v>1044</v>
      </c>
      <c r="C1180" s="21">
        <v>0.29959602239377203</v>
      </c>
      <c r="D1180" s="22">
        <v>1.4135572759150199</v>
      </c>
      <c r="E1180" s="23">
        <f t="shared" si="49"/>
        <v>-0.78805526489909061</v>
      </c>
      <c r="F1180" s="24">
        <f t="shared" si="50"/>
        <v>1.3587458572251956E-5</v>
      </c>
    </row>
    <row r="1181" spans="1:7" x14ac:dyDescent="0.15">
      <c r="A1181" s="25" t="s">
        <v>708</v>
      </c>
      <c r="B1181" s="25" t="s">
        <v>1045</v>
      </c>
      <c r="C1181" s="21">
        <v>0.28827397999999999</v>
      </c>
      <c r="D1181" s="22">
        <v>1.096865E-2</v>
      </c>
      <c r="E1181" s="23">
        <f t="shared" si="49"/>
        <v>25.281628094615108</v>
      </c>
      <c r="F1181" s="24">
        <f t="shared" si="50"/>
        <v>1.3073974512118266E-5</v>
      </c>
    </row>
    <row r="1182" spans="1:7" x14ac:dyDescent="0.15">
      <c r="A1182" s="25" t="s">
        <v>710</v>
      </c>
      <c r="B1182" s="25" t="s">
        <v>1046</v>
      </c>
      <c r="C1182" s="21">
        <v>1.17963686</v>
      </c>
      <c r="D1182" s="22">
        <v>0.28202593999999997</v>
      </c>
      <c r="E1182" s="23">
        <f t="shared" si="49"/>
        <v>3.1827246812828642</v>
      </c>
      <c r="F1182" s="24">
        <f t="shared" si="50"/>
        <v>5.3499598684540396E-5</v>
      </c>
    </row>
    <row r="1183" spans="1:7" x14ac:dyDescent="0.15">
      <c r="A1183" s="25" t="s">
        <v>734</v>
      </c>
      <c r="B1183" s="25" t="s">
        <v>1061</v>
      </c>
      <c r="C1183" s="21">
        <v>2.5713452537669697</v>
      </c>
      <c r="D1183" s="22">
        <v>4.0587102587611499</v>
      </c>
      <c r="E1183" s="23">
        <f t="shared" si="49"/>
        <v>-0.36646247457145964</v>
      </c>
      <c r="F1183" s="24">
        <f t="shared" si="50"/>
        <v>1.1661719281638127E-4</v>
      </c>
    </row>
    <row r="1184" spans="1:7" x14ac:dyDescent="0.15">
      <c r="A1184" s="25" t="s">
        <v>755</v>
      </c>
      <c r="B1184" s="25" t="s">
        <v>1071</v>
      </c>
      <c r="C1184" s="21">
        <v>13.438478864983299</v>
      </c>
      <c r="D1184" s="22">
        <v>11.553951101917701</v>
      </c>
      <c r="E1184" s="23">
        <f t="shared" si="49"/>
        <v>0.16310678022108016</v>
      </c>
      <c r="F1184" s="24">
        <f t="shared" si="50"/>
        <v>6.0946995688765133E-4</v>
      </c>
    </row>
    <row r="1185" spans="1:6" x14ac:dyDescent="0.15">
      <c r="A1185" s="25" t="s">
        <v>309</v>
      </c>
      <c r="B1185" s="25" t="s">
        <v>310</v>
      </c>
      <c r="C1185" s="21">
        <v>5.7763082622671496</v>
      </c>
      <c r="D1185" s="22">
        <v>3.54963054887128</v>
      </c>
      <c r="E1185" s="23">
        <f t="shared" si="49"/>
        <v>0.62729844211643759</v>
      </c>
      <c r="F1185" s="24">
        <f t="shared" si="50"/>
        <v>2.6197059823095678E-4</v>
      </c>
    </row>
    <row r="1186" spans="1:6" x14ac:dyDescent="0.15">
      <c r="A1186" s="25" t="s">
        <v>270</v>
      </c>
      <c r="B1186" s="25" t="s">
        <v>51</v>
      </c>
      <c r="C1186" s="21">
        <v>0.16925000000000001</v>
      </c>
      <c r="D1186" s="22">
        <v>0</v>
      </c>
      <c r="E1186" s="23" t="str">
        <f t="shared" si="49"/>
        <v/>
      </c>
      <c r="F1186" s="24">
        <f t="shared" si="50"/>
        <v>7.6759275539749256E-6</v>
      </c>
    </row>
    <row r="1187" spans="1:6" x14ac:dyDescent="0.15">
      <c r="A1187" s="25" t="s">
        <v>52</v>
      </c>
      <c r="B1187" s="25" t="s">
        <v>53</v>
      </c>
      <c r="C1187" s="21">
        <v>0.2954</v>
      </c>
      <c r="D1187" s="22">
        <v>0</v>
      </c>
      <c r="E1187" s="23" t="str">
        <f t="shared" si="49"/>
        <v/>
      </c>
      <c r="F1187" s="24">
        <f t="shared" si="50"/>
        <v>1.3397158046937626E-5</v>
      </c>
    </row>
    <row r="1188" spans="1:6" x14ac:dyDescent="0.15">
      <c r="A1188" s="25" t="s">
        <v>326</v>
      </c>
      <c r="B1188" s="25" t="s">
        <v>325</v>
      </c>
      <c r="C1188" s="21">
        <v>4.2685736850275102</v>
      </c>
      <c r="D1188" s="22">
        <v>2.4437219796326199</v>
      </c>
      <c r="E1188" s="23">
        <f t="shared" si="49"/>
        <v>0.74675094818651666</v>
      </c>
      <c r="F1188" s="24">
        <f t="shared" si="50"/>
        <v>1.9359091500782837E-4</v>
      </c>
    </row>
    <row r="1189" spans="1:6" x14ac:dyDescent="0.15">
      <c r="A1189" s="25" t="s">
        <v>331</v>
      </c>
      <c r="B1189" s="25" t="s">
        <v>332</v>
      </c>
      <c r="C1189" s="21">
        <v>4.0451087499705798</v>
      </c>
      <c r="D1189" s="22">
        <v>9.8878246653876403</v>
      </c>
      <c r="E1189" s="23">
        <f t="shared" si="49"/>
        <v>-0.59090003242770928</v>
      </c>
      <c r="F1189" s="24">
        <f t="shared" si="50"/>
        <v>1.8345619918891723E-4</v>
      </c>
    </row>
    <row r="1190" spans="1:6" x14ac:dyDescent="0.15">
      <c r="A1190" s="25" t="s">
        <v>1154</v>
      </c>
      <c r="B1190" s="25" t="s">
        <v>330</v>
      </c>
      <c r="C1190" s="21">
        <v>8.4546951232458714</v>
      </c>
      <c r="D1190" s="22">
        <v>10.8707577301239</v>
      </c>
      <c r="E1190" s="23">
        <f t="shared" si="49"/>
        <v>-0.22225337615453344</v>
      </c>
      <c r="F1190" s="24">
        <f t="shared" si="50"/>
        <v>3.8344240624508369E-4</v>
      </c>
    </row>
    <row r="1191" spans="1:6" x14ac:dyDescent="0.15">
      <c r="A1191" s="26" t="s">
        <v>1155</v>
      </c>
      <c r="B1191" s="26" t="s">
        <v>329</v>
      </c>
      <c r="C1191" s="21">
        <v>7.9875073097457205</v>
      </c>
      <c r="D1191" s="51">
        <v>5.6306292353396703</v>
      </c>
      <c r="E1191" s="52">
        <f t="shared" si="49"/>
        <v>0.41858164974058543</v>
      </c>
      <c r="F1191" s="47">
        <f t="shared" si="50"/>
        <v>3.6225422420356463E-4</v>
      </c>
    </row>
    <row r="1192" spans="1:6" s="4" customFormat="1" ht="11" x14ac:dyDescent="0.15">
      <c r="A1192" s="133" t="s">
        <v>189</v>
      </c>
      <c r="B1192" s="27"/>
      <c r="C1192" s="28">
        <f>SUM(C1175:C1191)</f>
        <v>84.804241601400875</v>
      </c>
      <c r="D1192" s="29">
        <f>SUM(D1175:D1191)</f>
        <v>80.861562215948979</v>
      </c>
      <c r="E1192" s="30">
        <f t="shared" si="49"/>
        <v>4.8758387513248458E-2</v>
      </c>
      <c r="F1192" s="53">
        <f t="shared" si="50"/>
        <v>3.8460928496433658E-3</v>
      </c>
    </row>
    <row r="1193" spans="1:6" x14ac:dyDescent="0.15">
      <c r="E1193" s="33" t="str">
        <f t="shared" si="49"/>
        <v/>
      </c>
    </row>
    <row r="1194" spans="1:6" s="4" customFormat="1" ht="11" x14ac:dyDescent="0.15">
      <c r="A1194" s="34" t="s">
        <v>890</v>
      </c>
      <c r="B1194" s="34" t="s">
        <v>374</v>
      </c>
      <c r="C1194" s="145" t="s">
        <v>1126</v>
      </c>
      <c r="D1194" s="146"/>
      <c r="E1194" s="147"/>
      <c r="F1194" s="134"/>
    </row>
    <row r="1195" spans="1:6" s="4" customFormat="1" ht="12" x14ac:dyDescent="0.15">
      <c r="A1195" s="37"/>
      <c r="B1195" s="37"/>
      <c r="C1195" s="39" t="s">
        <v>1160</v>
      </c>
      <c r="D1195" s="40" t="s">
        <v>1137</v>
      </c>
      <c r="E1195" s="40" t="s">
        <v>345</v>
      </c>
      <c r="F1195" s="42" t="s">
        <v>346</v>
      </c>
    </row>
    <row r="1196" spans="1:6" x14ac:dyDescent="0.15">
      <c r="A1196" s="20" t="s">
        <v>891</v>
      </c>
      <c r="B1196" s="20" t="s">
        <v>892</v>
      </c>
      <c r="C1196" s="49">
        <v>0</v>
      </c>
      <c r="D1196" s="49">
        <v>2.3649600000000002E-3</v>
      </c>
      <c r="E1196" s="23">
        <f t="shared" ref="E1196:E1219" si="51">IF(ISERROR(C1196/D1196-1),"",((C1196/D1196-1)))</f>
        <v>-1</v>
      </c>
      <c r="F1196" s="45">
        <f t="shared" ref="F1196:F1218" si="52">C1196/$C$1257</f>
        <v>0</v>
      </c>
    </row>
    <row r="1197" spans="1:6" x14ac:dyDescent="0.15">
      <c r="A1197" s="25" t="s">
        <v>553</v>
      </c>
      <c r="B1197" s="25" t="s">
        <v>554</v>
      </c>
      <c r="C1197" s="22">
        <v>8.3738700700000006</v>
      </c>
      <c r="D1197" s="22">
        <v>6.0193893899999997</v>
      </c>
      <c r="E1197" s="23">
        <f t="shared" si="51"/>
        <v>0.39114942188513258</v>
      </c>
      <c r="F1197" s="24">
        <f t="shared" si="52"/>
        <v>3.7977677993334682E-4</v>
      </c>
    </row>
    <row r="1198" spans="1:6" x14ac:dyDescent="0.15">
      <c r="A1198" s="25" t="s">
        <v>555</v>
      </c>
      <c r="B1198" s="25" t="s">
        <v>556</v>
      </c>
      <c r="C1198" s="22">
        <v>0.68902207999999998</v>
      </c>
      <c r="D1198" s="22">
        <v>3.78784E-2</v>
      </c>
      <c r="E1198" s="23">
        <f t="shared" si="51"/>
        <v>17.190369181380419</v>
      </c>
      <c r="F1198" s="24">
        <f t="shared" si="52"/>
        <v>3.124894280159005E-5</v>
      </c>
    </row>
    <row r="1199" spans="1:6" x14ac:dyDescent="0.15">
      <c r="A1199" s="25" t="s">
        <v>557</v>
      </c>
      <c r="B1199" s="25" t="s">
        <v>558</v>
      </c>
      <c r="C1199" s="22">
        <v>4.2632360000000001E-2</v>
      </c>
      <c r="D1199" s="22">
        <v>0.18935368</v>
      </c>
      <c r="E1199" s="23">
        <f t="shared" si="51"/>
        <v>-0.77485327985175678</v>
      </c>
      <c r="F1199" s="24">
        <f t="shared" si="52"/>
        <v>1.9334883711372435E-6</v>
      </c>
    </row>
    <row r="1200" spans="1:6" x14ac:dyDescent="0.15">
      <c r="A1200" s="25" t="s">
        <v>67</v>
      </c>
      <c r="B1200" s="25" t="s">
        <v>566</v>
      </c>
      <c r="C1200" s="22">
        <v>1.7272490000000001E-2</v>
      </c>
      <c r="D1200" s="22">
        <v>0.65391693999999989</v>
      </c>
      <c r="E1200" s="23">
        <f t="shared" si="51"/>
        <v>-0.97358611018702157</v>
      </c>
      <c r="F1200" s="24">
        <f t="shared" si="52"/>
        <v>7.8335233037965368E-7</v>
      </c>
    </row>
    <row r="1201" spans="1:6" x14ac:dyDescent="0.15">
      <c r="A1201" s="25" t="s">
        <v>72</v>
      </c>
      <c r="B1201" s="25" t="s">
        <v>572</v>
      </c>
      <c r="C1201" s="22">
        <v>0.71349565000000004</v>
      </c>
      <c r="D1201" s="22">
        <v>5.4184339999999998E-2</v>
      </c>
      <c r="E1201" s="23">
        <f t="shared" si="51"/>
        <v>12.167930992607829</v>
      </c>
      <c r="F1201" s="24">
        <f t="shared" si="52"/>
        <v>3.2358882832946827E-5</v>
      </c>
    </row>
    <row r="1202" spans="1:6" x14ac:dyDescent="0.15">
      <c r="A1202" s="25" t="s">
        <v>665</v>
      </c>
      <c r="B1202" s="25" t="s">
        <v>666</v>
      </c>
      <c r="C1202" s="22">
        <v>0.32905271000000003</v>
      </c>
      <c r="D1202" s="22">
        <v>0.6713749200000001</v>
      </c>
      <c r="E1202" s="23">
        <f t="shared" si="51"/>
        <v>-0.50988233221461421</v>
      </c>
      <c r="F1202" s="24">
        <f t="shared" si="52"/>
        <v>1.4923395943273979E-5</v>
      </c>
    </row>
    <row r="1203" spans="1:6" x14ac:dyDescent="0.15">
      <c r="A1203" s="25" t="s">
        <v>667</v>
      </c>
      <c r="B1203" s="25" t="s">
        <v>668</v>
      </c>
      <c r="C1203" s="22">
        <v>1.9466650000000002E-2</v>
      </c>
      <c r="D1203" s="22">
        <v>2.484455E-2</v>
      </c>
      <c r="E1203" s="23">
        <f t="shared" si="51"/>
        <v>-0.21646196047020361</v>
      </c>
      <c r="F1203" s="24">
        <f t="shared" si="52"/>
        <v>8.8286319124718469E-7</v>
      </c>
    </row>
    <row r="1204" spans="1:6" x14ac:dyDescent="0.15">
      <c r="A1204" s="25" t="s">
        <v>77</v>
      </c>
      <c r="B1204" s="25" t="s">
        <v>783</v>
      </c>
      <c r="C1204" s="22">
        <v>1.5284000000000001E-3</v>
      </c>
      <c r="D1204" s="22">
        <v>5.5001639999999998</v>
      </c>
      <c r="E1204" s="23">
        <f t="shared" si="51"/>
        <v>-0.99972211737686367</v>
      </c>
      <c r="F1204" s="24">
        <f t="shared" si="52"/>
        <v>6.9316913875895291E-8</v>
      </c>
    </row>
    <row r="1205" spans="1:6" x14ac:dyDescent="0.15">
      <c r="A1205" s="25" t="s">
        <v>1092</v>
      </c>
      <c r="B1205" s="25" t="s">
        <v>1093</v>
      </c>
      <c r="C1205" s="22">
        <v>3.37113E-3</v>
      </c>
      <c r="D1205" s="22">
        <v>1.5727999999999998E-3</v>
      </c>
      <c r="E1205" s="23">
        <f t="shared" si="51"/>
        <v>1.1433939471007122</v>
      </c>
      <c r="F1205" s="24">
        <f t="shared" si="52"/>
        <v>1.5288951051717276E-7</v>
      </c>
    </row>
    <row r="1206" spans="1:6" x14ac:dyDescent="0.15">
      <c r="A1206" s="25" t="s">
        <v>1094</v>
      </c>
      <c r="B1206" s="25" t="s">
        <v>823</v>
      </c>
      <c r="C1206" s="22">
        <v>5.2650450700000002</v>
      </c>
      <c r="D1206" s="22">
        <v>3.3310907000000003</v>
      </c>
      <c r="E1206" s="23">
        <f t="shared" si="51"/>
        <v>0.5805769173442199</v>
      </c>
      <c r="F1206" s="24">
        <f t="shared" si="52"/>
        <v>2.3878348316533438E-4</v>
      </c>
    </row>
    <row r="1207" spans="1:6" x14ac:dyDescent="0.15">
      <c r="A1207" s="25" t="s">
        <v>824</v>
      </c>
      <c r="B1207" s="25" t="s">
        <v>825</v>
      </c>
      <c r="C1207" s="22">
        <v>2.4870000000000001E-3</v>
      </c>
      <c r="D1207" s="22">
        <v>3.2664E-3</v>
      </c>
      <c r="E1207" s="23">
        <f t="shared" si="51"/>
        <v>-0.23861131520940482</v>
      </c>
      <c r="F1207" s="24">
        <f t="shared" si="52"/>
        <v>1.1279191625840852E-7</v>
      </c>
    </row>
    <row r="1208" spans="1:6" x14ac:dyDescent="0.15">
      <c r="A1208" s="25" t="s">
        <v>230</v>
      </c>
      <c r="B1208" s="25" t="s">
        <v>286</v>
      </c>
      <c r="C1208" s="22">
        <v>4.7999999999999996E-3</v>
      </c>
      <c r="D1208" s="22">
        <v>6.7418699999999998E-2</v>
      </c>
      <c r="E1208" s="23">
        <f t="shared" si="51"/>
        <v>-0.9288031362218494</v>
      </c>
      <c r="F1208" s="24">
        <f t="shared" si="52"/>
        <v>2.1769248011273051E-7</v>
      </c>
    </row>
    <row r="1209" spans="1:6" x14ac:dyDescent="0.15">
      <c r="A1209" s="25" t="s">
        <v>287</v>
      </c>
      <c r="B1209" s="25" t="s">
        <v>288</v>
      </c>
      <c r="C1209" s="22">
        <v>7.0020000000000004E-3</v>
      </c>
      <c r="D1209" s="22">
        <v>0</v>
      </c>
      <c r="E1209" s="23" t="str">
        <f t="shared" si="51"/>
        <v/>
      </c>
      <c r="F1209" s="24">
        <f t="shared" si="52"/>
        <v>3.1755890536444571E-7</v>
      </c>
    </row>
    <row r="1210" spans="1:6" x14ac:dyDescent="0.15">
      <c r="A1210" s="25" t="s">
        <v>289</v>
      </c>
      <c r="B1210" s="25" t="s">
        <v>290</v>
      </c>
      <c r="C1210" s="22">
        <v>2.0277E-2</v>
      </c>
      <c r="D1210" s="22">
        <v>0</v>
      </c>
      <c r="E1210" s="23" t="str">
        <f t="shared" si="51"/>
        <v/>
      </c>
      <c r="F1210" s="24">
        <f t="shared" si="52"/>
        <v>9.1961467067621606E-7</v>
      </c>
    </row>
    <row r="1211" spans="1:6" x14ac:dyDescent="0.15">
      <c r="A1211" s="25" t="s">
        <v>291</v>
      </c>
      <c r="B1211" s="25" t="s">
        <v>292</v>
      </c>
      <c r="C1211" s="22">
        <v>1.25846E-2</v>
      </c>
      <c r="D1211" s="22">
        <v>0</v>
      </c>
      <c r="E1211" s="23" t="str">
        <f t="shared" si="51"/>
        <v/>
      </c>
      <c r="F1211" s="24">
        <f t="shared" si="52"/>
        <v>5.7074433025555595E-7</v>
      </c>
    </row>
    <row r="1212" spans="1:6" x14ac:dyDescent="0.15">
      <c r="A1212" s="25" t="s">
        <v>293</v>
      </c>
      <c r="B1212" s="25" t="s">
        <v>294</v>
      </c>
      <c r="C1212" s="22">
        <v>0</v>
      </c>
      <c r="D1212" s="22">
        <v>0</v>
      </c>
      <c r="E1212" s="23" t="str">
        <f t="shared" si="51"/>
        <v/>
      </c>
      <c r="F1212" s="24">
        <f t="shared" si="52"/>
        <v>0</v>
      </c>
    </row>
    <row r="1213" spans="1:6" x14ac:dyDescent="0.15">
      <c r="A1213" s="25" t="s">
        <v>295</v>
      </c>
      <c r="B1213" s="25" t="s">
        <v>296</v>
      </c>
      <c r="C1213" s="22">
        <v>6.8096000000000007E-3</v>
      </c>
      <c r="D1213" s="22">
        <v>5.1401639999999998E-2</v>
      </c>
      <c r="E1213" s="23">
        <f t="shared" si="51"/>
        <v>-0.86752173666054233</v>
      </c>
      <c r="F1213" s="24">
        <f t="shared" si="52"/>
        <v>3.088330651199271E-7</v>
      </c>
    </row>
    <row r="1214" spans="1:6" x14ac:dyDescent="0.15">
      <c r="A1214" s="25" t="s">
        <v>297</v>
      </c>
      <c r="B1214" s="25" t="s">
        <v>298</v>
      </c>
      <c r="C1214" s="22">
        <v>0.14341930999999999</v>
      </c>
      <c r="D1214" s="22">
        <v>6.2836829999999996E-2</v>
      </c>
      <c r="E1214" s="23">
        <f t="shared" si="51"/>
        <v>1.2824084219398082</v>
      </c>
      <c r="F1214" s="24">
        <f t="shared" si="52"/>
        <v>6.504438602074278E-6</v>
      </c>
    </row>
    <row r="1215" spans="1:6" x14ac:dyDescent="0.15">
      <c r="A1215" s="25" t="s">
        <v>115</v>
      </c>
      <c r="B1215" s="25" t="s">
        <v>299</v>
      </c>
      <c r="C1215" s="22">
        <v>3.9977800000000001E-2</v>
      </c>
      <c r="D1215" s="22">
        <v>5.9724099999999995E-2</v>
      </c>
      <c r="E1215" s="23">
        <f t="shared" si="51"/>
        <v>-0.33062532545488332</v>
      </c>
      <c r="F1215" s="24">
        <f t="shared" si="52"/>
        <v>1.8130971732188999E-6</v>
      </c>
    </row>
    <row r="1216" spans="1:6" x14ac:dyDescent="0.15">
      <c r="A1216" s="25" t="s">
        <v>116</v>
      </c>
      <c r="B1216" s="25" t="s">
        <v>300</v>
      </c>
      <c r="C1216" s="22">
        <v>0</v>
      </c>
      <c r="D1216" s="22">
        <v>0</v>
      </c>
      <c r="E1216" s="23" t="str">
        <f t="shared" si="51"/>
        <v/>
      </c>
      <c r="F1216" s="24">
        <f t="shared" si="52"/>
        <v>0</v>
      </c>
    </row>
    <row r="1217" spans="1:6" x14ac:dyDescent="0.15">
      <c r="A1217" s="26" t="s">
        <v>301</v>
      </c>
      <c r="B1217" s="26" t="s">
        <v>302</v>
      </c>
      <c r="C1217" s="51">
        <v>0</v>
      </c>
      <c r="D1217" s="51">
        <v>0</v>
      </c>
      <c r="E1217" s="23" t="str">
        <f t="shared" si="51"/>
        <v/>
      </c>
      <c r="F1217" s="47">
        <f t="shared" si="52"/>
        <v>0</v>
      </c>
    </row>
    <row r="1218" spans="1:6" s="4" customFormat="1" ht="11" x14ac:dyDescent="0.15">
      <c r="A1218" s="133" t="s">
        <v>189</v>
      </c>
      <c r="B1218" s="27"/>
      <c r="C1218" s="28">
        <f>SUM(C1196:C1217)</f>
        <v>15.692113920000002</v>
      </c>
      <c r="D1218" s="29">
        <f>SUM(D1196:D1217)</f>
        <v>16.730782350000002</v>
      </c>
      <c r="E1218" s="30">
        <f t="shared" si="51"/>
        <v>-6.2081282767987189E-2</v>
      </c>
      <c r="F1218" s="54">
        <f t="shared" si="52"/>
        <v>7.1167816613672968E-4</v>
      </c>
    </row>
    <row r="1219" spans="1:6" x14ac:dyDescent="0.15">
      <c r="E1219" s="33" t="str">
        <f t="shared" si="51"/>
        <v/>
      </c>
    </row>
    <row r="1220" spans="1:6" s="4" customFormat="1" ht="11" x14ac:dyDescent="0.15">
      <c r="A1220" s="34" t="s">
        <v>893</v>
      </c>
      <c r="B1220" s="34" t="s">
        <v>374</v>
      </c>
      <c r="C1220" s="145" t="s">
        <v>1126</v>
      </c>
      <c r="D1220" s="146"/>
      <c r="E1220" s="147"/>
      <c r="F1220" s="134"/>
    </row>
    <row r="1221" spans="1:6" s="4" customFormat="1" ht="12" x14ac:dyDescent="0.15">
      <c r="A1221" s="37"/>
      <c r="B1221" s="37"/>
      <c r="C1221" s="39" t="s">
        <v>1160</v>
      </c>
      <c r="D1221" s="40" t="s">
        <v>1137</v>
      </c>
      <c r="E1221" s="40" t="s">
        <v>345</v>
      </c>
      <c r="F1221" s="42" t="s">
        <v>346</v>
      </c>
    </row>
    <row r="1222" spans="1:6" x14ac:dyDescent="0.15">
      <c r="A1222" s="56" t="s">
        <v>894</v>
      </c>
      <c r="B1222" s="57" t="s">
        <v>895</v>
      </c>
      <c r="C1222" s="58">
        <v>8.8629999999999994E-3</v>
      </c>
      <c r="D1222" s="59">
        <v>1.33861E-2</v>
      </c>
      <c r="E1222" s="60">
        <f>IF(ISERROR(C1222/D1222-1),"",((C1222/D1222-1)))</f>
        <v>-0.33789527943164932</v>
      </c>
      <c r="F1222" s="61">
        <f>C1222/$C$1257</f>
        <v>4.0196009400815222E-7</v>
      </c>
    </row>
    <row r="1223" spans="1:6" s="4" customFormat="1" ht="11" x14ac:dyDescent="0.15">
      <c r="A1223" s="133" t="s">
        <v>189</v>
      </c>
      <c r="B1223" s="62"/>
      <c r="C1223" s="28">
        <f>SUM(C1222)</f>
        <v>8.8629999999999994E-3</v>
      </c>
      <c r="D1223" s="29">
        <f>SUM(D1222)</f>
        <v>1.33861E-2</v>
      </c>
      <c r="E1223" s="54">
        <f>C1223/D1223-1</f>
        <v>-0.33789527943164932</v>
      </c>
      <c r="F1223" s="54">
        <f>C1223/$C$1257</f>
        <v>4.0196009400815222E-7</v>
      </c>
    </row>
    <row r="1225" spans="1:6" s="4" customFormat="1" ht="11" x14ac:dyDescent="0.15">
      <c r="A1225" s="34" t="s">
        <v>908</v>
      </c>
      <c r="B1225" s="34" t="s">
        <v>374</v>
      </c>
      <c r="C1225" s="145" t="s">
        <v>1126</v>
      </c>
      <c r="D1225" s="146"/>
      <c r="E1225" s="147"/>
      <c r="F1225" s="134"/>
    </row>
    <row r="1226" spans="1:6" s="4" customFormat="1" ht="12" x14ac:dyDescent="0.15">
      <c r="A1226" s="37"/>
      <c r="B1226" s="37"/>
      <c r="C1226" s="39" t="s">
        <v>1160</v>
      </c>
      <c r="D1226" s="40" t="s">
        <v>1137</v>
      </c>
      <c r="E1226" s="40" t="s">
        <v>345</v>
      </c>
      <c r="F1226" s="42" t="s">
        <v>346</v>
      </c>
    </row>
    <row r="1227" spans="1:6" x14ac:dyDescent="0.15">
      <c r="A1227" s="20" t="s">
        <v>909</v>
      </c>
      <c r="B1227" s="66" t="s">
        <v>910</v>
      </c>
      <c r="C1227" s="48">
        <v>40.560497869999999</v>
      </c>
      <c r="D1227" s="49">
        <v>21.040195789999999</v>
      </c>
      <c r="E1227" s="44">
        <f>IF(ISERROR(C1227/D1227-1),"",((C1227/D1227-1)))</f>
        <v>0.9277623780134987</v>
      </c>
      <c r="F1227" s="45">
        <f>C1227/$C$1257</f>
        <v>1.8395240366515467E-3</v>
      </c>
    </row>
    <row r="1228" spans="1:6" x14ac:dyDescent="0.15">
      <c r="A1228" s="26" t="s">
        <v>911</v>
      </c>
      <c r="B1228" s="67" t="s">
        <v>912</v>
      </c>
      <c r="C1228" s="50">
        <v>10.257452480000001</v>
      </c>
      <c r="D1228" s="51">
        <v>62.389333369999996</v>
      </c>
      <c r="E1228" s="52">
        <f>IF(ISERROR(C1228/D1228-1),"",((C1228/D1228-1)))</f>
        <v>-0.83558964448028039</v>
      </c>
      <c r="F1228" s="47">
        <f>C1228/$C$1257</f>
        <v>4.6520213958534974E-4</v>
      </c>
    </row>
    <row r="1229" spans="1:6" s="4" customFormat="1" ht="11" x14ac:dyDescent="0.15">
      <c r="A1229" s="133" t="s">
        <v>189</v>
      </c>
      <c r="B1229" s="27"/>
      <c r="C1229" s="28">
        <f>SUM(C1227:C1228)</f>
        <v>50.817950350000004</v>
      </c>
      <c r="D1229" s="29">
        <f>SUM(D1227:D1228)</f>
        <v>83.429529159999987</v>
      </c>
      <c r="E1229" s="54">
        <f>C1229/D1229-1</f>
        <v>-0.39088772450648679</v>
      </c>
      <c r="F1229" s="53">
        <f>C1229/$C$1257</f>
        <v>2.3047261762368966E-3</v>
      </c>
    </row>
    <row r="1231" spans="1:6" s="4" customFormat="1" ht="11" x14ac:dyDescent="0.15">
      <c r="A1231" s="34" t="s">
        <v>913</v>
      </c>
      <c r="B1231" s="34" t="s">
        <v>374</v>
      </c>
      <c r="C1231" s="145" t="s">
        <v>1126</v>
      </c>
      <c r="D1231" s="146"/>
      <c r="E1231" s="147"/>
      <c r="F1231" s="134"/>
    </row>
    <row r="1232" spans="1:6" s="4" customFormat="1" ht="12" x14ac:dyDescent="0.15">
      <c r="A1232" s="37"/>
      <c r="B1232" s="37"/>
      <c r="C1232" s="39" t="s">
        <v>1160</v>
      </c>
      <c r="D1232" s="40" t="s">
        <v>1137</v>
      </c>
      <c r="E1232" s="40" t="s">
        <v>345</v>
      </c>
      <c r="F1232" s="42" t="s">
        <v>346</v>
      </c>
    </row>
    <row r="1233" spans="1:6" x14ac:dyDescent="0.15">
      <c r="A1233" s="56" t="s">
        <v>914</v>
      </c>
      <c r="B1233" s="56" t="s">
        <v>915</v>
      </c>
      <c r="C1233" s="48">
        <v>4.7614560700000004</v>
      </c>
      <c r="D1233" s="59">
        <v>5.2143025500000002</v>
      </c>
      <c r="E1233" s="60">
        <f>IF(ISERROR(C1233/D1233-1),"",((C1233/D1233-1)))</f>
        <v>-8.6846989728281088E-2</v>
      </c>
      <c r="F1233" s="61">
        <f>C1233/$C$1257</f>
        <v>2.1594441267210735E-4</v>
      </c>
    </row>
    <row r="1234" spans="1:6" s="4" customFormat="1" ht="11" x14ac:dyDescent="0.15">
      <c r="A1234" s="133" t="s">
        <v>189</v>
      </c>
      <c r="B1234" s="68"/>
      <c r="C1234" s="28">
        <f>SUM(C1233)</f>
        <v>4.7614560700000004</v>
      </c>
      <c r="D1234" s="29">
        <f>SUM(D1232:D1233)</f>
        <v>5.2143025500000002</v>
      </c>
      <c r="E1234" s="54">
        <f>C1234/D1234-1</f>
        <v>-8.6846989728281088E-2</v>
      </c>
      <c r="F1234" s="54">
        <f>C1234/$C$1257</f>
        <v>2.1594441267210735E-4</v>
      </c>
    </row>
    <row r="1236" spans="1:6" s="4" customFormat="1" ht="11" x14ac:dyDescent="0.15">
      <c r="A1236" s="34" t="s">
        <v>916</v>
      </c>
      <c r="B1236" s="34" t="s">
        <v>374</v>
      </c>
      <c r="C1236" s="145" t="s">
        <v>1126</v>
      </c>
      <c r="D1236" s="146"/>
      <c r="E1236" s="147"/>
      <c r="F1236" s="134"/>
    </row>
    <row r="1237" spans="1:6" s="4" customFormat="1" ht="12" x14ac:dyDescent="0.15">
      <c r="A1237" s="37"/>
      <c r="B1237" s="37"/>
      <c r="C1237" s="39" t="s">
        <v>1160</v>
      </c>
      <c r="D1237" s="40" t="s">
        <v>1137</v>
      </c>
      <c r="E1237" s="40" t="s">
        <v>345</v>
      </c>
      <c r="F1237" s="42" t="s">
        <v>346</v>
      </c>
    </row>
    <row r="1238" spans="1:6" x14ac:dyDescent="0.15">
      <c r="A1238" s="56" t="s">
        <v>917</v>
      </c>
      <c r="B1238" s="32" t="s">
        <v>918</v>
      </c>
      <c r="C1238" s="58">
        <v>4.97687145</v>
      </c>
      <c r="D1238" s="59">
        <v>12.0647144</v>
      </c>
      <c r="E1238" s="60">
        <f>IF(ISERROR(C1238/D1238-1),"",((C1238/D1238-1)))</f>
        <v>-0.58748534901083116</v>
      </c>
      <c r="F1238" s="61">
        <f>C1238/$C$1257</f>
        <v>2.2571406024015446E-4</v>
      </c>
    </row>
    <row r="1239" spans="1:6" s="4" customFormat="1" ht="11" x14ac:dyDescent="0.15">
      <c r="A1239" s="133" t="s">
        <v>189</v>
      </c>
      <c r="B1239" s="68"/>
      <c r="C1239" s="28">
        <f>SUM(C1238)</f>
        <v>4.97687145</v>
      </c>
      <c r="D1239" s="28">
        <f>SUM(D1237:D1238)</f>
        <v>12.0647144</v>
      </c>
      <c r="E1239" s="69">
        <f>C1239/D1239-1</f>
        <v>-0.58748534901083116</v>
      </c>
      <c r="F1239" s="54">
        <f>C1239/$C$1257</f>
        <v>2.2571406024015446E-4</v>
      </c>
    </row>
    <row r="1241" spans="1:6" s="4" customFormat="1" ht="11" x14ac:dyDescent="0.15">
      <c r="A1241" s="34" t="s">
        <v>947</v>
      </c>
      <c r="B1241" s="34" t="s">
        <v>374</v>
      </c>
      <c r="C1241" s="145" t="s">
        <v>1126</v>
      </c>
      <c r="D1241" s="146"/>
      <c r="E1241" s="147"/>
      <c r="F1241" s="134"/>
    </row>
    <row r="1242" spans="1:6" s="4" customFormat="1" ht="12" x14ac:dyDescent="0.15">
      <c r="A1242" s="37"/>
      <c r="B1242" s="37"/>
      <c r="C1242" s="39" t="s">
        <v>1160</v>
      </c>
      <c r="D1242" s="40" t="s">
        <v>1137</v>
      </c>
      <c r="E1242" s="40" t="s">
        <v>345</v>
      </c>
      <c r="F1242" s="42" t="s">
        <v>346</v>
      </c>
    </row>
    <row r="1243" spans="1:6" x14ac:dyDescent="0.15">
      <c r="A1243" s="56" t="s">
        <v>948</v>
      </c>
      <c r="B1243" s="56" t="s">
        <v>949</v>
      </c>
      <c r="C1243" s="58">
        <v>0.39831891999999997</v>
      </c>
      <c r="D1243" s="59">
        <v>0.11682264000000001</v>
      </c>
      <c r="E1243" s="60">
        <f>IF(ISERROR(C1243/D1243-1),"",((C1243/D1243-1)))</f>
        <v>2.4096038233684838</v>
      </c>
      <c r="F1243" s="61">
        <f>C1243/$C$1257</f>
        <v>1.8064798660546729E-5</v>
      </c>
    </row>
    <row r="1244" spans="1:6" s="4" customFormat="1" ht="11" x14ac:dyDescent="0.15">
      <c r="A1244" s="133" t="s">
        <v>189</v>
      </c>
      <c r="B1244" s="68"/>
      <c r="C1244" s="28">
        <f>SUM(C1243)</f>
        <v>0.39831891999999997</v>
      </c>
      <c r="D1244" s="29">
        <f>SUM(D1243)</f>
        <v>0.11682264000000001</v>
      </c>
      <c r="E1244" s="54">
        <f>C1244/D1244-1</f>
        <v>2.4096038233684838</v>
      </c>
      <c r="F1244" s="54">
        <f>C1244/$C$1257</f>
        <v>1.8064798660546729E-5</v>
      </c>
    </row>
    <row r="1246" spans="1:6" s="4" customFormat="1" ht="11" x14ac:dyDescent="0.15">
      <c r="A1246" s="34" t="s">
        <v>950</v>
      </c>
      <c r="B1246" s="34" t="s">
        <v>374</v>
      </c>
      <c r="C1246" s="145" t="s">
        <v>1126</v>
      </c>
      <c r="D1246" s="146"/>
      <c r="E1246" s="147"/>
      <c r="F1246" s="134"/>
    </row>
    <row r="1247" spans="1:6" s="4" customFormat="1" ht="12" x14ac:dyDescent="0.15">
      <c r="A1247" s="37"/>
      <c r="B1247" s="37"/>
      <c r="C1247" s="39" t="s">
        <v>1160</v>
      </c>
      <c r="D1247" s="40" t="s">
        <v>1137</v>
      </c>
      <c r="E1247" s="40" t="s">
        <v>345</v>
      </c>
      <c r="F1247" s="42" t="s">
        <v>346</v>
      </c>
    </row>
    <row r="1248" spans="1:6" x14ac:dyDescent="0.15">
      <c r="A1248" s="56" t="s">
        <v>124</v>
      </c>
      <c r="B1248" s="57" t="s">
        <v>951</v>
      </c>
      <c r="C1248" s="58">
        <v>2.0349256699999998</v>
      </c>
      <c r="D1248" s="59">
        <v>1.5913283</v>
      </c>
      <c r="E1248" s="60">
        <f>IF(ISERROR(C1248/D1248-1),"",((C1248/D1248-1)))</f>
        <v>0.2787591787313779</v>
      </c>
      <c r="F1248" s="61">
        <f>C1248/$C$1257</f>
        <v>9.2289169989033304E-5</v>
      </c>
    </row>
    <row r="1249" spans="1:6" s="4" customFormat="1" ht="11" x14ac:dyDescent="0.15">
      <c r="A1249" s="133" t="s">
        <v>189</v>
      </c>
      <c r="B1249" s="62"/>
      <c r="C1249" s="28">
        <f>SUM(C1248)</f>
        <v>2.0349256699999998</v>
      </c>
      <c r="D1249" s="29">
        <f>SUM(D1248)</f>
        <v>1.5913283</v>
      </c>
      <c r="E1249" s="54">
        <f>IF(ISERROR(C1249/D1249-1),"",(C1249/D1249-1))</f>
        <v>0.2787591787313779</v>
      </c>
      <c r="F1249" s="54">
        <f>C1249/$C$1257</f>
        <v>9.2289169989033304E-5</v>
      </c>
    </row>
    <row r="1251" spans="1:6" s="4" customFormat="1" ht="11" x14ac:dyDescent="0.15">
      <c r="A1251" s="34" t="s">
        <v>919</v>
      </c>
      <c r="B1251" s="34" t="s">
        <v>374</v>
      </c>
      <c r="C1251" s="145" t="s">
        <v>1126</v>
      </c>
      <c r="D1251" s="146"/>
      <c r="E1251" s="147"/>
      <c r="F1251" s="134"/>
    </row>
    <row r="1252" spans="1:6" s="4" customFormat="1" ht="12" x14ac:dyDescent="0.15">
      <c r="A1252" s="37"/>
      <c r="B1252" s="37"/>
      <c r="C1252" s="39" t="s">
        <v>1160</v>
      </c>
      <c r="D1252" s="40" t="s">
        <v>1137</v>
      </c>
      <c r="E1252" s="40" t="s">
        <v>345</v>
      </c>
      <c r="F1252" s="42" t="s">
        <v>346</v>
      </c>
    </row>
    <row r="1253" spans="1:6" x14ac:dyDescent="0.15">
      <c r="A1253" s="56" t="s">
        <v>920</v>
      </c>
      <c r="B1253" s="57" t="s">
        <v>921</v>
      </c>
      <c r="C1253" s="58">
        <v>5.2028300000000003E-3</v>
      </c>
      <c r="D1253" s="59">
        <v>2.332248E-2</v>
      </c>
      <c r="E1253" s="60">
        <f>IF(ISERROR(C1253/D1253-1),"",((C1253/D1253-1)))</f>
        <v>-0.77691780633963448</v>
      </c>
      <c r="F1253" s="61">
        <f>C1253/$C$1257</f>
        <v>2.3596186798019124E-7</v>
      </c>
    </row>
    <row r="1254" spans="1:6" s="4" customFormat="1" ht="11" x14ac:dyDescent="0.15">
      <c r="A1254" s="133" t="s">
        <v>189</v>
      </c>
      <c r="B1254" s="62"/>
      <c r="C1254" s="28">
        <f>SUM(C1253)</f>
        <v>5.2028300000000003E-3</v>
      </c>
      <c r="D1254" s="29">
        <f>SUM(D1253)</f>
        <v>2.332248E-2</v>
      </c>
      <c r="E1254" s="54">
        <f>IF(ISERROR(C1254/D1254-1),"",(C1254/D1254-1))</f>
        <v>-0.77691780633963448</v>
      </c>
      <c r="F1254" s="54">
        <f>C1254/$C$1257</f>
        <v>2.3596186798019124E-7</v>
      </c>
    </row>
    <row r="1257" spans="1:6" s="4" customFormat="1" ht="12" thickBot="1" x14ac:dyDescent="0.2">
      <c r="A1257" s="72" t="s">
        <v>952</v>
      </c>
      <c r="B1257" s="72"/>
      <c r="C1257" s="73">
        <f>C324+C588+C849+C996+C1123+C1192+C1218+C1223+C1171+C1229+C1234+C1239+C1159+C1244+C1249+C1254</f>
        <v>22049.452500675969</v>
      </c>
      <c r="D1257" s="73">
        <f>D324+D588+D849+D996+D1123+D1192+D1218+D1223+D1171+D1229+D1234+D1239+D1159+D1244+D1249+D1254</f>
        <v>18369.11985189396</v>
      </c>
      <c r="E1257" s="130">
        <f>IF(ISERROR(C1257/D1257-1),"",((C1257/D1257-1)))</f>
        <v>0.20035432717820423</v>
      </c>
      <c r="F1257" s="130">
        <f>F324+F588+F849+F996+F1123+F1192+F1218+F1171+F1229+F1234+F1239+F1159+F1244+F1249+F1254</f>
        <v>0.99999959803990601</v>
      </c>
    </row>
    <row r="1258" spans="1:6" ht="14" thickTop="1" x14ac:dyDescent="0.15">
      <c r="D1258" s="74"/>
    </row>
    <row r="1259" spans="1:6" x14ac:dyDescent="0.15">
      <c r="D1259" s="75"/>
    </row>
    <row r="1260" spans="1:6" s="4" customFormat="1" x14ac:dyDescent="0.15">
      <c r="A1260" s="76" t="s">
        <v>353</v>
      </c>
      <c r="B1260" s="76" t="s">
        <v>374</v>
      </c>
      <c r="C1260" s="151" t="s">
        <v>354</v>
      </c>
      <c r="D1260" s="152"/>
      <c r="E1260" s="153"/>
      <c r="F1260" s="77"/>
    </row>
    <row r="1261" spans="1:6" s="4" customFormat="1" ht="12" x14ac:dyDescent="0.15">
      <c r="A1261" s="78"/>
      <c r="B1261" s="78"/>
      <c r="C1261" s="79" t="s">
        <v>1160</v>
      </c>
      <c r="D1261" s="80" t="s">
        <v>1137</v>
      </c>
      <c r="E1261" s="81" t="s">
        <v>345</v>
      </c>
      <c r="F1261" s="82" t="s">
        <v>346</v>
      </c>
    </row>
    <row r="1262" spans="1:6" s="4" customFormat="1" ht="12" x14ac:dyDescent="0.15">
      <c r="A1262" s="83" t="s">
        <v>953</v>
      </c>
      <c r="B1262" s="83" t="s">
        <v>954</v>
      </c>
      <c r="C1262" s="84">
        <v>449.22571714999998</v>
      </c>
      <c r="D1262" s="84">
        <v>341.20483437000001</v>
      </c>
      <c r="E1262" s="85">
        <f t="shared" ref="E1262:E1267" si="53">IF(ISERROR(C1262/D1262-1),"",((C1262/D1262-1)))</f>
        <v>0.31658661278773947</v>
      </c>
      <c r="F1262" s="86"/>
    </row>
    <row r="1263" spans="1:6" s="4" customFormat="1" ht="12" x14ac:dyDescent="0.15">
      <c r="A1263" s="87" t="s">
        <v>955</v>
      </c>
      <c r="B1263" s="87" t="s">
        <v>956</v>
      </c>
      <c r="C1263" s="84">
        <v>203.43265196000002</v>
      </c>
      <c r="D1263" s="84">
        <v>256.71428313999996</v>
      </c>
      <c r="E1263" s="85">
        <f t="shared" si="53"/>
        <v>-0.20755226599893795</v>
      </c>
      <c r="F1263" s="88"/>
    </row>
    <row r="1264" spans="1:6" s="4" customFormat="1" ht="11" x14ac:dyDescent="0.15">
      <c r="A1264" s="71" t="s">
        <v>957</v>
      </c>
      <c r="B1264" s="71" t="s">
        <v>958</v>
      </c>
      <c r="C1264" s="84">
        <v>307.57779612999997</v>
      </c>
      <c r="D1264" s="84">
        <v>132.66324720999998</v>
      </c>
      <c r="E1264" s="85">
        <f t="shared" si="53"/>
        <v>1.3184853574639108</v>
      </c>
      <c r="F1264" s="89"/>
    </row>
    <row r="1265" spans="1:10" s="4" customFormat="1" ht="11" x14ac:dyDescent="0.15">
      <c r="A1265" s="71" t="s">
        <v>961</v>
      </c>
      <c r="B1265" s="71" t="s">
        <v>962</v>
      </c>
      <c r="C1265" s="84">
        <v>40.073900860000002</v>
      </c>
      <c r="D1265" s="84">
        <v>0.73458919999999994</v>
      </c>
      <c r="E1265" s="85">
        <f t="shared" si="53"/>
        <v>53.552804288437677</v>
      </c>
      <c r="F1265" s="89"/>
    </row>
    <row r="1266" spans="1:10" s="4" customFormat="1" ht="11" x14ac:dyDescent="0.15">
      <c r="A1266" s="90" t="s">
        <v>959</v>
      </c>
      <c r="B1266" s="90" t="s">
        <v>960</v>
      </c>
      <c r="C1266" s="84">
        <v>0.68246343000000009</v>
      </c>
      <c r="D1266" s="84">
        <v>122.15473394</v>
      </c>
      <c r="E1266" s="85">
        <f t="shared" si="53"/>
        <v>-0.99441312335602805</v>
      </c>
      <c r="F1266" s="91"/>
    </row>
    <row r="1267" spans="1:10" s="4" customFormat="1" ht="11" x14ac:dyDescent="0.15">
      <c r="A1267" s="92"/>
      <c r="B1267" s="92"/>
      <c r="C1267" s="93">
        <f>SUM(C1262:C1266)</f>
        <v>1000.99252953</v>
      </c>
      <c r="D1267" s="94">
        <f>SUM(D1262:D1266)</f>
        <v>853.47168785999997</v>
      </c>
      <c r="E1267" s="95">
        <f t="shared" si="53"/>
        <v>0.17284796176413852</v>
      </c>
      <c r="F1267" s="95"/>
    </row>
    <row r="1269" spans="1:10" s="4" customFormat="1" x14ac:dyDescent="0.15">
      <c r="A1269" s="96" t="s">
        <v>355</v>
      </c>
      <c r="B1269" s="96"/>
      <c r="C1269" s="55"/>
      <c r="D1269" s="55"/>
      <c r="E1269" s="97"/>
      <c r="F1269" s="55"/>
      <c r="G1269" s="18"/>
      <c r="H1269" s="19"/>
      <c r="I1269" s="18"/>
      <c r="J1269" s="14"/>
    </row>
    <row r="1270" spans="1:10" s="4" customFormat="1" x14ac:dyDescent="0.15">
      <c r="A1270" s="96" t="s">
        <v>1127</v>
      </c>
      <c r="B1270" s="96"/>
      <c r="C1270" s="55"/>
      <c r="D1270" s="55"/>
      <c r="E1270" s="97"/>
      <c r="F1270" s="55"/>
      <c r="G1270" s="18"/>
      <c r="H1270" s="19"/>
      <c r="I1270" s="18"/>
      <c r="J1270" s="14"/>
    </row>
    <row r="1271" spans="1:10" s="4" customFormat="1" ht="11" x14ac:dyDescent="0.15">
      <c r="A1271" s="55"/>
      <c r="B1271" s="55"/>
      <c r="C1271" s="55"/>
      <c r="D1271" s="55"/>
      <c r="E1271" s="97"/>
      <c r="F1271" s="55"/>
      <c r="G1271" s="18"/>
      <c r="H1271" s="19"/>
      <c r="I1271" s="18"/>
      <c r="J1271" s="14"/>
    </row>
    <row r="1272" spans="1:10" s="4" customFormat="1" ht="11" x14ac:dyDescent="0.15">
      <c r="A1272" s="55" t="s">
        <v>1</v>
      </c>
      <c r="B1272" s="55"/>
      <c r="C1272" s="55"/>
      <c r="D1272" s="55"/>
      <c r="E1272" s="97"/>
      <c r="F1272" s="55"/>
      <c r="G1272" s="18"/>
      <c r="H1272" s="19"/>
      <c r="I1272" s="18"/>
      <c r="J1272" s="14"/>
    </row>
    <row r="1273" spans="1:10" s="4" customFormat="1" ht="11" x14ac:dyDescent="0.15">
      <c r="A1273" s="55" t="s">
        <v>352</v>
      </c>
      <c r="B1273" s="55"/>
      <c r="C1273" s="55"/>
      <c r="D1273" s="55"/>
      <c r="E1273" s="97"/>
      <c r="F1273" s="55"/>
      <c r="G1273" s="18"/>
      <c r="H1273" s="19"/>
      <c r="I1273" s="18"/>
      <c r="J1273" s="14"/>
    </row>
  </sheetData>
  <mergeCells count="17">
    <mergeCell ref="C1260:E1260"/>
    <mergeCell ref="C590:E590"/>
    <mergeCell ref="C1125:E1125"/>
    <mergeCell ref="C1161:E1161"/>
    <mergeCell ref="C1194:E1194"/>
    <mergeCell ref="C998:E998"/>
    <mergeCell ref="C1173:E1173"/>
    <mergeCell ref="C1241:E1241"/>
    <mergeCell ref="C1246:E1246"/>
    <mergeCell ref="C1251:E1251"/>
    <mergeCell ref="C1225:E1225"/>
    <mergeCell ref="C1231:E1231"/>
    <mergeCell ref="C1236:E1236"/>
    <mergeCell ref="C4:E4"/>
    <mergeCell ref="C326:E326"/>
    <mergeCell ref="C851:E851"/>
    <mergeCell ref="C1220:E1220"/>
  </mergeCells>
  <phoneticPr fontId="2" type="noConversion"/>
  <pageMargins left="0.75" right="0.75" top="1" bottom="1" header="0.5" footer="0.5"/>
  <pageSetup paperSize="9" scale="70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5"/>
  <sheetViews>
    <sheetView showGridLines="0" workbookViewId="0"/>
  </sheetViews>
  <sheetFormatPr baseColWidth="10" defaultRowHeight="13" x14ac:dyDescent="0.15"/>
  <cols>
    <col min="1" max="1" width="46.83203125" style="4" customWidth="1"/>
    <col min="2" max="2" width="12.6640625" style="111" bestFit="1" customWidth="1"/>
    <col min="3" max="4" width="11.33203125" style="4" customWidth="1"/>
    <col min="5" max="5" width="10.6640625" style="4" customWidth="1"/>
    <col min="6" max="7" width="10.33203125" style="4" customWidth="1"/>
    <col min="8" max="8" width="11.5" style="4" customWidth="1"/>
    <col min="9" max="9" width="11.5" style="4" bestFit="1" customWidth="1"/>
    <col min="10" max="256" width="8.83203125" customWidth="1"/>
  </cols>
  <sheetData>
    <row r="1" spans="1:9" x14ac:dyDescent="0.15">
      <c r="A1" s="1" t="s">
        <v>373</v>
      </c>
      <c r="B1" s="98"/>
      <c r="C1" s="99"/>
      <c r="D1" s="18"/>
      <c r="E1" s="19"/>
      <c r="F1" s="18"/>
      <c r="G1" s="18"/>
      <c r="H1" s="19"/>
      <c r="I1" s="18"/>
    </row>
    <row r="2" spans="1:9" x14ac:dyDescent="0.15">
      <c r="A2" s="1" t="s">
        <v>1129</v>
      </c>
      <c r="B2" s="98"/>
      <c r="C2" s="99"/>
      <c r="D2" s="18"/>
      <c r="E2" s="19"/>
      <c r="F2" s="18"/>
      <c r="G2" s="18"/>
      <c r="H2" s="19"/>
      <c r="I2" s="18"/>
    </row>
    <row r="3" spans="1:9" x14ac:dyDescent="0.15">
      <c r="A3" s="2" t="s">
        <v>1159</v>
      </c>
      <c r="B3" s="100"/>
      <c r="C3" s="18"/>
      <c r="D3" s="18"/>
      <c r="E3" s="19"/>
      <c r="F3" s="18"/>
      <c r="G3" s="18"/>
      <c r="H3" s="19"/>
      <c r="I3" s="18"/>
    </row>
    <row r="4" spans="1:9" x14ac:dyDescent="0.15">
      <c r="A4" s="101"/>
      <c r="B4" s="102"/>
      <c r="C4" s="18"/>
      <c r="D4" s="18"/>
      <c r="E4" s="19"/>
      <c r="F4" s="18"/>
      <c r="G4" s="18"/>
      <c r="H4" s="19"/>
      <c r="I4" s="18"/>
    </row>
    <row r="5" spans="1:9" x14ac:dyDescent="0.15">
      <c r="A5" s="103" t="s">
        <v>373</v>
      </c>
      <c r="B5" s="104" t="s">
        <v>374</v>
      </c>
      <c r="C5" s="154" t="s">
        <v>1128</v>
      </c>
      <c r="D5" s="155"/>
      <c r="E5" s="156"/>
      <c r="F5" s="148" t="s">
        <v>356</v>
      </c>
      <c r="G5" s="157"/>
      <c r="H5" s="157"/>
      <c r="I5" s="158"/>
    </row>
    <row r="6" spans="1:9" ht="24" x14ac:dyDescent="0.15">
      <c r="A6" s="5"/>
      <c r="B6" s="117"/>
      <c r="C6" s="119" t="s">
        <v>1160</v>
      </c>
      <c r="D6" s="120" t="s">
        <v>1137</v>
      </c>
      <c r="E6" s="120" t="s">
        <v>345</v>
      </c>
      <c r="F6" s="119" t="s">
        <v>1160</v>
      </c>
      <c r="G6" s="120" t="s">
        <v>1137</v>
      </c>
      <c r="H6" s="127" t="s">
        <v>345</v>
      </c>
      <c r="I6" s="105" t="s">
        <v>357</v>
      </c>
    </row>
    <row r="7" spans="1:9" x14ac:dyDescent="0.15">
      <c r="A7" s="112" t="s">
        <v>375</v>
      </c>
      <c r="B7" s="138" t="s">
        <v>376</v>
      </c>
      <c r="C7" s="121">
        <v>3.0678824200000001</v>
      </c>
      <c r="D7" s="122">
        <v>1.24463857</v>
      </c>
      <c r="E7" s="123">
        <f t="shared" ref="E7:E38" si="0">IF(ISERROR(C7/D7-1),"",(C7/D7-1))</f>
        <v>1.4648781533421387</v>
      </c>
      <c r="F7" s="121">
        <v>14.298125480000001</v>
      </c>
      <c r="G7" s="122">
        <v>83.842060000000004</v>
      </c>
      <c r="H7" s="108">
        <f t="shared" ref="H7:H36" si="1">IF(ISERROR(F7/G7-1),"",(F7/G7-1))</f>
        <v>-0.82946357138648552</v>
      </c>
      <c r="I7" s="128">
        <f t="shared" ref="I7:I70" si="2">IF(ISERROR(F7/C7),"",(F7/C7))</f>
        <v>4.6605845735117839</v>
      </c>
    </row>
    <row r="8" spans="1:9" x14ac:dyDescent="0.15">
      <c r="A8" s="113" t="s">
        <v>377</v>
      </c>
      <c r="B8" s="139" t="s">
        <v>378</v>
      </c>
      <c r="C8" s="107">
        <v>1.3073900000000001E-3</v>
      </c>
      <c r="D8" s="106">
        <v>1.6487990000000001E-2</v>
      </c>
      <c r="E8" s="108">
        <f t="shared" si="0"/>
        <v>-0.92070652638678219</v>
      </c>
      <c r="F8" s="107">
        <v>0</v>
      </c>
      <c r="G8" s="106">
        <v>0</v>
      </c>
      <c r="H8" s="108" t="str">
        <f t="shared" si="1"/>
        <v/>
      </c>
      <c r="I8" s="109">
        <f t="shared" si="2"/>
        <v>0</v>
      </c>
    </row>
    <row r="9" spans="1:9" x14ac:dyDescent="0.15">
      <c r="A9" s="113" t="s">
        <v>379</v>
      </c>
      <c r="B9" s="139" t="s">
        <v>380</v>
      </c>
      <c r="C9" s="107">
        <v>2.9489061299999997</v>
      </c>
      <c r="D9" s="106">
        <v>0.23322885999999998</v>
      </c>
      <c r="E9" s="108">
        <f t="shared" si="0"/>
        <v>11.643830313281127</v>
      </c>
      <c r="F9" s="107">
        <v>2.3724490000000001E-2</v>
      </c>
      <c r="G9" s="106">
        <v>0.97931629000000009</v>
      </c>
      <c r="H9" s="108">
        <f t="shared" si="1"/>
        <v>-0.97577443544822484</v>
      </c>
      <c r="I9" s="109">
        <f t="shared" si="2"/>
        <v>8.0451831811953964E-3</v>
      </c>
    </row>
    <row r="10" spans="1:9" x14ac:dyDescent="0.15">
      <c r="A10" s="113" t="s">
        <v>381</v>
      </c>
      <c r="B10" s="139" t="s">
        <v>382</v>
      </c>
      <c r="C10" s="107">
        <v>2.70736E-2</v>
      </c>
      <c r="D10" s="106">
        <v>2.1039000000000001E-3</v>
      </c>
      <c r="E10" s="108">
        <f t="shared" si="0"/>
        <v>11.86829221921194</v>
      </c>
      <c r="F10" s="107">
        <v>0</v>
      </c>
      <c r="G10" s="106">
        <v>0</v>
      </c>
      <c r="H10" s="108" t="str">
        <f t="shared" si="1"/>
        <v/>
      </c>
      <c r="I10" s="109">
        <f t="shared" si="2"/>
        <v>0</v>
      </c>
    </row>
    <row r="11" spans="1:9" x14ac:dyDescent="0.15">
      <c r="A11" s="113" t="s">
        <v>383</v>
      </c>
      <c r="B11" s="139" t="s">
        <v>384</v>
      </c>
      <c r="C11" s="107">
        <v>213.54634368999999</v>
      </c>
      <c r="D11" s="106">
        <v>202.61783313000001</v>
      </c>
      <c r="E11" s="108">
        <f t="shared" si="0"/>
        <v>5.3936568125216411E-2</v>
      </c>
      <c r="F11" s="107">
        <v>854.75798901999997</v>
      </c>
      <c r="G11" s="106">
        <v>360.15668165</v>
      </c>
      <c r="H11" s="108">
        <f t="shared" si="1"/>
        <v>1.373294825752124</v>
      </c>
      <c r="I11" s="109">
        <f t="shared" si="2"/>
        <v>4.0026814519513909</v>
      </c>
    </row>
    <row r="12" spans="1:9" x14ac:dyDescent="0.15">
      <c r="A12" s="113" t="s">
        <v>385</v>
      </c>
      <c r="B12" s="139" t="s">
        <v>386</v>
      </c>
      <c r="C12" s="107">
        <v>16.84312868</v>
      </c>
      <c r="D12" s="106">
        <v>13.16979042</v>
      </c>
      <c r="E12" s="108">
        <f t="shared" si="0"/>
        <v>0.27892154262542923</v>
      </c>
      <c r="F12" s="107">
        <v>37.870219049999996</v>
      </c>
      <c r="G12" s="106">
        <v>130.24837327</v>
      </c>
      <c r="H12" s="108">
        <f t="shared" si="1"/>
        <v>-0.70924612646411744</v>
      </c>
      <c r="I12" s="109">
        <f t="shared" si="2"/>
        <v>2.2484076307609135</v>
      </c>
    </row>
    <row r="13" spans="1:9" x14ac:dyDescent="0.15">
      <c r="A13" s="113" t="s">
        <v>62</v>
      </c>
      <c r="B13" s="139" t="s">
        <v>387</v>
      </c>
      <c r="C13" s="107">
        <v>168.52178344999999</v>
      </c>
      <c r="D13" s="106">
        <v>113.95514548999999</v>
      </c>
      <c r="E13" s="108">
        <f t="shared" si="0"/>
        <v>0.47884312485730129</v>
      </c>
      <c r="F13" s="107">
        <v>389.08837822000004</v>
      </c>
      <c r="G13" s="106">
        <v>723.96017099999995</v>
      </c>
      <c r="H13" s="108">
        <f t="shared" si="1"/>
        <v>-0.46255554682993727</v>
      </c>
      <c r="I13" s="109">
        <f t="shared" si="2"/>
        <v>2.308831358501743</v>
      </c>
    </row>
    <row r="14" spans="1:9" x14ac:dyDescent="0.15">
      <c r="A14" s="113" t="s">
        <v>63</v>
      </c>
      <c r="B14" s="139" t="s">
        <v>388</v>
      </c>
      <c r="C14" s="107">
        <v>195.76856078</v>
      </c>
      <c r="D14" s="106">
        <v>94.958439310000003</v>
      </c>
      <c r="E14" s="108">
        <f t="shared" si="0"/>
        <v>1.0616236134725918</v>
      </c>
      <c r="F14" s="107">
        <v>225.96767284000001</v>
      </c>
      <c r="G14" s="106">
        <v>162.81728000000001</v>
      </c>
      <c r="H14" s="108">
        <f t="shared" si="1"/>
        <v>0.38786050743508294</v>
      </c>
      <c r="I14" s="109">
        <f t="shared" si="2"/>
        <v>1.1542592535781935</v>
      </c>
    </row>
    <row r="15" spans="1:9" x14ac:dyDescent="0.15">
      <c r="A15" s="113" t="s">
        <v>64</v>
      </c>
      <c r="B15" s="139" t="s">
        <v>389</v>
      </c>
      <c r="C15" s="107">
        <v>8.1971447400000006</v>
      </c>
      <c r="D15" s="106">
        <v>1.46700304</v>
      </c>
      <c r="E15" s="108">
        <f t="shared" si="0"/>
        <v>4.5876808135312386</v>
      </c>
      <c r="F15" s="107">
        <v>3.8645311900000001</v>
      </c>
      <c r="G15" s="106">
        <v>1.56828871</v>
      </c>
      <c r="H15" s="108">
        <f t="shared" si="1"/>
        <v>1.4641707648332174</v>
      </c>
      <c r="I15" s="109">
        <f t="shared" si="2"/>
        <v>0.47144845096391452</v>
      </c>
    </row>
    <row r="16" spans="1:9" x14ac:dyDescent="0.15">
      <c r="A16" s="113" t="s">
        <v>390</v>
      </c>
      <c r="B16" s="140" t="s">
        <v>391</v>
      </c>
      <c r="C16" s="107">
        <v>15.669264400000001</v>
      </c>
      <c r="D16" s="106">
        <v>5.1888041300000003</v>
      </c>
      <c r="E16" s="108">
        <f t="shared" si="0"/>
        <v>2.019821910294386</v>
      </c>
      <c r="F16" s="107">
        <v>37.316750549999995</v>
      </c>
      <c r="G16" s="106">
        <v>27.03268873</v>
      </c>
      <c r="H16" s="108">
        <f t="shared" si="1"/>
        <v>0.38043059359415765</v>
      </c>
      <c r="I16" s="109">
        <f t="shared" si="2"/>
        <v>2.381525360565107</v>
      </c>
    </row>
    <row r="17" spans="1:9" x14ac:dyDescent="0.15">
      <c r="A17" s="113" t="s">
        <v>392</v>
      </c>
      <c r="B17" s="140" t="s">
        <v>393</v>
      </c>
      <c r="C17" s="107">
        <v>38.127715170000002</v>
      </c>
      <c r="D17" s="106">
        <v>12.203762339999999</v>
      </c>
      <c r="E17" s="108">
        <f t="shared" si="0"/>
        <v>2.1242590692732226</v>
      </c>
      <c r="F17" s="107">
        <v>52.382906249999998</v>
      </c>
      <c r="G17" s="106">
        <v>18.083749210000001</v>
      </c>
      <c r="H17" s="108">
        <f t="shared" si="1"/>
        <v>1.8966839587132274</v>
      </c>
      <c r="I17" s="109">
        <f t="shared" si="2"/>
        <v>1.3738800244504659</v>
      </c>
    </row>
    <row r="18" spans="1:9" x14ac:dyDescent="0.15">
      <c r="A18" s="113" t="s">
        <v>394</v>
      </c>
      <c r="B18" s="140" t="s">
        <v>395</v>
      </c>
      <c r="C18" s="107">
        <v>8.3690639000000004</v>
      </c>
      <c r="D18" s="106">
        <v>0.92177233999999997</v>
      </c>
      <c r="E18" s="108">
        <f t="shared" si="0"/>
        <v>8.0793176762062533</v>
      </c>
      <c r="F18" s="107">
        <v>19.737202079999999</v>
      </c>
      <c r="G18" s="106">
        <v>29.424332070000002</v>
      </c>
      <c r="H18" s="108">
        <f t="shared" si="1"/>
        <v>-0.32922174637488733</v>
      </c>
      <c r="I18" s="109">
        <f t="shared" si="2"/>
        <v>2.3583524174071604</v>
      </c>
    </row>
    <row r="19" spans="1:9" x14ac:dyDescent="0.15">
      <c r="A19" s="113" t="s">
        <v>80</v>
      </c>
      <c r="B19" s="140" t="s">
        <v>396</v>
      </c>
      <c r="C19" s="107">
        <v>0.98695240000000006</v>
      </c>
      <c r="D19" s="106">
        <v>2.00300411</v>
      </c>
      <c r="E19" s="108">
        <f t="shared" si="0"/>
        <v>-0.50726391669760473</v>
      </c>
      <c r="F19" s="107">
        <v>1.0598616399999998</v>
      </c>
      <c r="G19" s="106">
        <v>2.3418999700000001</v>
      </c>
      <c r="H19" s="108">
        <f t="shared" si="1"/>
        <v>-0.54743513660833265</v>
      </c>
      <c r="I19" s="109">
        <f t="shared" si="2"/>
        <v>1.0738731067475997</v>
      </c>
    </row>
    <row r="20" spans="1:9" x14ac:dyDescent="0.15">
      <c r="A20" s="113" t="s">
        <v>397</v>
      </c>
      <c r="B20" s="140" t="s">
        <v>398</v>
      </c>
      <c r="C20" s="107">
        <v>2.19491937</v>
      </c>
      <c r="D20" s="106">
        <v>7.7021301100000006</v>
      </c>
      <c r="E20" s="108">
        <f t="shared" si="0"/>
        <v>-0.71502437135536789</v>
      </c>
      <c r="F20" s="107">
        <v>2.3731772499999999</v>
      </c>
      <c r="G20" s="106">
        <v>12.043140130000001</v>
      </c>
      <c r="H20" s="108">
        <f t="shared" si="1"/>
        <v>-0.80294364888370695</v>
      </c>
      <c r="I20" s="109">
        <f t="shared" si="2"/>
        <v>1.0812138625392878</v>
      </c>
    </row>
    <row r="21" spans="1:9" x14ac:dyDescent="0.15">
      <c r="A21" s="113" t="s">
        <v>399</v>
      </c>
      <c r="B21" s="140" t="s">
        <v>400</v>
      </c>
      <c r="C21" s="107">
        <v>4.9690000000000003E-3</v>
      </c>
      <c r="D21" s="106">
        <v>0</v>
      </c>
      <c r="E21" s="108" t="str">
        <f t="shared" si="0"/>
        <v/>
      </c>
      <c r="F21" s="107">
        <v>4.9690000000000003E-3</v>
      </c>
      <c r="G21" s="106">
        <v>0</v>
      </c>
      <c r="H21" s="108" t="str">
        <f t="shared" si="1"/>
        <v/>
      </c>
      <c r="I21" s="109">
        <f t="shared" si="2"/>
        <v>1</v>
      </c>
    </row>
    <row r="22" spans="1:9" x14ac:dyDescent="0.15">
      <c r="A22" s="113" t="s">
        <v>401</v>
      </c>
      <c r="B22" s="140" t="s">
        <v>402</v>
      </c>
      <c r="C22" s="107">
        <v>1.24147948</v>
      </c>
      <c r="D22" s="106">
        <v>0.45237019000000001</v>
      </c>
      <c r="E22" s="108">
        <f t="shared" si="0"/>
        <v>1.7443883514959286</v>
      </c>
      <c r="F22" s="107">
        <v>1.9253016999999999</v>
      </c>
      <c r="G22" s="106">
        <v>3.4598803199999999</v>
      </c>
      <c r="H22" s="108">
        <f t="shared" si="1"/>
        <v>-0.44353517407214826</v>
      </c>
      <c r="I22" s="109">
        <f t="shared" si="2"/>
        <v>1.5508123420614248</v>
      </c>
    </row>
    <row r="23" spans="1:9" x14ac:dyDescent="0.15">
      <c r="A23" s="113" t="s">
        <v>403</v>
      </c>
      <c r="B23" s="140" t="s">
        <v>404</v>
      </c>
      <c r="C23" s="107">
        <v>7.4574718400000002</v>
      </c>
      <c r="D23" s="106">
        <v>0.55189044999999992</v>
      </c>
      <c r="E23" s="108">
        <f t="shared" si="0"/>
        <v>12.512594465079077</v>
      </c>
      <c r="F23" s="107">
        <v>7.4131129199999997</v>
      </c>
      <c r="G23" s="106">
        <v>0.62133156999999994</v>
      </c>
      <c r="H23" s="108">
        <f t="shared" si="1"/>
        <v>10.931009589614126</v>
      </c>
      <c r="I23" s="109">
        <f t="shared" si="2"/>
        <v>0.99405174823965536</v>
      </c>
    </row>
    <row r="24" spans="1:9" x14ac:dyDescent="0.15">
      <c r="A24" s="113" t="s">
        <v>81</v>
      </c>
      <c r="B24" s="140" t="s">
        <v>407</v>
      </c>
      <c r="C24" s="107">
        <v>2.9344617799999999</v>
      </c>
      <c r="D24" s="106">
        <v>2.2783629300000001</v>
      </c>
      <c r="E24" s="108">
        <f t="shared" si="0"/>
        <v>0.2879694193409299</v>
      </c>
      <c r="F24" s="107">
        <v>3.2261826</v>
      </c>
      <c r="G24" s="106">
        <v>2.5672966000000002</v>
      </c>
      <c r="H24" s="108">
        <f t="shared" si="1"/>
        <v>0.25664584294623372</v>
      </c>
      <c r="I24" s="109">
        <f t="shared" si="2"/>
        <v>1.0994120359611568</v>
      </c>
    </row>
    <row r="25" spans="1:9" x14ac:dyDescent="0.15">
      <c r="A25" s="113" t="s">
        <v>405</v>
      </c>
      <c r="B25" s="140" t="s">
        <v>406</v>
      </c>
      <c r="C25" s="107">
        <v>1.90286233</v>
      </c>
      <c r="D25" s="106">
        <v>1.0809853</v>
      </c>
      <c r="E25" s="108">
        <f t="shared" si="0"/>
        <v>0.76030361374941924</v>
      </c>
      <c r="F25" s="107">
        <v>1.4886108200000001</v>
      </c>
      <c r="G25" s="106">
        <v>1.19966952</v>
      </c>
      <c r="H25" s="108">
        <f t="shared" si="1"/>
        <v>0.24085074696238018</v>
      </c>
      <c r="I25" s="109">
        <f t="shared" si="2"/>
        <v>0.78230085095015789</v>
      </c>
    </row>
    <row r="26" spans="1:9" x14ac:dyDescent="0.15">
      <c r="A26" s="113" t="s">
        <v>408</v>
      </c>
      <c r="B26" s="139" t="s">
        <v>409</v>
      </c>
      <c r="C26" s="107">
        <v>2.5042278599999999</v>
      </c>
      <c r="D26" s="106">
        <v>2.5468500000000002E-2</v>
      </c>
      <c r="E26" s="108">
        <f t="shared" si="0"/>
        <v>97.326476235349531</v>
      </c>
      <c r="F26" s="107">
        <v>2.5076641200000003</v>
      </c>
      <c r="G26" s="106">
        <v>0.28375371000000005</v>
      </c>
      <c r="H26" s="108">
        <f t="shared" si="1"/>
        <v>7.8374672528510718</v>
      </c>
      <c r="I26" s="109">
        <f t="shared" si="2"/>
        <v>1.0013721834402083</v>
      </c>
    </row>
    <row r="27" spans="1:9" x14ac:dyDescent="0.15">
      <c r="A27" s="113" t="s">
        <v>410</v>
      </c>
      <c r="B27" s="139" t="s">
        <v>411</v>
      </c>
      <c r="C27" s="107">
        <v>8.3439827199999996</v>
      </c>
      <c r="D27" s="106">
        <v>1.1330999999999999E-3</v>
      </c>
      <c r="E27" s="108">
        <f t="shared" si="0"/>
        <v>7362.8537816609305</v>
      </c>
      <c r="F27" s="107">
        <v>9.6762051800000002</v>
      </c>
      <c r="G27" s="106">
        <v>1.1330999999999999E-3</v>
      </c>
      <c r="H27" s="108">
        <f t="shared" si="1"/>
        <v>8538.5862501103165</v>
      </c>
      <c r="I27" s="109">
        <f t="shared" si="2"/>
        <v>1.1596626580741529</v>
      </c>
    </row>
    <row r="28" spans="1:9" x14ac:dyDescent="0.15">
      <c r="A28" s="113" t="s">
        <v>412</v>
      </c>
      <c r="B28" s="140" t="s">
        <v>413</v>
      </c>
      <c r="C28" s="107">
        <v>1.65280929</v>
      </c>
      <c r="D28" s="106">
        <v>1.9092326899999998</v>
      </c>
      <c r="E28" s="108">
        <f t="shared" si="0"/>
        <v>-0.13430704457506426</v>
      </c>
      <c r="F28" s="107">
        <v>5.8794233499999997</v>
      </c>
      <c r="G28" s="106">
        <v>0.53550368999999998</v>
      </c>
      <c r="H28" s="108">
        <f t="shared" si="1"/>
        <v>9.9792396575269162</v>
      </c>
      <c r="I28" s="109">
        <f t="shared" si="2"/>
        <v>3.5572303384136954</v>
      </c>
    </row>
    <row r="29" spans="1:9" x14ac:dyDescent="0.15">
      <c r="A29" s="113" t="s">
        <v>414</v>
      </c>
      <c r="B29" s="140" t="s">
        <v>415</v>
      </c>
      <c r="C29" s="107">
        <v>0.16909279999999999</v>
      </c>
      <c r="D29" s="106">
        <v>0</v>
      </c>
      <c r="E29" s="108" t="str">
        <f t="shared" si="0"/>
        <v/>
      </c>
      <c r="F29" s="107">
        <v>0.16909279999999999</v>
      </c>
      <c r="G29" s="106">
        <v>0</v>
      </c>
      <c r="H29" s="108" t="str">
        <f t="shared" si="1"/>
        <v/>
      </c>
      <c r="I29" s="109">
        <f t="shared" si="2"/>
        <v>1</v>
      </c>
    </row>
    <row r="30" spans="1:9" x14ac:dyDescent="0.15">
      <c r="A30" s="113" t="s">
        <v>416</v>
      </c>
      <c r="B30" s="140" t="s">
        <v>417</v>
      </c>
      <c r="C30" s="107">
        <v>0.57237780000000005</v>
      </c>
      <c r="D30" s="106">
        <v>0.71397527000000005</v>
      </c>
      <c r="E30" s="108">
        <f t="shared" si="0"/>
        <v>-0.19832265338826094</v>
      </c>
      <c r="F30" s="107">
        <v>0.80270804000000007</v>
      </c>
      <c r="G30" s="106">
        <v>1.3466541200000002</v>
      </c>
      <c r="H30" s="108">
        <f t="shared" si="1"/>
        <v>-0.40392411972867992</v>
      </c>
      <c r="I30" s="109">
        <f t="shared" si="2"/>
        <v>1.4024094575296246</v>
      </c>
    </row>
    <row r="31" spans="1:9" x14ac:dyDescent="0.15">
      <c r="A31" s="113" t="s">
        <v>418</v>
      </c>
      <c r="B31" s="140" t="s">
        <v>419</v>
      </c>
      <c r="C31" s="107">
        <v>3.0967618300000002</v>
      </c>
      <c r="D31" s="106">
        <v>1.2859015199999999</v>
      </c>
      <c r="E31" s="108">
        <f t="shared" si="0"/>
        <v>1.4082418302141835</v>
      </c>
      <c r="F31" s="107">
        <v>2.3783733499999999</v>
      </c>
      <c r="G31" s="106">
        <v>2.0912901499999998</v>
      </c>
      <c r="H31" s="108">
        <f t="shared" si="1"/>
        <v>0.13727564298048267</v>
      </c>
      <c r="I31" s="109">
        <f t="shared" si="2"/>
        <v>0.76801946050852732</v>
      </c>
    </row>
    <row r="32" spans="1:9" x14ac:dyDescent="0.15">
      <c r="A32" s="113" t="s">
        <v>420</v>
      </c>
      <c r="B32" s="139" t="s">
        <v>421</v>
      </c>
      <c r="C32" s="107">
        <v>12.034776470000001</v>
      </c>
      <c r="D32" s="106">
        <v>15.808955210000001</v>
      </c>
      <c r="E32" s="108">
        <f t="shared" si="0"/>
        <v>-0.23873675963182139</v>
      </c>
      <c r="F32" s="107">
        <v>20.389543149999998</v>
      </c>
      <c r="G32" s="106">
        <v>21.734265690000001</v>
      </c>
      <c r="H32" s="108">
        <f t="shared" si="1"/>
        <v>-6.1871082243128761E-2</v>
      </c>
      <c r="I32" s="109">
        <f t="shared" si="2"/>
        <v>1.6942186837309823</v>
      </c>
    </row>
    <row r="33" spans="1:9" x14ac:dyDescent="0.15">
      <c r="A33" s="113" t="s">
        <v>422</v>
      </c>
      <c r="B33" s="140" t="s">
        <v>423</v>
      </c>
      <c r="C33" s="107">
        <v>2.3843829900000002</v>
      </c>
      <c r="D33" s="106">
        <v>0.41175459999999997</v>
      </c>
      <c r="E33" s="108">
        <f t="shared" si="0"/>
        <v>4.7907865267321856</v>
      </c>
      <c r="F33" s="107">
        <v>2.7718571600000002</v>
      </c>
      <c r="G33" s="106">
        <v>1.5945000000000001E-2</v>
      </c>
      <c r="H33" s="108">
        <f t="shared" si="1"/>
        <v>172.83864283474443</v>
      </c>
      <c r="I33" s="109">
        <f t="shared" si="2"/>
        <v>1.1625050051208425</v>
      </c>
    </row>
    <row r="34" spans="1:9" x14ac:dyDescent="0.15">
      <c r="A34" s="113" t="s">
        <v>424</v>
      </c>
      <c r="B34" s="140" t="s">
        <v>425</v>
      </c>
      <c r="C34" s="107">
        <v>3.3621569999999996E-2</v>
      </c>
      <c r="D34" s="106">
        <v>9.2326419999999992E-2</v>
      </c>
      <c r="E34" s="108">
        <f t="shared" si="0"/>
        <v>-0.6358402069526794</v>
      </c>
      <c r="F34" s="107">
        <v>3.6961580000000001E-2</v>
      </c>
      <c r="G34" s="106">
        <v>0.19012217000000001</v>
      </c>
      <c r="H34" s="108">
        <f t="shared" si="1"/>
        <v>-0.80559037381069243</v>
      </c>
      <c r="I34" s="109">
        <f t="shared" si="2"/>
        <v>1.0993412859661225</v>
      </c>
    </row>
    <row r="35" spans="1:9" x14ac:dyDescent="0.15">
      <c r="A35" s="113" t="s">
        <v>426</v>
      </c>
      <c r="B35" s="139" t="s">
        <v>427</v>
      </c>
      <c r="C35" s="107">
        <v>13.639797609999999</v>
      </c>
      <c r="D35" s="106">
        <v>16.738222320000002</v>
      </c>
      <c r="E35" s="108">
        <f t="shared" si="0"/>
        <v>-0.18511073940616674</v>
      </c>
      <c r="F35" s="107">
        <v>21.64949717</v>
      </c>
      <c r="G35" s="106">
        <v>20.086112370000002</v>
      </c>
      <c r="H35" s="108">
        <f t="shared" si="1"/>
        <v>7.7834115990261132E-2</v>
      </c>
      <c r="I35" s="109">
        <f t="shared" si="2"/>
        <v>1.5872300886728481</v>
      </c>
    </row>
    <row r="36" spans="1:9" x14ac:dyDescent="0.15">
      <c r="A36" s="113" t="s">
        <v>428</v>
      </c>
      <c r="B36" s="139" t="s">
        <v>429</v>
      </c>
      <c r="C36" s="107">
        <v>26.292610549999999</v>
      </c>
      <c r="D36" s="106">
        <v>34.217807350000001</v>
      </c>
      <c r="E36" s="108">
        <f t="shared" si="0"/>
        <v>-0.23161030509454905</v>
      </c>
      <c r="F36" s="107">
        <v>25.42993109</v>
      </c>
      <c r="G36" s="106">
        <v>36.080884159999997</v>
      </c>
      <c r="H36" s="108">
        <f t="shared" si="1"/>
        <v>-0.29519656510545988</v>
      </c>
      <c r="I36" s="109">
        <f t="shared" si="2"/>
        <v>0.96718928086811828</v>
      </c>
    </row>
    <row r="37" spans="1:9" x14ac:dyDescent="0.15">
      <c r="A37" s="113" t="s">
        <v>1139</v>
      </c>
      <c r="B37" s="139" t="s">
        <v>1140</v>
      </c>
      <c r="C37" s="107">
        <v>3.1049017299999999</v>
      </c>
      <c r="D37" s="106">
        <v>0.53527448</v>
      </c>
      <c r="E37" s="108">
        <f t="shared" si="0"/>
        <v>4.8005786676024602</v>
      </c>
      <c r="F37" s="107">
        <v>3.0642084399999998</v>
      </c>
      <c r="G37" s="106">
        <v>3.5847464800000002</v>
      </c>
      <c r="H37" s="108"/>
      <c r="I37" s="109">
        <f t="shared" si="2"/>
        <v>0.98689385573565314</v>
      </c>
    </row>
    <row r="38" spans="1:9" x14ac:dyDescent="0.15">
      <c r="A38" s="140" t="s">
        <v>1130</v>
      </c>
      <c r="B38" s="139" t="s">
        <v>430</v>
      </c>
      <c r="C38" s="107">
        <v>443.61541579999999</v>
      </c>
      <c r="D38" s="106">
        <v>324.58008586</v>
      </c>
      <c r="E38" s="108">
        <f t="shared" si="0"/>
        <v>0.36673639303719674</v>
      </c>
      <c r="F38" s="107">
        <v>1006.50405432</v>
      </c>
      <c r="G38" s="106">
        <v>630.20630663999998</v>
      </c>
      <c r="H38" s="108">
        <f t="shared" ref="H38:H57" si="3">IF(ISERROR(F38/G38-1),"",(F38/G38-1))</f>
        <v>0.59710247853002985</v>
      </c>
      <c r="I38" s="109">
        <f t="shared" si="2"/>
        <v>2.2688662712609005</v>
      </c>
    </row>
    <row r="39" spans="1:9" x14ac:dyDescent="0.15">
      <c r="A39" s="143" t="s">
        <v>7</v>
      </c>
      <c r="B39" s="25" t="s">
        <v>1131</v>
      </c>
      <c r="C39" s="107">
        <v>2.1049044599999998</v>
      </c>
      <c r="D39" s="106">
        <v>0.93746716000000008</v>
      </c>
      <c r="E39" s="108">
        <f t="shared" ref="E39:E70" si="4">IF(ISERROR(C39/D39-1),"",(C39/D39-1))</f>
        <v>1.2453100757150786</v>
      </c>
      <c r="F39" s="107">
        <v>60.84271219</v>
      </c>
      <c r="G39" s="106">
        <v>2.9320415099999999</v>
      </c>
      <c r="H39" s="108">
        <f t="shared" si="3"/>
        <v>19.750972311439071</v>
      </c>
      <c r="I39" s="109">
        <f t="shared" si="2"/>
        <v>28.905213203833494</v>
      </c>
    </row>
    <row r="40" spans="1:9" x14ac:dyDescent="0.15">
      <c r="A40" s="113" t="s">
        <v>431</v>
      </c>
      <c r="B40" s="139" t="s">
        <v>432</v>
      </c>
      <c r="C40" s="107">
        <v>11.624248369999998</v>
      </c>
      <c r="D40" s="106">
        <v>16.214609289999999</v>
      </c>
      <c r="E40" s="108">
        <f t="shared" si="4"/>
        <v>-0.28310031021413529</v>
      </c>
      <c r="F40" s="107">
        <v>46.390799746580548</v>
      </c>
      <c r="G40" s="106">
        <v>20.424463868896552</v>
      </c>
      <c r="H40" s="108">
        <f t="shared" si="3"/>
        <v>1.2713350051369963</v>
      </c>
      <c r="I40" s="109">
        <f t="shared" si="2"/>
        <v>3.9908644645193996</v>
      </c>
    </row>
    <row r="41" spans="1:9" x14ac:dyDescent="0.15">
      <c r="A41" s="113" t="s">
        <v>433</v>
      </c>
      <c r="B41" s="139" t="s">
        <v>434</v>
      </c>
      <c r="C41" s="107">
        <v>4.6426539199999999</v>
      </c>
      <c r="D41" s="106">
        <v>10.132102869999999</v>
      </c>
      <c r="E41" s="108">
        <f t="shared" si="4"/>
        <v>-0.54178772367714811</v>
      </c>
      <c r="F41" s="107">
        <v>5.2257765599999999</v>
      </c>
      <c r="G41" s="106">
        <v>11.677495039999998</v>
      </c>
      <c r="H41" s="108">
        <f t="shared" si="3"/>
        <v>-0.55249164807181106</v>
      </c>
      <c r="I41" s="109">
        <f t="shared" si="2"/>
        <v>1.1256011432357638</v>
      </c>
    </row>
    <row r="42" spans="1:9" x14ac:dyDescent="0.15">
      <c r="A42" s="113" t="s">
        <v>8</v>
      </c>
      <c r="B42" s="139" t="s">
        <v>435</v>
      </c>
      <c r="C42" s="107">
        <v>2.1894158500000001</v>
      </c>
      <c r="D42" s="106">
        <v>14.79731593</v>
      </c>
      <c r="E42" s="108">
        <f t="shared" si="4"/>
        <v>-0.85203966311476864</v>
      </c>
      <c r="F42" s="107">
        <v>25.683032170000001</v>
      </c>
      <c r="G42" s="106">
        <v>20.055810920000003</v>
      </c>
      <c r="H42" s="108">
        <f t="shared" si="3"/>
        <v>0.28057809641536036</v>
      </c>
      <c r="I42" s="109">
        <f t="shared" si="2"/>
        <v>11.730540897472721</v>
      </c>
    </row>
    <row r="43" spans="1:9" x14ac:dyDescent="0.15">
      <c r="A43" s="113" t="s">
        <v>9</v>
      </c>
      <c r="B43" s="139" t="s">
        <v>436</v>
      </c>
      <c r="C43" s="107">
        <v>8.6747969900000008</v>
      </c>
      <c r="D43" s="106">
        <v>15.252530399999999</v>
      </c>
      <c r="E43" s="108">
        <f t="shared" si="4"/>
        <v>-0.43125522372340253</v>
      </c>
      <c r="F43" s="107">
        <v>9.5687010899999994</v>
      </c>
      <c r="G43" s="106">
        <v>21.45722773</v>
      </c>
      <c r="H43" s="108">
        <f t="shared" si="3"/>
        <v>-0.55405697276439358</v>
      </c>
      <c r="I43" s="109">
        <f t="shared" si="2"/>
        <v>1.1030461117453769</v>
      </c>
    </row>
    <row r="44" spans="1:9" x14ac:dyDescent="0.15">
      <c r="A44" s="113" t="s">
        <v>10</v>
      </c>
      <c r="B44" s="139" t="s">
        <v>437</v>
      </c>
      <c r="C44" s="107">
        <v>71.428209629999998</v>
      </c>
      <c r="D44" s="106">
        <v>27.748456090000001</v>
      </c>
      <c r="E44" s="108">
        <f t="shared" si="4"/>
        <v>1.5741327516863657</v>
      </c>
      <c r="F44" s="107">
        <v>147.02905618</v>
      </c>
      <c r="G44" s="106">
        <v>56.865753470000001</v>
      </c>
      <c r="H44" s="108">
        <f t="shared" si="3"/>
        <v>1.5855466112405665</v>
      </c>
      <c r="I44" s="109">
        <f t="shared" si="2"/>
        <v>2.0584172127736977</v>
      </c>
    </row>
    <row r="45" spans="1:9" x14ac:dyDescent="0.15">
      <c r="A45" s="113" t="s">
        <v>11</v>
      </c>
      <c r="B45" s="139" t="s">
        <v>438</v>
      </c>
      <c r="C45" s="107">
        <v>3.0769999999999999E-3</v>
      </c>
      <c r="D45" s="106">
        <v>14.437131560000001</v>
      </c>
      <c r="E45" s="108">
        <f t="shared" si="4"/>
        <v>-0.9997868690198457</v>
      </c>
      <c r="F45" s="107">
        <v>3.0769999999999999E-3</v>
      </c>
      <c r="G45" s="106">
        <v>14.437131560000001</v>
      </c>
      <c r="H45" s="108">
        <f t="shared" si="3"/>
        <v>-0.9997868690198457</v>
      </c>
      <c r="I45" s="109">
        <f t="shared" si="2"/>
        <v>1</v>
      </c>
    </row>
    <row r="46" spans="1:9" x14ac:dyDescent="0.15">
      <c r="A46" s="113" t="s">
        <v>12</v>
      </c>
      <c r="B46" s="139" t="s">
        <v>439</v>
      </c>
      <c r="C46" s="107">
        <v>14.4338579</v>
      </c>
      <c r="D46" s="106">
        <v>18.1657063</v>
      </c>
      <c r="E46" s="108">
        <f t="shared" si="4"/>
        <v>-0.20543370779918424</v>
      </c>
      <c r="F46" s="107">
        <v>14.9706779</v>
      </c>
      <c r="G46" s="106">
        <v>21.225593</v>
      </c>
      <c r="H46" s="108">
        <f t="shared" si="3"/>
        <v>-0.29468741344470328</v>
      </c>
      <c r="I46" s="109">
        <f t="shared" si="2"/>
        <v>1.0371917198935428</v>
      </c>
    </row>
    <row r="47" spans="1:9" x14ac:dyDescent="0.15">
      <c r="A47" s="113" t="s">
        <v>13</v>
      </c>
      <c r="B47" s="140" t="s">
        <v>440</v>
      </c>
      <c r="C47" s="107">
        <v>2.5871641899999998</v>
      </c>
      <c r="D47" s="106">
        <v>5.1907601900000007</v>
      </c>
      <c r="E47" s="108">
        <f t="shared" si="4"/>
        <v>-0.50158279417643459</v>
      </c>
      <c r="F47" s="107">
        <v>35.699178889999999</v>
      </c>
      <c r="G47" s="106">
        <v>13.592672739999999</v>
      </c>
      <c r="H47" s="108">
        <f t="shared" si="3"/>
        <v>1.6263546230275829</v>
      </c>
      <c r="I47" s="109">
        <f t="shared" si="2"/>
        <v>13.798574913793933</v>
      </c>
    </row>
    <row r="48" spans="1:9" x14ac:dyDescent="0.15">
      <c r="A48" s="113" t="s">
        <v>14</v>
      </c>
      <c r="B48" s="140" t="s">
        <v>441</v>
      </c>
      <c r="C48" s="107">
        <v>11.096039510000001</v>
      </c>
      <c r="D48" s="106">
        <v>11.81683445</v>
      </c>
      <c r="E48" s="108">
        <f t="shared" si="4"/>
        <v>-6.0997295261253304E-2</v>
      </c>
      <c r="F48" s="107">
        <v>29.931833100000002</v>
      </c>
      <c r="G48" s="106">
        <v>14.731143749999999</v>
      </c>
      <c r="H48" s="108">
        <f t="shared" si="3"/>
        <v>1.0318743478421357</v>
      </c>
      <c r="I48" s="109">
        <f t="shared" si="2"/>
        <v>2.6975240195409147</v>
      </c>
    </row>
    <row r="49" spans="1:9" x14ac:dyDescent="0.15">
      <c r="A49" s="113" t="s">
        <v>15</v>
      </c>
      <c r="B49" s="140" t="s">
        <v>442</v>
      </c>
      <c r="C49" s="107">
        <v>17.68163633</v>
      </c>
      <c r="D49" s="106">
        <v>7.5406814600000001</v>
      </c>
      <c r="E49" s="108">
        <f t="shared" si="4"/>
        <v>1.3448326817401459</v>
      </c>
      <c r="F49" s="107">
        <v>29.300536090000001</v>
      </c>
      <c r="G49" s="106">
        <v>23.133634860000001</v>
      </c>
      <c r="H49" s="108">
        <f t="shared" si="3"/>
        <v>0.26657727016618082</v>
      </c>
      <c r="I49" s="109">
        <f t="shared" si="2"/>
        <v>1.6571167703685037</v>
      </c>
    </row>
    <row r="50" spans="1:9" x14ac:dyDescent="0.15">
      <c r="A50" s="113" t="s">
        <v>16</v>
      </c>
      <c r="B50" s="140" t="s">
        <v>443</v>
      </c>
      <c r="C50" s="107">
        <v>16.533159789999999</v>
      </c>
      <c r="D50" s="106">
        <v>19.282813449999999</v>
      </c>
      <c r="E50" s="108">
        <f t="shared" si="4"/>
        <v>-0.14259608262714385</v>
      </c>
      <c r="F50" s="107">
        <v>46.380309880000006</v>
      </c>
      <c r="G50" s="106">
        <v>46.267784140000003</v>
      </c>
      <c r="H50" s="108">
        <f t="shared" si="3"/>
        <v>2.4320537949151788E-3</v>
      </c>
      <c r="I50" s="109">
        <f t="shared" si="2"/>
        <v>2.8052901241572048</v>
      </c>
    </row>
    <row r="51" spans="1:9" x14ac:dyDescent="0.15">
      <c r="A51" s="113" t="s">
        <v>17</v>
      </c>
      <c r="B51" s="140" t="s">
        <v>444</v>
      </c>
      <c r="C51" s="107">
        <v>9.6498382200000012</v>
      </c>
      <c r="D51" s="106">
        <v>12.850731420000001</v>
      </c>
      <c r="E51" s="108">
        <f t="shared" si="4"/>
        <v>-0.24908256934063289</v>
      </c>
      <c r="F51" s="107">
        <v>37.758833520000003</v>
      </c>
      <c r="G51" s="106">
        <v>38.884326360000003</v>
      </c>
      <c r="H51" s="108">
        <f t="shared" si="3"/>
        <v>-2.8944640305194724E-2</v>
      </c>
      <c r="I51" s="109">
        <f t="shared" si="2"/>
        <v>3.9128980879432813</v>
      </c>
    </row>
    <row r="52" spans="1:9" x14ac:dyDescent="0.15">
      <c r="A52" s="113" t="s">
        <v>445</v>
      </c>
      <c r="B52" s="140" t="s">
        <v>446</v>
      </c>
      <c r="C52" s="107">
        <v>5.3930916900000003</v>
      </c>
      <c r="D52" s="106">
        <v>6.3707966100000002</v>
      </c>
      <c r="E52" s="108">
        <f t="shared" si="4"/>
        <v>-0.15346666670622211</v>
      </c>
      <c r="F52" s="107">
        <v>15.428915679999999</v>
      </c>
      <c r="G52" s="106">
        <v>13.44666402</v>
      </c>
      <c r="H52" s="108">
        <f t="shared" si="3"/>
        <v>0.14741586887659874</v>
      </c>
      <c r="I52" s="109">
        <f t="shared" si="2"/>
        <v>2.8608665616808748</v>
      </c>
    </row>
    <row r="53" spans="1:9" x14ac:dyDescent="0.15">
      <c r="A53" s="113" t="s">
        <v>18</v>
      </c>
      <c r="B53" s="140" t="s">
        <v>447</v>
      </c>
      <c r="C53" s="107">
        <v>21.62241251</v>
      </c>
      <c r="D53" s="106">
        <v>16.124531689999998</v>
      </c>
      <c r="E53" s="108">
        <f t="shared" si="4"/>
        <v>0.34096375173547777</v>
      </c>
      <c r="F53" s="107">
        <v>95.674691209999992</v>
      </c>
      <c r="G53" s="106">
        <v>41.515505579999996</v>
      </c>
      <c r="H53" s="108">
        <f t="shared" si="3"/>
        <v>1.3045531994217376</v>
      </c>
      <c r="I53" s="109">
        <f t="shared" si="2"/>
        <v>4.4247926157986335</v>
      </c>
    </row>
    <row r="54" spans="1:9" x14ac:dyDescent="0.15">
      <c r="A54" s="113" t="s">
        <v>448</v>
      </c>
      <c r="B54" s="140" t="s">
        <v>449</v>
      </c>
      <c r="C54" s="107">
        <v>2.06164777</v>
      </c>
      <c r="D54" s="106">
        <v>3.8971712000000003</v>
      </c>
      <c r="E54" s="108">
        <f t="shared" si="4"/>
        <v>-0.47098865710595428</v>
      </c>
      <c r="F54" s="107">
        <v>2.0986815999999999</v>
      </c>
      <c r="G54" s="106">
        <v>30.862977699999998</v>
      </c>
      <c r="H54" s="108">
        <f t="shared" si="3"/>
        <v>-0.93200002862977149</v>
      </c>
      <c r="I54" s="109">
        <f t="shared" si="2"/>
        <v>1.0179632188091954</v>
      </c>
    </row>
    <row r="55" spans="1:9" x14ac:dyDescent="0.15">
      <c r="A55" s="113" t="s">
        <v>19</v>
      </c>
      <c r="B55" s="140" t="s">
        <v>450</v>
      </c>
      <c r="C55" s="107">
        <v>13.8874976</v>
      </c>
      <c r="D55" s="106">
        <v>14.564086849999999</v>
      </c>
      <c r="E55" s="108">
        <f t="shared" si="4"/>
        <v>-4.6456002148874798E-2</v>
      </c>
      <c r="F55" s="107">
        <v>49.097264389999999</v>
      </c>
      <c r="G55" s="106">
        <v>43.942820229999995</v>
      </c>
      <c r="H55" s="108">
        <f t="shared" si="3"/>
        <v>0.11729889281164163</v>
      </c>
      <c r="I55" s="109">
        <f t="shared" si="2"/>
        <v>3.5353571827079922</v>
      </c>
    </row>
    <row r="56" spans="1:9" x14ac:dyDescent="0.15">
      <c r="A56" s="113" t="s">
        <v>451</v>
      </c>
      <c r="B56" s="140" t="s">
        <v>452</v>
      </c>
      <c r="C56" s="107">
        <v>2.308905E-2</v>
      </c>
      <c r="D56" s="106">
        <v>4.2606482999999997</v>
      </c>
      <c r="E56" s="108">
        <f t="shared" si="4"/>
        <v>-0.99458085991279777</v>
      </c>
      <c r="F56" s="107">
        <v>4.2725132000000006</v>
      </c>
      <c r="G56" s="106">
        <v>5.2715000000000001E-3</v>
      </c>
      <c r="H56" s="108">
        <f t="shared" si="3"/>
        <v>809.49287679028748</v>
      </c>
      <c r="I56" s="109">
        <f t="shared" si="2"/>
        <v>185.04499752046968</v>
      </c>
    </row>
    <row r="57" spans="1:9" x14ac:dyDescent="0.15">
      <c r="A57" s="113" t="s">
        <v>20</v>
      </c>
      <c r="B57" s="140" t="s">
        <v>453</v>
      </c>
      <c r="C57" s="107">
        <v>1.74005586</v>
      </c>
      <c r="D57" s="106">
        <v>9.1375380000000006E-2</v>
      </c>
      <c r="E57" s="108">
        <f t="shared" si="4"/>
        <v>18.042939794067067</v>
      </c>
      <c r="F57" s="107">
        <v>21.528990059999998</v>
      </c>
      <c r="G57" s="106">
        <v>1.8162967400000001</v>
      </c>
      <c r="H57" s="108">
        <f t="shared" si="3"/>
        <v>10.85323388291717</v>
      </c>
      <c r="I57" s="109">
        <f t="shared" si="2"/>
        <v>12.372585590441906</v>
      </c>
    </row>
    <row r="58" spans="1:9" x14ac:dyDescent="0.15">
      <c r="A58" s="113" t="s">
        <v>21</v>
      </c>
      <c r="B58" s="139" t="s">
        <v>1138</v>
      </c>
      <c r="C58" s="107">
        <v>0.57485485000000003</v>
      </c>
      <c r="D58" s="106">
        <v>3.4137907900000002</v>
      </c>
      <c r="E58" s="108">
        <f t="shared" si="4"/>
        <v>-0.83160806113722041</v>
      </c>
      <c r="F58" s="107">
        <v>0.78165590000000007</v>
      </c>
      <c r="G58" s="106">
        <v>3.2023488599999999</v>
      </c>
      <c r="H58" s="108"/>
      <c r="I58" s="109">
        <f t="shared" si="2"/>
        <v>1.3597448121034379</v>
      </c>
    </row>
    <row r="59" spans="1:9" x14ac:dyDescent="0.15">
      <c r="A59" s="113" t="s">
        <v>454</v>
      </c>
      <c r="B59" s="140" t="s">
        <v>455</v>
      </c>
      <c r="C59" s="107">
        <v>2.46749748</v>
      </c>
      <c r="D59" s="106">
        <v>7.1424894500000002</v>
      </c>
      <c r="E59" s="108">
        <f t="shared" si="4"/>
        <v>-0.65453256917306335</v>
      </c>
      <c r="F59" s="107">
        <v>2.46749748</v>
      </c>
      <c r="G59" s="106">
        <v>10.78819929</v>
      </c>
      <c r="H59" s="108">
        <f t="shared" ref="H59:H94" si="5">IF(ISERROR(F59/G59-1),"",(F59/G59-1))</f>
        <v>-0.77127809621692667</v>
      </c>
      <c r="I59" s="109">
        <f t="shared" si="2"/>
        <v>1</v>
      </c>
    </row>
    <row r="60" spans="1:9" x14ac:dyDescent="0.15">
      <c r="A60" s="113" t="s">
        <v>456</v>
      </c>
      <c r="B60" s="140" t="s">
        <v>457</v>
      </c>
      <c r="C60" s="107">
        <v>0.64975501000000002</v>
      </c>
      <c r="D60" s="106">
        <v>0.23309382000000001</v>
      </c>
      <c r="E60" s="108">
        <f t="shared" si="4"/>
        <v>1.7875256838641196</v>
      </c>
      <c r="F60" s="107">
        <v>0.56201674999999995</v>
      </c>
      <c r="G60" s="106">
        <v>0.26727369000000001</v>
      </c>
      <c r="H60" s="108">
        <f t="shared" si="5"/>
        <v>1.1027761842177579</v>
      </c>
      <c r="I60" s="109">
        <f t="shared" si="2"/>
        <v>0.86496716662484829</v>
      </c>
    </row>
    <row r="61" spans="1:9" x14ac:dyDescent="0.15">
      <c r="A61" s="113" t="s">
        <v>458</v>
      </c>
      <c r="B61" s="140" t="s">
        <v>459</v>
      </c>
      <c r="C61" s="107">
        <v>75.698382680000009</v>
      </c>
      <c r="D61" s="106">
        <v>52.910160979999993</v>
      </c>
      <c r="E61" s="108">
        <f t="shared" si="4"/>
        <v>0.43069651042290258</v>
      </c>
      <c r="F61" s="107">
        <v>78.75233587999999</v>
      </c>
      <c r="G61" s="106">
        <v>144.27221493000002</v>
      </c>
      <c r="H61" s="108">
        <f t="shared" si="5"/>
        <v>-0.45414066098444439</v>
      </c>
      <c r="I61" s="109">
        <f t="shared" si="2"/>
        <v>1.040343704738184</v>
      </c>
    </row>
    <row r="62" spans="1:9" x14ac:dyDescent="0.15">
      <c r="A62" s="113" t="s">
        <v>460</v>
      </c>
      <c r="B62" s="140" t="s">
        <v>461</v>
      </c>
      <c r="C62" s="107">
        <v>10.02592724</v>
      </c>
      <c r="D62" s="106">
        <v>9.3275440100000004</v>
      </c>
      <c r="E62" s="108">
        <f t="shared" si="4"/>
        <v>7.4873217349740395E-2</v>
      </c>
      <c r="F62" s="107">
        <v>12.939331640000001</v>
      </c>
      <c r="G62" s="106">
        <v>19.05961229</v>
      </c>
      <c r="H62" s="108">
        <f t="shared" si="5"/>
        <v>-0.32111254714300375</v>
      </c>
      <c r="I62" s="109">
        <f t="shared" si="2"/>
        <v>1.2905870280383165</v>
      </c>
    </row>
    <row r="63" spans="1:9" x14ac:dyDescent="0.15">
      <c r="A63" s="113" t="s">
        <v>462</v>
      </c>
      <c r="B63" s="139" t="s">
        <v>463</v>
      </c>
      <c r="C63" s="107">
        <v>2.2116284400000001</v>
      </c>
      <c r="D63" s="106">
        <v>4.78406135</v>
      </c>
      <c r="E63" s="108">
        <f t="shared" si="4"/>
        <v>-0.53770901370234303</v>
      </c>
      <c r="F63" s="107">
        <v>5.0211777</v>
      </c>
      <c r="G63" s="106">
        <v>6.7040234600000002</v>
      </c>
      <c r="H63" s="108">
        <f t="shared" si="5"/>
        <v>-0.25102026716356396</v>
      </c>
      <c r="I63" s="109">
        <f t="shared" si="2"/>
        <v>2.2703531973028888</v>
      </c>
    </row>
    <row r="64" spans="1:9" x14ac:dyDescent="0.15">
      <c r="A64" s="113" t="s">
        <v>464</v>
      </c>
      <c r="B64" s="139" t="s">
        <v>465</v>
      </c>
      <c r="C64" s="107">
        <v>26.178410809999999</v>
      </c>
      <c r="D64" s="106">
        <v>28.68366593</v>
      </c>
      <c r="E64" s="108">
        <f t="shared" si="4"/>
        <v>-8.7340827567642831E-2</v>
      </c>
      <c r="F64" s="107">
        <v>59.494844270000002</v>
      </c>
      <c r="G64" s="106">
        <v>27.309945550000002</v>
      </c>
      <c r="H64" s="108">
        <f t="shared" si="5"/>
        <v>1.178504682884657</v>
      </c>
      <c r="I64" s="109">
        <f t="shared" si="2"/>
        <v>2.2726682953295745</v>
      </c>
    </row>
    <row r="65" spans="1:9" x14ac:dyDescent="0.15">
      <c r="A65" s="113" t="s">
        <v>466</v>
      </c>
      <c r="B65" s="140" t="s">
        <v>467</v>
      </c>
      <c r="C65" s="107">
        <v>19.544799279999999</v>
      </c>
      <c r="D65" s="106">
        <v>22.296378480000001</v>
      </c>
      <c r="E65" s="108">
        <f t="shared" si="4"/>
        <v>-0.12340924345485915</v>
      </c>
      <c r="F65" s="107">
        <v>40.718010740000004</v>
      </c>
      <c r="G65" s="106">
        <v>57.596204360000002</v>
      </c>
      <c r="H65" s="108">
        <f t="shared" si="5"/>
        <v>-0.29304350534115642</v>
      </c>
      <c r="I65" s="109">
        <f t="shared" si="2"/>
        <v>2.0833169047515541</v>
      </c>
    </row>
    <row r="66" spans="1:9" x14ac:dyDescent="0.15">
      <c r="A66" s="113" t="s">
        <v>468</v>
      </c>
      <c r="B66" s="140" t="s">
        <v>469</v>
      </c>
      <c r="C66" s="107">
        <v>0.13171237</v>
      </c>
      <c r="D66" s="106">
        <v>0.42732505999999998</v>
      </c>
      <c r="E66" s="108">
        <f t="shared" si="4"/>
        <v>-0.69177475807292932</v>
      </c>
      <c r="F66" s="107">
        <v>0.21271542000000002</v>
      </c>
      <c r="G66" s="106">
        <v>0.46110977000000003</v>
      </c>
      <c r="H66" s="108">
        <f t="shared" si="5"/>
        <v>-0.5386881089073432</v>
      </c>
      <c r="I66" s="109">
        <f t="shared" si="2"/>
        <v>1.6149995630630596</v>
      </c>
    </row>
    <row r="67" spans="1:9" x14ac:dyDescent="0.15">
      <c r="A67" s="113" t="s">
        <v>470</v>
      </c>
      <c r="B67" s="140" t="s">
        <v>471</v>
      </c>
      <c r="C67" s="107">
        <v>0.51317389000000002</v>
      </c>
      <c r="D67" s="106">
        <v>0.51433477000000005</v>
      </c>
      <c r="E67" s="108">
        <f t="shared" si="4"/>
        <v>-2.2570513753135124E-3</v>
      </c>
      <c r="F67" s="107">
        <v>0.59908230000000007</v>
      </c>
      <c r="G67" s="106">
        <v>0.50303193999999996</v>
      </c>
      <c r="H67" s="108">
        <f t="shared" si="5"/>
        <v>0.19094286537749494</v>
      </c>
      <c r="I67" s="109">
        <f t="shared" si="2"/>
        <v>1.1674060424235537</v>
      </c>
    </row>
    <row r="68" spans="1:9" x14ac:dyDescent="0.15">
      <c r="A68" s="113" t="s">
        <v>472</v>
      </c>
      <c r="B68" s="139" t="s">
        <v>473</v>
      </c>
      <c r="C68" s="107">
        <v>26.266660730000002</v>
      </c>
      <c r="D68" s="106">
        <v>60.590153000000001</v>
      </c>
      <c r="E68" s="108">
        <f t="shared" si="4"/>
        <v>-0.56648631123278403</v>
      </c>
      <c r="F68" s="107">
        <v>153.08622018</v>
      </c>
      <c r="G68" s="106">
        <v>120.74554987</v>
      </c>
      <c r="H68" s="108">
        <f t="shared" si="5"/>
        <v>0.26784150923010741</v>
      </c>
      <c r="I68" s="109">
        <f t="shared" si="2"/>
        <v>5.8281569078613513</v>
      </c>
    </row>
    <row r="69" spans="1:9" x14ac:dyDescent="0.15">
      <c r="A69" s="113" t="s">
        <v>474</v>
      </c>
      <c r="B69" s="139" t="s">
        <v>475</v>
      </c>
      <c r="C69" s="107">
        <v>43.959206520000002</v>
      </c>
      <c r="D69" s="106">
        <v>28.68178034</v>
      </c>
      <c r="E69" s="108">
        <f t="shared" si="4"/>
        <v>0.53265264564814685</v>
      </c>
      <c r="F69" s="107">
        <v>137.02482012999999</v>
      </c>
      <c r="G69" s="106">
        <v>125.6305797</v>
      </c>
      <c r="H69" s="108">
        <f t="shared" si="5"/>
        <v>9.0696393005659237E-2</v>
      </c>
      <c r="I69" s="109">
        <f t="shared" si="2"/>
        <v>3.1170903885095873</v>
      </c>
    </row>
    <row r="70" spans="1:9" x14ac:dyDescent="0.15">
      <c r="A70" s="113" t="s">
        <v>476</v>
      </c>
      <c r="B70" s="139" t="s">
        <v>477</v>
      </c>
      <c r="C70" s="107">
        <v>9.4854160600000004</v>
      </c>
      <c r="D70" s="106">
        <v>12.928215119999999</v>
      </c>
      <c r="E70" s="108">
        <f t="shared" si="4"/>
        <v>-0.26630118914667311</v>
      </c>
      <c r="F70" s="107">
        <v>18.754066120000001</v>
      </c>
      <c r="G70" s="106">
        <v>18.383856120000001</v>
      </c>
      <c r="H70" s="108">
        <f t="shared" si="5"/>
        <v>2.0137777274988888E-2</v>
      </c>
      <c r="I70" s="109">
        <f t="shared" si="2"/>
        <v>1.9771474441786374</v>
      </c>
    </row>
    <row r="71" spans="1:9" x14ac:dyDescent="0.15">
      <c r="A71" s="113" t="s">
        <v>478</v>
      </c>
      <c r="B71" s="140" t="s">
        <v>479</v>
      </c>
      <c r="C71" s="107">
        <v>19.85433196</v>
      </c>
      <c r="D71" s="106">
        <v>24.351391850000002</v>
      </c>
      <c r="E71" s="108">
        <f t="shared" ref="E71:E94" si="6">IF(ISERROR(C71/D71-1),"",(C71/D71-1))</f>
        <v>-0.18467362841931367</v>
      </c>
      <c r="F71" s="107">
        <v>43.960647310000006</v>
      </c>
      <c r="G71" s="106">
        <v>44.035572799999997</v>
      </c>
      <c r="H71" s="108">
        <f t="shared" si="5"/>
        <v>-1.7014764481498856E-3</v>
      </c>
      <c r="I71" s="109">
        <f t="shared" ref="I71:I134" si="7">IF(ISERROR(F71/C71),"",(F71/C71))</f>
        <v>2.2141589754098181</v>
      </c>
    </row>
    <row r="72" spans="1:9" x14ac:dyDescent="0.15">
      <c r="A72" s="113" t="s">
        <v>480</v>
      </c>
      <c r="B72" s="140" t="s">
        <v>481</v>
      </c>
      <c r="C72" s="107">
        <v>20.416959819999999</v>
      </c>
      <c r="D72" s="106">
        <v>23.894774469999998</v>
      </c>
      <c r="E72" s="108">
        <f t="shared" si="6"/>
        <v>-0.14554707994278882</v>
      </c>
      <c r="F72" s="107">
        <v>44.419581530000002</v>
      </c>
      <c r="G72" s="106">
        <v>29.63205005</v>
      </c>
      <c r="H72" s="108">
        <f t="shared" si="5"/>
        <v>0.49903842140682397</v>
      </c>
      <c r="I72" s="109">
        <f t="shared" si="7"/>
        <v>2.1756217341666888</v>
      </c>
    </row>
    <row r="73" spans="1:9" x14ac:dyDescent="0.15">
      <c r="A73" s="113" t="s">
        <v>482</v>
      </c>
      <c r="B73" s="140" t="s">
        <v>483</v>
      </c>
      <c r="C73" s="107">
        <v>25.890173920000002</v>
      </c>
      <c r="D73" s="106">
        <v>52.870670570000001</v>
      </c>
      <c r="E73" s="108">
        <f t="shared" si="6"/>
        <v>-0.51031122471348667</v>
      </c>
      <c r="F73" s="107">
        <v>63.167823929999997</v>
      </c>
      <c r="G73" s="106">
        <v>492.41843118999998</v>
      </c>
      <c r="H73" s="108">
        <f t="shared" si="5"/>
        <v>-0.87171921291137322</v>
      </c>
      <c r="I73" s="109">
        <f t="shared" si="7"/>
        <v>2.439837759498527</v>
      </c>
    </row>
    <row r="74" spans="1:9" x14ac:dyDescent="0.15">
      <c r="A74" s="113" t="s">
        <v>484</v>
      </c>
      <c r="B74" s="140" t="s">
        <v>485</v>
      </c>
      <c r="C74" s="107">
        <v>20.347749559999997</v>
      </c>
      <c r="D74" s="106">
        <v>22.744044829999996</v>
      </c>
      <c r="E74" s="108">
        <f t="shared" si="6"/>
        <v>-0.10535923965640548</v>
      </c>
      <c r="F74" s="107">
        <v>45.612625719999997</v>
      </c>
      <c r="G74" s="106">
        <v>59.74819669</v>
      </c>
      <c r="H74" s="108">
        <f t="shared" si="5"/>
        <v>-0.23658573401539762</v>
      </c>
      <c r="I74" s="109">
        <f t="shared" si="7"/>
        <v>2.2416545665406749</v>
      </c>
    </row>
    <row r="75" spans="1:9" x14ac:dyDescent="0.15">
      <c r="A75" s="113" t="s">
        <v>486</v>
      </c>
      <c r="B75" s="139" t="s">
        <v>487</v>
      </c>
      <c r="C75" s="107">
        <v>5.51258816</v>
      </c>
      <c r="D75" s="106">
        <v>10.51877034</v>
      </c>
      <c r="E75" s="108">
        <f t="shared" si="6"/>
        <v>-0.47592846104481068</v>
      </c>
      <c r="F75" s="107">
        <v>8.8187619700000006</v>
      </c>
      <c r="G75" s="106">
        <v>13.372240769999999</v>
      </c>
      <c r="H75" s="108">
        <f t="shared" si="5"/>
        <v>-0.34051726096762458</v>
      </c>
      <c r="I75" s="109">
        <f t="shared" si="7"/>
        <v>1.5997498296698442</v>
      </c>
    </row>
    <row r="76" spans="1:9" x14ac:dyDescent="0.15">
      <c r="A76" s="113" t="s">
        <v>488</v>
      </c>
      <c r="B76" s="139" t="s">
        <v>489</v>
      </c>
      <c r="C76" s="107">
        <v>18.16255786</v>
      </c>
      <c r="D76" s="106">
        <v>11.88892368</v>
      </c>
      <c r="E76" s="108">
        <f t="shared" si="6"/>
        <v>0.52768731206120423</v>
      </c>
      <c r="F76" s="107">
        <v>13.43557174</v>
      </c>
      <c r="G76" s="106">
        <v>7.8742271200000005</v>
      </c>
      <c r="H76" s="108">
        <f t="shared" si="5"/>
        <v>0.70627180741009665</v>
      </c>
      <c r="I76" s="109">
        <f t="shared" si="7"/>
        <v>0.73974006544472481</v>
      </c>
    </row>
    <row r="77" spans="1:9" x14ac:dyDescent="0.15">
      <c r="A77" s="113" t="s">
        <v>490</v>
      </c>
      <c r="B77" s="139" t="s">
        <v>491</v>
      </c>
      <c r="C77" s="107">
        <v>0.95811816999999999</v>
      </c>
      <c r="D77" s="106">
        <v>1.0983520099999999</v>
      </c>
      <c r="E77" s="108">
        <f t="shared" si="6"/>
        <v>-0.12767659067697246</v>
      </c>
      <c r="F77" s="107">
        <v>1.3103929599999999</v>
      </c>
      <c r="G77" s="106">
        <v>3.82779779</v>
      </c>
      <c r="H77" s="108">
        <f t="shared" si="5"/>
        <v>-0.6576640063319541</v>
      </c>
      <c r="I77" s="109">
        <f t="shared" si="7"/>
        <v>1.3676736346624132</v>
      </c>
    </row>
    <row r="78" spans="1:9" x14ac:dyDescent="0.15">
      <c r="A78" s="113" t="s">
        <v>492</v>
      </c>
      <c r="B78" s="139" t="s">
        <v>493</v>
      </c>
      <c r="C78" s="107">
        <v>0.39570475999999999</v>
      </c>
      <c r="D78" s="106">
        <v>0.62915745000000001</v>
      </c>
      <c r="E78" s="108">
        <f t="shared" si="6"/>
        <v>-0.37105606871539076</v>
      </c>
      <c r="F78" s="107">
        <v>0.6923405600000001</v>
      </c>
      <c r="G78" s="106">
        <v>9.9060990800000006</v>
      </c>
      <c r="H78" s="108">
        <f t="shared" si="5"/>
        <v>-0.93010966734647282</v>
      </c>
      <c r="I78" s="109">
        <f t="shared" si="7"/>
        <v>1.7496392007010482</v>
      </c>
    </row>
    <row r="79" spans="1:9" x14ac:dyDescent="0.15">
      <c r="A79" s="113" t="s">
        <v>494</v>
      </c>
      <c r="B79" s="139" t="s">
        <v>495</v>
      </c>
      <c r="C79" s="107">
        <v>14.355231529999999</v>
      </c>
      <c r="D79" s="106">
        <v>4.7373943399999998</v>
      </c>
      <c r="E79" s="108">
        <f t="shared" si="6"/>
        <v>2.0301956095974902</v>
      </c>
      <c r="F79" s="107">
        <v>4.5163620800000004</v>
      </c>
      <c r="G79" s="106">
        <v>5.6915906500000002</v>
      </c>
      <c r="H79" s="108">
        <f t="shared" si="5"/>
        <v>-0.206485083392285</v>
      </c>
      <c r="I79" s="109">
        <f t="shared" si="7"/>
        <v>0.31461436693386446</v>
      </c>
    </row>
    <row r="80" spans="1:9" x14ac:dyDescent="0.15">
      <c r="A80" s="113" t="s">
        <v>496</v>
      </c>
      <c r="B80" s="139" t="s">
        <v>497</v>
      </c>
      <c r="C80" s="107">
        <v>1.9596016299999999</v>
      </c>
      <c r="D80" s="106">
        <v>1.4780306200000002</v>
      </c>
      <c r="E80" s="108">
        <f t="shared" si="6"/>
        <v>0.32581937307902287</v>
      </c>
      <c r="F80" s="107">
        <v>2.0625659399999998</v>
      </c>
      <c r="G80" s="106">
        <v>18.05528619</v>
      </c>
      <c r="H80" s="108">
        <f t="shared" si="5"/>
        <v>-0.8857638744523274</v>
      </c>
      <c r="I80" s="109">
        <f t="shared" si="7"/>
        <v>1.0525434906889723</v>
      </c>
    </row>
    <row r="81" spans="1:9" x14ac:dyDescent="0.15">
      <c r="A81" s="113" t="s">
        <v>498</v>
      </c>
      <c r="B81" s="139" t="s">
        <v>499</v>
      </c>
      <c r="C81" s="107">
        <v>342.16036020000001</v>
      </c>
      <c r="D81" s="106">
        <v>169.69011577000001</v>
      </c>
      <c r="E81" s="108">
        <f t="shared" si="6"/>
        <v>1.0163835627513405</v>
      </c>
      <c r="F81" s="107">
        <v>388.51299552999996</v>
      </c>
      <c r="G81" s="106">
        <v>177.17756992</v>
      </c>
      <c r="H81" s="108">
        <f t="shared" si="5"/>
        <v>1.192788825952535</v>
      </c>
      <c r="I81" s="109">
        <f t="shared" si="7"/>
        <v>1.1354705007409562</v>
      </c>
    </row>
    <row r="82" spans="1:9" x14ac:dyDescent="0.15">
      <c r="A82" s="113" t="s">
        <v>500</v>
      </c>
      <c r="B82" s="139" t="s">
        <v>501</v>
      </c>
      <c r="C82" s="107">
        <v>3.4074999999999999E-3</v>
      </c>
      <c r="D82" s="106">
        <v>1.09935E-2</v>
      </c>
      <c r="E82" s="108">
        <f t="shared" si="6"/>
        <v>-0.69004411697821433</v>
      </c>
      <c r="F82" s="107">
        <v>3.0995000000000002E-2</v>
      </c>
      <c r="G82" s="106">
        <v>7.8102580000000005E-2</v>
      </c>
      <c r="H82" s="108">
        <f t="shared" si="5"/>
        <v>-0.60315011360700255</v>
      </c>
      <c r="I82" s="109">
        <f t="shared" si="7"/>
        <v>9.0961115187087316</v>
      </c>
    </row>
    <row r="83" spans="1:9" x14ac:dyDescent="0.15">
      <c r="A83" s="113" t="s">
        <v>502</v>
      </c>
      <c r="B83" s="139" t="s">
        <v>503</v>
      </c>
      <c r="C83" s="107">
        <v>12.848278329999999</v>
      </c>
      <c r="D83" s="106">
        <v>4.7245769600000003</v>
      </c>
      <c r="E83" s="108">
        <f t="shared" si="6"/>
        <v>1.7194558240405926</v>
      </c>
      <c r="F83" s="107">
        <v>25.259918729999999</v>
      </c>
      <c r="G83" s="106">
        <v>3.3142106099999999</v>
      </c>
      <c r="H83" s="108">
        <f t="shared" si="5"/>
        <v>6.6216999166507406</v>
      </c>
      <c r="I83" s="109">
        <f t="shared" si="7"/>
        <v>1.966015841283538</v>
      </c>
    </row>
    <row r="84" spans="1:9" x14ac:dyDescent="0.15">
      <c r="A84" s="113" t="s">
        <v>506</v>
      </c>
      <c r="B84" s="139" t="s">
        <v>507</v>
      </c>
      <c r="C84" s="107">
        <v>1.86624751</v>
      </c>
      <c r="D84" s="106">
        <v>0.73681014</v>
      </c>
      <c r="E84" s="108">
        <f t="shared" si="6"/>
        <v>1.532874357565166</v>
      </c>
      <c r="F84" s="107">
        <v>1.71783679</v>
      </c>
      <c r="G84" s="106">
        <v>6.7079699999999992E-2</v>
      </c>
      <c r="H84" s="108">
        <f t="shared" si="5"/>
        <v>24.608891959862675</v>
      </c>
      <c r="I84" s="109">
        <f t="shared" si="7"/>
        <v>0.92047640026054212</v>
      </c>
    </row>
    <row r="85" spans="1:9" x14ac:dyDescent="0.15">
      <c r="A85" s="113" t="s">
        <v>508</v>
      </c>
      <c r="B85" s="139" t="s">
        <v>509</v>
      </c>
      <c r="C85" s="107">
        <v>4.7310387300000007</v>
      </c>
      <c r="D85" s="106">
        <v>4.0584169700000006</v>
      </c>
      <c r="E85" s="108">
        <f t="shared" si="6"/>
        <v>0.16573500578478018</v>
      </c>
      <c r="F85" s="107">
        <v>3.1219049999999998E-2</v>
      </c>
      <c r="G85" s="106">
        <v>1.8241080700000001</v>
      </c>
      <c r="H85" s="108">
        <f t="shared" si="5"/>
        <v>-0.98288530678996444</v>
      </c>
      <c r="I85" s="109">
        <f t="shared" si="7"/>
        <v>6.5987728661016463E-3</v>
      </c>
    </row>
    <row r="86" spans="1:9" x14ac:dyDescent="0.15">
      <c r="A86" s="113" t="s">
        <v>510</v>
      </c>
      <c r="B86" s="139" t="s">
        <v>511</v>
      </c>
      <c r="C86" s="107">
        <v>33.377623409999998</v>
      </c>
      <c r="D86" s="106">
        <v>11.17701572</v>
      </c>
      <c r="E86" s="108">
        <f t="shared" si="6"/>
        <v>1.986273281362084</v>
      </c>
      <c r="F86" s="107">
        <v>80.761725720000001</v>
      </c>
      <c r="G86" s="106">
        <v>11.996634929999999</v>
      </c>
      <c r="H86" s="108">
        <f t="shared" si="5"/>
        <v>5.7320316231378401</v>
      </c>
      <c r="I86" s="109">
        <f t="shared" si="7"/>
        <v>2.4196367946258164</v>
      </c>
    </row>
    <row r="87" spans="1:9" x14ac:dyDescent="0.15">
      <c r="A87" s="113" t="s">
        <v>512</v>
      </c>
      <c r="B87" s="139" t="s">
        <v>513</v>
      </c>
      <c r="C87" s="107">
        <v>34.54128833</v>
      </c>
      <c r="D87" s="106">
        <v>15.52699011</v>
      </c>
      <c r="E87" s="108">
        <f t="shared" si="6"/>
        <v>1.2245965306407993</v>
      </c>
      <c r="F87" s="107">
        <v>38.409696140000001</v>
      </c>
      <c r="G87" s="106">
        <v>18.265503980000002</v>
      </c>
      <c r="H87" s="108">
        <f t="shared" si="5"/>
        <v>1.1028544398258644</v>
      </c>
      <c r="I87" s="109">
        <f t="shared" si="7"/>
        <v>1.1119937326321494</v>
      </c>
    </row>
    <row r="88" spans="1:9" x14ac:dyDescent="0.15">
      <c r="A88" s="113" t="s">
        <v>514</v>
      </c>
      <c r="B88" s="139" t="s">
        <v>515</v>
      </c>
      <c r="C88" s="107">
        <v>6.4386839299999998</v>
      </c>
      <c r="D88" s="106">
        <v>4.6050766300000001</v>
      </c>
      <c r="E88" s="108">
        <f t="shared" si="6"/>
        <v>0.39817085519378193</v>
      </c>
      <c r="F88" s="107">
        <v>17.924148199999998</v>
      </c>
      <c r="G88" s="106">
        <v>4.0495405899999994</v>
      </c>
      <c r="H88" s="108">
        <f t="shared" si="5"/>
        <v>3.4262176910294908</v>
      </c>
      <c r="I88" s="109">
        <f t="shared" si="7"/>
        <v>2.7838217242634551</v>
      </c>
    </row>
    <row r="89" spans="1:9" x14ac:dyDescent="0.15">
      <c r="A89" s="113" t="s">
        <v>516</v>
      </c>
      <c r="B89" s="139" t="s">
        <v>517</v>
      </c>
      <c r="C89" s="107">
        <v>6.1926000000000002E-2</v>
      </c>
      <c r="D89" s="106">
        <v>6.0600000000000001E-2</v>
      </c>
      <c r="E89" s="108">
        <f t="shared" si="6"/>
        <v>2.1881188118811901E-2</v>
      </c>
      <c r="F89" s="107">
        <v>6.1926000000000002E-2</v>
      </c>
      <c r="G89" s="106">
        <v>0.1214397</v>
      </c>
      <c r="H89" s="108">
        <f t="shared" si="5"/>
        <v>-0.49006791024681384</v>
      </c>
      <c r="I89" s="109">
        <f t="shared" si="7"/>
        <v>1</v>
      </c>
    </row>
    <row r="90" spans="1:9" x14ac:dyDescent="0.15">
      <c r="A90" s="113" t="s">
        <v>518</v>
      </c>
      <c r="B90" s="139" t="s">
        <v>519</v>
      </c>
      <c r="C90" s="107">
        <v>1.4620657399999999</v>
      </c>
      <c r="D90" s="106">
        <v>10.341049880000002</v>
      </c>
      <c r="E90" s="108">
        <f t="shared" si="6"/>
        <v>-0.85861534786446658</v>
      </c>
      <c r="F90" s="107">
        <v>7.1986017200000001</v>
      </c>
      <c r="G90" s="106">
        <v>0.22482976000000002</v>
      </c>
      <c r="H90" s="108">
        <f t="shared" si="5"/>
        <v>31.018010960826537</v>
      </c>
      <c r="I90" s="109">
        <f t="shared" si="7"/>
        <v>4.9235827932060019</v>
      </c>
    </row>
    <row r="91" spans="1:9" x14ac:dyDescent="0.15">
      <c r="A91" s="113" t="s">
        <v>125</v>
      </c>
      <c r="B91" s="139" t="s">
        <v>505</v>
      </c>
      <c r="C91" s="107">
        <v>0.73516831999999999</v>
      </c>
      <c r="D91" s="106">
        <v>3.4015854300000004</v>
      </c>
      <c r="E91" s="108">
        <f t="shared" si="6"/>
        <v>-0.78387480334427473</v>
      </c>
      <c r="F91" s="107">
        <v>2.8393316400000002</v>
      </c>
      <c r="G91" s="106">
        <v>2.7491598100000001</v>
      </c>
      <c r="H91" s="108">
        <f t="shared" si="5"/>
        <v>3.2799777470921221E-2</v>
      </c>
      <c r="I91" s="109">
        <f t="shared" si="7"/>
        <v>3.8621517858658549</v>
      </c>
    </row>
    <row r="92" spans="1:9" x14ac:dyDescent="0.15">
      <c r="A92" s="113" t="s">
        <v>65</v>
      </c>
      <c r="B92" s="139" t="s">
        <v>504</v>
      </c>
      <c r="C92" s="107">
        <v>0.27242895</v>
      </c>
      <c r="D92" s="106">
        <v>5.5670850000000001E-2</v>
      </c>
      <c r="E92" s="108">
        <f t="shared" si="6"/>
        <v>3.8935654835519848</v>
      </c>
      <c r="F92" s="107">
        <v>1.2049054299999999</v>
      </c>
      <c r="G92" s="106">
        <v>0</v>
      </c>
      <c r="H92" s="108" t="str">
        <f t="shared" si="5"/>
        <v/>
      </c>
      <c r="I92" s="109">
        <f t="shared" si="7"/>
        <v>4.4228244832276449</v>
      </c>
    </row>
    <row r="93" spans="1:9" x14ac:dyDescent="0.15">
      <c r="A93" s="113" t="s">
        <v>520</v>
      </c>
      <c r="B93" s="139" t="s">
        <v>521</v>
      </c>
      <c r="C93" s="107">
        <v>1.8676031399999999</v>
      </c>
      <c r="D93" s="106">
        <v>1.8162071499999999</v>
      </c>
      <c r="E93" s="108">
        <f t="shared" si="6"/>
        <v>2.8298528612223484E-2</v>
      </c>
      <c r="F93" s="107">
        <v>2.1699839999999999</v>
      </c>
      <c r="G93" s="106">
        <v>0.20485361999999999</v>
      </c>
      <c r="H93" s="108">
        <f t="shared" si="5"/>
        <v>9.5928516176575265</v>
      </c>
      <c r="I93" s="109">
        <f t="shared" si="7"/>
        <v>1.1619085198154036</v>
      </c>
    </row>
    <row r="94" spans="1:9" x14ac:dyDescent="0.15">
      <c r="A94" s="113" t="s">
        <v>522</v>
      </c>
      <c r="B94" s="139" t="s">
        <v>523</v>
      </c>
      <c r="C94" s="107">
        <v>187.46771751</v>
      </c>
      <c r="D94" s="106">
        <v>157.60032772</v>
      </c>
      <c r="E94" s="108">
        <f t="shared" si="6"/>
        <v>0.18951350052433757</v>
      </c>
      <c r="F94" s="107">
        <v>1796.6768706300002</v>
      </c>
      <c r="G94" s="106">
        <v>31.2870183</v>
      </c>
      <c r="H94" s="108">
        <f t="shared" si="5"/>
        <v>56.425634280720196</v>
      </c>
      <c r="I94" s="109">
        <f t="shared" si="7"/>
        <v>9.5839267394620133</v>
      </c>
    </row>
    <row r="95" spans="1:9" x14ac:dyDescent="0.15">
      <c r="A95" s="113" t="s">
        <v>1161</v>
      </c>
      <c r="B95" s="139" t="s">
        <v>1162</v>
      </c>
      <c r="C95" s="107">
        <v>0</v>
      </c>
      <c r="D95" s="106"/>
      <c r="E95" s="108"/>
      <c r="F95" s="107">
        <v>0</v>
      </c>
      <c r="G95" s="106"/>
      <c r="H95" s="108"/>
      <c r="I95" s="109" t="str">
        <f t="shared" si="7"/>
        <v/>
      </c>
    </row>
    <row r="96" spans="1:9" x14ac:dyDescent="0.15">
      <c r="A96" s="113" t="s">
        <v>107</v>
      </c>
      <c r="B96" s="139" t="s">
        <v>524</v>
      </c>
      <c r="C96" s="107">
        <v>129.13839920000001</v>
      </c>
      <c r="D96" s="106">
        <v>55.487799170000002</v>
      </c>
      <c r="E96" s="108">
        <f>IF(ISERROR(C96/D96-1),"",(C96/D96-1))</f>
        <v>1.3273296315889906</v>
      </c>
      <c r="F96" s="107">
        <v>24.5178379</v>
      </c>
      <c r="G96" s="106">
        <v>27.684611480000001</v>
      </c>
      <c r="H96" s="108">
        <f>IF(ISERROR(F96/G96-1),"",(F96/G96-1))</f>
        <v>-0.11438750304615075</v>
      </c>
      <c r="I96" s="109">
        <f t="shared" si="7"/>
        <v>0.18985706847758416</v>
      </c>
    </row>
    <row r="97" spans="1:9" x14ac:dyDescent="0.15">
      <c r="A97" s="113" t="s">
        <v>1163</v>
      </c>
      <c r="B97" s="139" t="s">
        <v>1164</v>
      </c>
      <c r="C97" s="107">
        <v>0</v>
      </c>
      <c r="D97" s="106"/>
      <c r="E97" s="108"/>
      <c r="F97" s="107">
        <v>0</v>
      </c>
      <c r="G97" s="106"/>
      <c r="H97" s="108"/>
      <c r="I97" s="109" t="str">
        <f t="shared" si="7"/>
        <v/>
      </c>
    </row>
    <row r="98" spans="1:9" x14ac:dyDescent="0.15">
      <c r="A98" s="113" t="s">
        <v>525</v>
      </c>
      <c r="B98" s="139" t="s">
        <v>526</v>
      </c>
      <c r="C98" s="107">
        <v>2.512E-2</v>
      </c>
      <c r="D98" s="106">
        <v>1.9909999999999999E-4</v>
      </c>
      <c r="E98" s="108">
        <f t="shared" ref="E98:E161" si="8">IF(ISERROR(C98/D98-1),"",(C98/D98-1))</f>
        <v>125.16775489703667</v>
      </c>
      <c r="F98" s="107">
        <v>0</v>
      </c>
      <c r="G98" s="106">
        <v>0</v>
      </c>
      <c r="H98" s="108" t="str">
        <f t="shared" ref="H98:H161" si="9">IF(ISERROR(F98/G98-1),"",(F98/G98-1))</f>
        <v/>
      </c>
      <c r="I98" s="109">
        <f t="shared" si="7"/>
        <v>0</v>
      </c>
    </row>
    <row r="99" spans="1:9" x14ac:dyDescent="0.15">
      <c r="A99" s="113" t="s">
        <v>527</v>
      </c>
      <c r="B99" s="139" t="s">
        <v>528</v>
      </c>
      <c r="C99" s="107">
        <v>0.20139664999999998</v>
      </c>
      <c r="D99" s="106">
        <v>5.7531350000000002E-2</v>
      </c>
      <c r="E99" s="108">
        <f t="shared" si="8"/>
        <v>2.5006418239794472</v>
      </c>
      <c r="F99" s="107">
        <v>0</v>
      </c>
      <c r="G99" s="106">
        <v>9.6050000000000007E-3</v>
      </c>
      <c r="H99" s="108">
        <f t="shared" si="9"/>
        <v>-1</v>
      </c>
      <c r="I99" s="109">
        <f t="shared" si="7"/>
        <v>0</v>
      </c>
    </row>
    <row r="100" spans="1:9" x14ac:dyDescent="0.15">
      <c r="A100" s="113" t="s">
        <v>529</v>
      </c>
      <c r="B100" s="139" t="s">
        <v>530</v>
      </c>
      <c r="C100" s="107">
        <v>0.47407249000000001</v>
      </c>
      <c r="D100" s="106">
        <v>8.6262169999999999E-2</v>
      </c>
      <c r="E100" s="108">
        <f t="shared" si="8"/>
        <v>4.4957171840216867</v>
      </c>
      <c r="F100" s="107">
        <v>0</v>
      </c>
      <c r="G100" s="106">
        <v>0</v>
      </c>
      <c r="H100" s="108" t="str">
        <f t="shared" si="9"/>
        <v/>
      </c>
      <c r="I100" s="109">
        <f t="shared" si="7"/>
        <v>0</v>
      </c>
    </row>
    <row r="101" spans="1:9" x14ac:dyDescent="0.15">
      <c r="A101" s="113" t="s">
        <v>531</v>
      </c>
      <c r="B101" s="139" t="s">
        <v>532</v>
      </c>
      <c r="C101" s="107">
        <v>6.5428841100000001</v>
      </c>
      <c r="D101" s="106">
        <v>3.3784540199999999</v>
      </c>
      <c r="E101" s="108">
        <f t="shared" si="8"/>
        <v>0.93665033511392881</v>
      </c>
      <c r="F101" s="107">
        <v>13.144148380000001</v>
      </c>
      <c r="G101" s="106">
        <v>0.93103079</v>
      </c>
      <c r="H101" s="108">
        <f t="shared" si="9"/>
        <v>13.117844996297062</v>
      </c>
      <c r="I101" s="109">
        <f t="shared" si="7"/>
        <v>2.0089226951018091</v>
      </c>
    </row>
    <row r="102" spans="1:9" x14ac:dyDescent="0.15">
      <c r="A102" s="114" t="s">
        <v>533</v>
      </c>
      <c r="B102" s="139" t="s">
        <v>534</v>
      </c>
      <c r="C102" s="107">
        <v>5.0092212099999998</v>
      </c>
      <c r="D102" s="106">
        <v>0.54239643999999998</v>
      </c>
      <c r="E102" s="108">
        <f t="shared" si="8"/>
        <v>8.2353504569462146</v>
      </c>
      <c r="F102" s="107">
        <v>0.30068571999999999</v>
      </c>
      <c r="G102" s="106">
        <v>0</v>
      </c>
      <c r="H102" s="108" t="str">
        <f t="shared" si="9"/>
        <v/>
      </c>
      <c r="I102" s="109">
        <f t="shared" si="7"/>
        <v>6.0026440716919351E-2</v>
      </c>
    </row>
    <row r="103" spans="1:9" x14ac:dyDescent="0.15">
      <c r="A103" s="114" t="s">
        <v>535</v>
      </c>
      <c r="B103" s="139" t="s">
        <v>536</v>
      </c>
      <c r="C103" s="107">
        <v>1.45097E-3</v>
      </c>
      <c r="D103" s="106">
        <v>1.8361097200000001</v>
      </c>
      <c r="E103" s="108">
        <f t="shared" si="8"/>
        <v>-0.99920975855408034</v>
      </c>
      <c r="F103" s="107">
        <v>0</v>
      </c>
      <c r="G103" s="106">
        <v>0</v>
      </c>
      <c r="H103" s="108" t="str">
        <f t="shared" si="9"/>
        <v/>
      </c>
      <c r="I103" s="109">
        <f t="shared" si="7"/>
        <v>0</v>
      </c>
    </row>
    <row r="104" spans="1:9" x14ac:dyDescent="0.15">
      <c r="A104" s="113" t="s">
        <v>537</v>
      </c>
      <c r="B104" s="139" t="s">
        <v>538</v>
      </c>
      <c r="C104" s="107">
        <v>0.98516765000000006</v>
      </c>
      <c r="D104" s="106">
        <v>3.40128327</v>
      </c>
      <c r="E104" s="108">
        <f t="shared" si="8"/>
        <v>-0.71035413054555729</v>
      </c>
      <c r="F104" s="107">
        <v>6.1665850000000001E-2</v>
      </c>
      <c r="G104" s="106">
        <v>0</v>
      </c>
      <c r="H104" s="108" t="str">
        <f t="shared" si="9"/>
        <v/>
      </c>
      <c r="I104" s="109">
        <f t="shared" si="7"/>
        <v>6.2594270122450724E-2</v>
      </c>
    </row>
    <row r="105" spans="1:9" x14ac:dyDescent="0.15">
      <c r="A105" s="113" t="s">
        <v>539</v>
      </c>
      <c r="B105" s="139" t="s">
        <v>540</v>
      </c>
      <c r="C105" s="107">
        <v>0.19457185999999999</v>
      </c>
      <c r="D105" s="106">
        <v>0.25412275000000001</v>
      </c>
      <c r="E105" s="108">
        <f t="shared" si="8"/>
        <v>-0.23433907432530154</v>
      </c>
      <c r="F105" s="107">
        <v>1.580515E-2</v>
      </c>
      <c r="G105" s="106">
        <v>0</v>
      </c>
      <c r="H105" s="108" t="str">
        <f t="shared" si="9"/>
        <v/>
      </c>
      <c r="I105" s="109">
        <f t="shared" si="7"/>
        <v>8.1230399914972301E-2</v>
      </c>
    </row>
    <row r="106" spans="1:9" x14ac:dyDescent="0.15">
      <c r="A106" s="113" t="s">
        <v>541</v>
      </c>
      <c r="B106" s="139" t="s">
        <v>542</v>
      </c>
      <c r="C106" s="107">
        <v>26.470056079999999</v>
      </c>
      <c r="D106" s="106">
        <v>31.195583280000001</v>
      </c>
      <c r="E106" s="108">
        <f t="shared" si="8"/>
        <v>-0.15148064896191937</v>
      </c>
      <c r="F106" s="107">
        <v>70.534149580000005</v>
      </c>
      <c r="G106" s="106">
        <v>48.830539450000003</v>
      </c>
      <c r="H106" s="108">
        <f t="shared" si="9"/>
        <v>0.44446795743928647</v>
      </c>
      <c r="I106" s="109">
        <f t="shared" si="7"/>
        <v>2.6646769982967111</v>
      </c>
    </row>
    <row r="107" spans="1:9" x14ac:dyDescent="0.15">
      <c r="A107" s="113" t="s">
        <v>543</v>
      </c>
      <c r="B107" s="139" t="s">
        <v>544</v>
      </c>
      <c r="C107" s="107">
        <v>12.76372361</v>
      </c>
      <c r="D107" s="106">
        <v>23.25332985</v>
      </c>
      <c r="E107" s="108">
        <f t="shared" si="8"/>
        <v>-0.45110125335447393</v>
      </c>
      <c r="F107" s="107">
        <v>12.392547519999999</v>
      </c>
      <c r="G107" s="106">
        <v>13.8943876</v>
      </c>
      <c r="H107" s="108">
        <f t="shared" si="9"/>
        <v>-0.10808969227258358</v>
      </c>
      <c r="I107" s="109">
        <f t="shared" si="7"/>
        <v>0.97091945098927124</v>
      </c>
    </row>
    <row r="108" spans="1:9" x14ac:dyDescent="0.15">
      <c r="A108" s="113" t="s">
        <v>545</v>
      </c>
      <c r="B108" s="139" t="s">
        <v>546</v>
      </c>
      <c r="C108" s="107">
        <v>11.215419499999999</v>
      </c>
      <c r="D108" s="106">
        <v>1.4611499999999999</v>
      </c>
      <c r="E108" s="108">
        <f t="shared" si="8"/>
        <v>6.6757482120247751</v>
      </c>
      <c r="F108" s="107">
        <v>8.4698879999999992</v>
      </c>
      <c r="G108" s="106">
        <v>0.73055000000000003</v>
      </c>
      <c r="H108" s="108">
        <f t="shared" si="9"/>
        <v>10.593851207993975</v>
      </c>
      <c r="I108" s="109">
        <f t="shared" si="7"/>
        <v>0.7552002847508289</v>
      </c>
    </row>
    <row r="109" spans="1:9" x14ac:dyDescent="0.15">
      <c r="A109" s="113" t="s">
        <v>547</v>
      </c>
      <c r="B109" s="139" t="s">
        <v>548</v>
      </c>
      <c r="C109" s="107">
        <v>9.9354707700000002</v>
      </c>
      <c r="D109" s="106">
        <v>8.2724308400000002</v>
      </c>
      <c r="E109" s="108">
        <f t="shared" si="8"/>
        <v>0.20103400828189932</v>
      </c>
      <c r="F109" s="107">
        <v>9.6139210999999989</v>
      </c>
      <c r="G109" s="106">
        <v>2.7707555099999999</v>
      </c>
      <c r="H109" s="108">
        <f t="shared" si="9"/>
        <v>2.4697832649983611</v>
      </c>
      <c r="I109" s="109">
        <f t="shared" si="7"/>
        <v>0.96763619183794336</v>
      </c>
    </row>
    <row r="110" spans="1:9" x14ac:dyDescent="0.15">
      <c r="A110" s="113" t="s">
        <v>549</v>
      </c>
      <c r="B110" s="139" t="s">
        <v>550</v>
      </c>
      <c r="C110" s="107">
        <v>16.497515270000001</v>
      </c>
      <c r="D110" s="106">
        <v>14.871176630000001</v>
      </c>
      <c r="E110" s="108">
        <f t="shared" si="8"/>
        <v>0.10936179970582471</v>
      </c>
      <c r="F110" s="107">
        <v>9.9170340299999999</v>
      </c>
      <c r="G110" s="106">
        <v>7.3658769699999995</v>
      </c>
      <c r="H110" s="108">
        <f t="shared" si="9"/>
        <v>0.34634804116202877</v>
      </c>
      <c r="I110" s="109">
        <f t="shared" si="7"/>
        <v>0.60112288836814631</v>
      </c>
    </row>
    <row r="111" spans="1:9" x14ac:dyDescent="0.15">
      <c r="A111" s="113" t="s">
        <v>551</v>
      </c>
      <c r="B111" s="139" t="s">
        <v>552</v>
      </c>
      <c r="C111" s="107">
        <v>7.7911953899999995</v>
      </c>
      <c r="D111" s="106">
        <v>13.90661534</v>
      </c>
      <c r="E111" s="108">
        <f t="shared" si="8"/>
        <v>-0.43974898280317287</v>
      </c>
      <c r="F111" s="107">
        <v>8.8916313000000002</v>
      </c>
      <c r="G111" s="106">
        <v>8.0302227899999998</v>
      </c>
      <c r="H111" s="108">
        <f t="shared" si="9"/>
        <v>0.10727081085131385</v>
      </c>
      <c r="I111" s="109">
        <f t="shared" si="7"/>
        <v>1.1412409591745587</v>
      </c>
    </row>
    <row r="112" spans="1:9" x14ac:dyDescent="0.15">
      <c r="A112" s="113" t="s">
        <v>553</v>
      </c>
      <c r="B112" s="139" t="s">
        <v>554</v>
      </c>
      <c r="C112" s="107">
        <v>31.06163402</v>
      </c>
      <c r="D112" s="106">
        <v>21.928983590000001</v>
      </c>
      <c r="E112" s="108">
        <f t="shared" si="8"/>
        <v>0.41646483032458681</v>
      </c>
      <c r="F112" s="107">
        <v>23.324349269999999</v>
      </c>
      <c r="G112" s="106">
        <v>21.832499469999998</v>
      </c>
      <c r="H112" s="108">
        <f t="shared" si="9"/>
        <v>6.833160820866846E-2</v>
      </c>
      <c r="I112" s="109">
        <f t="shared" si="7"/>
        <v>0.75090541775689879</v>
      </c>
    </row>
    <row r="113" spans="1:9" x14ac:dyDescent="0.15">
      <c r="A113" s="113" t="s">
        <v>555</v>
      </c>
      <c r="B113" s="139" t="s">
        <v>556</v>
      </c>
      <c r="C113" s="107">
        <v>1437.4939313599998</v>
      </c>
      <c r="D113" s="106">
        <v>1526.3278000299999</v>
      </c>
      <c r="E113" s="108">
        <f t="shared" si="8"/>
        <v>-5.8201042179965579E-2</v>
      </c>
      <c r="F113" s="107">
        <v>1492.0783793399999</v>
      </c>
      <c r="G113" s="106">
        <v>2404.7352256300001</v>
      </c>
      <c r="H113" s="108">
        <f t="shared" si="9"/>
        <v>-0.37952487931427026</v>
      </c>
      <c r="I113" s="109">
        <f t="shared" si="7"/>
        <v>1.0379719502038929</v>
      </c>
    </row>
    <row r="114" spans="1:9" x14ac:dyDescent="0.15">
      <c r="A114" s="113" t="s">
        <v>557</v>
      </c>
      <c r="B114" s="139" t="s">
        <v>558</v>
      </c>
      <c r="C114" s="107">
        <v>20.72233306</v>
      </c>
      <c r="D114" s="106">
        <v>31.045188079999999</v>
      </c>
      <c r="E114" s="108">
        <f t="shared" si="8"/>
        <v>-0.33251062913193341</v>
      </c>
      <c r="F114" s="107">
        <v>2953.6289622199997</v>
      </c>
      <c r="G114" s="106">
        <v>6113.7884718100004</v>
      </c>
      <c r="H114" s="108">
        <f t="shared" si="9"/>
        <v>-0.51689055389487959</v>
      </c>
      <c r="I114" s="109">
        <f t="shared" si="7"/>
        <v>142.53361113673751</v>
      </c>
    </row>
    <row r="115" spans="1:9" x14ac:dyDescent="0.15">
      <c r="A115" s="113" t="s">
        <v>560</v>
      </c>
      <c r="B115" s="139" t="s">
        <v>561</v>
      </c>
      <c r="C115" s="107">
        <v>0.89756027999999999</v>
      </c>
      <c r="D115" s="106">
        <v>1.57922845</v>
      </c>
      <c r="E115" s="108">
        <f t="shared" si="8"/>
        <v>-0.43164633337247693</v>
      </c>
      <c r="F115" s="107">
        <v>7.8002119999999994E-2</v>
      </c>
      <c r="G115" s="106">
        <v>1.5794000000000001E-3</v>
      </c>
      <c r="H115" s="108">
        <f t="shared" si="9"/>
        <v>48.387185006964664</v>
      </c>
      <c r="I115" s="109">
        <f t="shared" si="7"/>
        <v>8.6904603220632703E-2</v>
      </c>
    </row>
    <row r="116" spans="1:9" x14ac:dyDescent="0.15">
      <c r="A116" s="113" t="s">
        <v>82</v>
      </c>
      <c r="B116" s="139" t="s">
        <v>559</v>
      </c>
      <c r="C116" s="107">
        <v>6.2659764600000001</v>
      </c>
      <c r="D116" s="106">
        <v>6.0484515199999995</v>
      </c>
      <c r="E116" s="108">
        <f t="shared" si="8"/>
        <v>3.5963740352506157E-2</v>
      </c>
      <c r="F116" s="107">
        <v>18.217491370000001</v>
      </c>
      <c r="G116" s="106">
        <v>1.8736143300000001</v>
      </c>
      <c r="H116" s="108">
        <f t="shared" si="9"/>
        <v>8.7231810614941239</v>
      </c>
      <c r="I116" s="109">
        <f t="shared" si="7"/>
        <v>2.9073667107265195</v>
      </c>
    </row>
    <row r="117" spans="1:9" x14ac:dyDescent="0.15">
      <c r="A117" s="113" t="s">
        <v>562</v>
      </c>
      <c r="B117" s="139" t="s">
        <v>563</v>
      </c>
      <c r="C117" s="107">
        <v>2.9283242899999999</v>
      </c>
      <c r="D117" s="106">
        <v>3.2017507099999998</v>
      </c>
      <c r="E117" s="108">
        <f t="shared" si="8"/>
        <v>-8.5399034704984889E-2</v>
      </c>
      <c r="F117" s="107">
        <v>0.58537638999999997</v>
      </c>
      <c r="G117" s="106">
        <v>0.52391891000000002</v>
      </c>
      <c r="H117" s="108">
        <f t="shared" si="9"/>
        <v>0.11730342010369488</v>
      </c>
      <c r="I117" s="109">
        <f t="shared" si="7"/>
        <v>0.19990149041860386</v>
      </c>
    </row>
    <row r="118" spans="1:9" x14ac:dyDescent="0.15">
      <c r="A118" s="113" t="s">
        <v>235</v>
      </c>
      <c r="B118" s="139" t="s">
        <v>564</v>
      </c>
      <c r="C118" s="107">
        <v>11.198579929999999</v>
      </c>
      <c r="D118" s="106">
        <v>37.078729029999998</v>
      </c>
      <c r="E118" s="108">
        <f t="shared" si="8"/>
        <v>-0.69797832280229044</v>
      </c>
      <c r="F118" s="107">
        <v>80.33663098000001</v>
      </c>
      <c r="G118" s="106">
        <v>66.454235119999993</v>
      </c>
      <c r="H118" s="108">
        <f t="shared" si="9"/>
        <v>0.20890159724104596</v>
      </c>
      <c r="I118" s="109">
        <f t="shared" si="7"/>
        <v>7.1738230634748001</v>
      </c>
    </row>
    <row r="119" spans="1:9" x14ac:dyDescent="0.15">
      <c r="A119" s="113" t="s">
        <v>267</v>
      </c>
      <c r="B119" s="139" t="s">
        <v>565</v>
      </c>
      <c r="C119" s="107">
        <v>401.38959762000002</v>
      </c>
      <c r="D119" s="106">
        <v>426.20309220000001</v>
      </c>
      <c r="E119" s="108">
        <f t="shared" si="8"/>
        <v>-5.8219883980466292E-2</v>
      </c>
      <c r="F119" s="107">
        <v>704.45059113000002</v>
      </c>
      <c r="G119" s="106">
        <v>401.17797870999999</v>
      </c>
      <c r="H119" s="108">
        <f t="shared" si="9"/>
        <v>0.75595528297735171</v>
      </c>
      <c r="I119" s="109">
        <f t="shared" si="7"/>
        <v>1.7550295157297804</v>
      </c>
    </row>
    <row r="120" spans="1:9" x14ac:dyDescent="0.15">
      <c r="A120" s="113" t="s">
        <v>67</v>
      </c>
      <c r="B120" s="139" t="s">
        <v>566</v>
      </c>
      <c r="C120" s="107">
        <v>898.39261759999999</v>
      </c>
      <c r="D120" s="106">
        <v>638.30616010000006</v>
      </c>
      <c r="E120" s="108">
        <f t="shared" si="8"/>
        <v>0.40746349284683947</v>
      </c>
      <c r="F120" s="107">
        <v>564.54333244000009</v>
      </c>
      <c r="G120" s="106">
        <v>1013.03122216</v>
      </c>
      <c r="H120" s="108">
        <f t="shared" si="9"/>
        <v>-0.44271872367736842</v>
      </c>
      <c r="I120" s="109">
        <f t="shared" si="7"/>
        <v>0.62839266639138525</v>
      </c>
    </row>
    <row r="121" spans="1:9" x14ac:dyDescent="0.15">
      <c r="A121" s="113" t="s">
        <v>1136</v>
      </c>
      <c r="B121" s="139" t="s">
        <v>567</v>
      </c>
      <c r="C121" s="107">
        <v>14.353242140000001</v>
      </c>
      <c r="D121" s="106">
        <v>38.099778369999996</v>
      </c>
      <c r="E121" s="108">
        <f t="shared" si="8"/>
        <v>-0.62327229306662235</v>
      </c>
      <c r="F121" s="107">
        <v>9.0371983900000004</v>
      </c>
      <c r="G121" s="106">
        <v>84.846116340000009</v>
      </c>
      <c r="H121" s="108">
        <f t="shared" si="9"/>
        <v>-0.89348718857342102</v>
      </c>
      <c r="I121" s="109">
        <f t="shared" si="7"/>
        <v>0.62962766891634148</v>
      </c>
    </row>
    <row r="122" spans="1:9" x14ac:dyDescent="0.15">
      <c r="A122" s="113" t="s">
        <v>69</v>
      </c>
      <c r="B122" s="139" t="s">
        <v>568</v>
      </c>
      <c r="C122" s="107">
        <v>1.6812268500000001</v>
      </c>
      <c r="D122" s="106">
        <v>3.4426730600000002</v>
      </c>
      <c r="E122" s="108">
        <f t="shared" si="8"/>
        <v>-0.51165073746503253</v>
      </c>
      <c r="F122" s="107">
        <v>1.7754867400000001</v>
      </c>
      <c r="G122" s="106">
        <v>0.71874280000000002</v>
      </c>
      <c r="H122" s="108">
        <f t="shared" si="9"/>
        <v>1.4702671665023983</v>
      </c>
      <c r="I122" s="109">
        <f t="shared" si="7"/>
        <v>1.0560661340853557</v>
      </c>
    </row>
    <row r="123" spans="1:9" x14ac:dyDescent="0.15">
      <c r="A123" s="113" t="s">
        <v>70</v>
      </c>
      <c r="B123" s="139" t="s">
        <v>569</v>
      </c>
      <c r="C123" s="107">
        <v>0.63244809999999996</v>
      </c>
      <c r="D123" s="106">
        <v>0.16248103</v>
      </c>
      <c r="E123" s="108">
        <f t="shared" si="8"/>
        <v>2.8924427054653701</v>
      </c>
      <c r="F123" s="107">
        <v>5.8694999999999997E-3</v>
      </c>
      <c r="G123" s="106">
        <v>1.006552E-2</v>
      </c>
      <c r="H123" s="108">
        <f t="shared" si="9"/>
        <v>-0.41687066341331591</v>
      </c>
      <c r="I123" s="109">
        <f t="shared" si="7"/>
        <v>9.2806034202648404E-3</v>
      </c>
    </row>
    <row r="124" spans="1:9" x14ac:dyDescent="0.15">
      <c r="A124" s="113" t="s">
        <v>268</v>
      </c>
      <c r="B124" s="139" t="s">
        <v>570</v>
      </c>
      <c r="C124" s="107">
        <v>3.62010677</v>
      </c>
      <c r="D124" s="106">
        <v>2.9412326099999997</v>
      </c>
      <c r="E124" s="108">
        <f t="shared" si="8"/>
        <v>0.23081280878359367</v>
      </c>
      <c r="F124" s="107">
        <v>4.0642365099999997</v>
      </c>
      <c r="G124" s="106">
        <v>1.48265793</v>
      </c>
      <c r="H124" s="108">
        <f t="shared" si="9"/>
        <v>1.7411828633999211</v>
      </c>
      <c r="I124" s="109">
        <f t="shared" si="7"/>
        <v>1.1226841549759041</v>
      </c>
    </row>
    <row r="125" spans="1:9" x14ac:dyDescent="0.15">
      <c r="A125" s="113" t="s">
        <v>71</v>
      </c>
      <c r="B125" s="139" t="s">
        <v>571</v>
      </c>
      <c r="C125" s="107">
        <v>2.7066466400000002</v>
      </c>
      <c r="D125" s="106">
        <v>5.1693671500000002</v>
      </c>
      <c r="E125" s="108">
        <f t="shared" si="8"/>
        <v>-0.47640657715712842</v>
      </c>
      <c r="F125" s="107">
        <v>2.0371556800000001</v>
      </c>
      <c r="G125" s="106">
        <v>3.2204752999999999</v>
      </c>
      <c r="H125" s="108">
        <f t="shared" si="9"/>
        <v>-0.36743632842021789</v>
      </c>
      <c r="I125" s="109">
        <f t="shared" si="7"/>
        <v>0.75264929300117278</v>
      </c>
    </row>
    <row r="126" spans="1:9" x14ac:dyDescent="0.15">
      <c r="A126" s="113" t="s">
        <v>72</v>
      </c>
      <c r="B126" s="139" t="s">
        <v>572</v>
      </c>
      <c r="C126" s="107">
        <v>26.527587829999998</v>
      </c>
      <c r="D126" s="106">
        <v>53.17668845</v>
      </c>
      <c r="E126" s="108">
        <f t="shared" si="8"/>
        <v>-0.50114253814539667</v>
      </c>
      <c r="F126" s="107">
        <v>46.645425539999998</v>
      </c>
      <c r="G126" s="106">
        <v>40.329223640000002</v>
      </c>
      <c r="H126" s="108">
        <f t="shared" si="9"/>
        <v>0.15661600521700492</v>
      </c>
      <c r="I126" s="109">
        <f t="shared" si="7"/>
        <v>1.7583741815849829</v>
      </c>
    </row>
    <row r="127" spans="1:9" x14ac:dyDescent="0.15">
      <c r="A127" s="113" t="s">
        <v>73</v>
      </c>
      <c r="B127" s="139" t="s">
        <v>573</v>
      </c>
      <c r="C127" s="107">
        <v>3.50963066</v>
      </c>
      <c r="D127" s="106">
        <v>2.4527517900000002</v>
      </c>
      <c r="E127" s="108">
        <f t="shared" si="8"/>
        <v>0.43089515796459765</v>
      </c>
      <c r="F127" s="107">
        <v>20.64560084</v>
      </c>
      <c r="G127" s="106">
        <v>45.76291157</v>
      </c>
      <c r="H127" s="108">
        <f t="shared" si="9"/>
        <v>-0.54885735780993716</v>
      </c>
      <c r="I127" s="109">
        <f t="shared" si="7"/>
        <v>5.8825565536859088</v>
      </c>
    </row>
    <row r="128" spans="1:9" x14ac:dyDescent="0.15">
      <c r="A128" s="113" t="s">
        <v>239</v>
      </c>
      <c r="B128" s="139" t="s">
        <v>574</v>
      </c>
      <c r="C128" s="107">
        <v>2.8799239700000001</v>
      </c>
      <c r="D128" s="106">
        <v>8.8814928599999998</v>
      </c>
      <c r="E128" s="108">
        <f t="shared" si="8"/>
        <v>-0.67573875074871137</v>
      </c>
      <c r="F128" s="107">
        <v>0.43415264000000003</v>
      </c>
      <c r="G128" s="106">
        <v>6.4598242900000002</v>
      </c>
      <c r="H128" s="108">
        <f t="shared" si="9"/>
        <v>-0.93279188093829712</v>
      </c>
      <c r="I128" s="109">
        <f t="shared" si="7"/>
        <v>0.15075142417735424</v>
      </c>
    </row>
    <row r="129" spans="1:9" x14ac:dyDescent="0.15">
      <c r="A129" s="113" t="s">
        <v>126</v>
      </c>
      <c r="B129" s="139" t="s">
        <v>768</v>
      </c>
      <c r="C129" s="107">
        <v>3.2634027300000001</v>
      </c>
      <c r="D129" s="106">
        <v>0.39272704999999997</v>
      </c>
      <c r="E129" s="108">
        <f t="shared" si="8"/>
        <v>7.3095949973397563</v>
      </c>
      <c r="F129" s="107">
        <v>0.77400281000000004</v>
      </c>
      <c r="G129" s="106">
        <v>7.3375160000000009E-2</v>
      </c>
      <c r="H129" s="108">
        <f t="shared" si="9"/>
        <v>9.5485672535501109</v>
      </c>
      <c r="I129" s="109">
        <f t="shared" si="7"/>
        <v>0.23717661411651758</v>
      </c>
    </row>
    <row r="130" spans="1:9" x14ac:dyDescent="0.15">
      <c r="A130" s="113" t="s">
        <v>74</v>
      </c>
      <c r="B130" s="139" t="s">
        <v>575</v>
      </c>
      <c r="C130" s="107">
        <v>4.6745249800000002</v>
      </c>
      <c r="D130" s="106">
        <v>4.6717967300000005</v>
      </c>
      <c r="E130" s="108">
        <f t="shared" si="8"/>
        <v>5.8398302787443512E-4</v>
      </c>
      <c r="F130" s="107">
        <v>7.2982943899999997</v>
      </c>
      <c r="G130" s="106">
        <v>21.772689789999998</v>
      </c>
      <c r="H130" s="108">
        <f t="shared" si="9"/>
        <v>-0.66479592276412069</v>
      </c>
      <c r="I130" s="109">
        <f t="shared" si="7"/>
        <v>1.5612911303770591</v>
      </c>
    </row>
    <row r="131" spans="1:9" x14ac:dyDescent="0.15">
      <c r="A131" s="113" t="s">
        <v>75</v>
      </c>
      <c r="B131" s="139" t="s">
        <v>576</v>
      </c>
      <c r="C131" s="107">
        <v>0.70338986000000003</v>
      </c>
      <c r="D131" s="106">
        <v>2.6659526900000001</v>
      </c>
      <c r="E131" s="108">
        <f t="shared" si="8"/>
        <v>-0.73615816115626576</v>
      </c>
      <c r="F131" s="107">
        <v>0.39653768</v>
      </c>
      <c r="G131" s="106">
        <v>0.53129442000000004</v>
      </c>
      <c r="H131" s="108">
        <f t="shared" si="9"/>
        <v>-0.25363853811978687</v>
      </c>
      <c r="I131" s="109">
        <f t="shared" si="7"/>
        <v>0.56375234070050428</v>
      </c>
    </row>
    <row r="132" spans="1:9" x14ac:dyDescent="0.15">
      <c r="A132" s="113" t="s">
        <v>577</v>
      </c>
      <c r="B132" s="139" t="s">
        <v>578</v>
      </c>
      <c r="C132" s="107">
        <v>2.2314464700000003</v>
      </c>
      <c r="D132" s="106">
        <v>2.31736078</v>
      </c>
      <c r="E132" s="108">
        <f t="shared" si="8"/>
        <v>-3.7074205596937637E-2</v>
      </c>
      <c r="F132" s="107">
        <v>4.8748075599999998</v>
      </c>
      <c r="G132" s="106">
        <v>0.84669969999999994</v>
      </c>
      <c r="H132" s="108">
        <f t="shared" si="9"/>
        <v>4.7574220942797076</v>
      </c>
      <c r="I132" s="109">
        <f t="shared" si="7"/>
        <v>2.1845953400800151</v>
      </c>
    </row>
    <row r="133" spans="1:9" x14ac:dyDescent="0.15">
      <c r="A133" s="113" t="s">
        <v>579</v>
      </c>
      <c r="B133" s="139" t="s">
        <v>580</v>
      </c>
      <c r="C133" s="107">
        <v>16.989328829999998</v>
      </c>
      <c r="D133" s="106">
        <v>8.3305933000000003</v>
      </c>
      <c r="E133" s="108">
        <f t="shared" si="8"/>
        <v>1.0393900191958712</v>
      </c>
      <c r="F133" s="107">
        <v>10.634950369999999</v>
      </c>
      <c r="G133" s="106">
        <v>10.101562769999999</v>
      </c>
      <c r="H133" s="108">
        <f t="shared" si="9"/>
        <v>5.2802483352781149E-2</v>
      </c>
      <c r="I133" s="109">
        <f t="shared" si="7"/>
        <v>0.62597825237337523</v>
      </c>
    </row>
    <row r="134" spans="1:9" x14ac:dyDescent="0.15">
      <c r="A134" s="113" t="s">
        <v>581</v>
      </c>
      <c r="B134" s="139" t="s">
        <v>582</v>
      </c>
      <c r="C134" s="107">
        <v>80.922245930000003</v>
      </c>
      <c r="D134" s="106">
        <v>64.295104170000002</v>
      </c>
      <c r="E134" s="108">
        <f t="shared" si="8"/>
        <v>0.25860665403133765</v>
      </c>
      <c r="F134" s="107">
        <v>25.432833550000002</v>
      </c>
      <c r="G134" s="106">
        <v>24.814183670000002</v>
      </c>
      <c r="H134" s="108">
        <f t="shared" si="9"/>
        <v>2.4931300913515031E-2</v>
      </c>
      <c r="I134" s="109">
        <f t="shared" si="7"/>
        <v>0.31428729217426948</v>
      </c>
    </row>
    <row r="135" spans="1:9" x14ac:dyDescent="0.15">
      <c r="A135" s="113" t="s">
        <v>583</v>
      </c>
      <c r="B135" s="139" t="s">
        <v>584</v>
      </c>
      <c r="C135" s="107">
        <v>38.511678200000006</v>
      </c>
      <c r="D135" s="106">
        <v>31.752807559999997</v>
      </c>
      <c r="E135" s="108">
        <f t="shared" si="8"/>
        <v>0.21285899293246646</v>
      </c>
      <c r="F135" s="107">
        <v>12.56987341</v>
      </c>
      <c r="G135" s="106">
        <v>27.634556019999998</v>
      </c>
      <c r="H135" s="108">
        <f t="shared" si="9"/>
        <v>-0.54513930309201331</v>
      </c>
      <c r="I135" s="109">
        <f t="shared" ref="I135:I198" si="10">IF(ISERROR(F135/C135),"",(F135/C135))</f>
        <v>0.32639121423693235</v>
      </c>
    </row>
    <row r="136" spans="1:9" x14ac:dyDescent="0.15">
      <c r="A136" s="113" t="s">
        <v>585</v>
      </c>
      <c r="B136" s="139" t="s">
        <v>586</v>
      </c>
      <c r="C136" s="107">
        <v>31.097114850000001</v>
      </c>
      <c r="D136" s="106">
        <v>35.359536270000007</v>
      </c>
      <c r="E136" s="108">
        <f t="shared" si="8"/>
        <v>-0.12054517308860635</v>
      </c>
      <c r="F136" s="107">
        <v>46.056705219999998</v>
      </c>
      <c r="G136" s="106">
        <v>21.726731409999999</v>
      </c>
      <c r="H136" s="108">
        <f t="shared" si="9"/>
        <v>1.1198174889206678</v>
      </c>
      <c r="I136" s="109">
        <f t="shared" si="10"/>
        <v>1.4810603955434147</v>
      </c>
    </row>
    <row r="137" spans="1:9" x14ac:dyDescent="0.15">
      <c r="A137" s="113" t="s">
        <v>587</v>
      </c>
      <c r="B137" s="139" t="s">
        <v>588</v>
      </c>
      <c r="C137" s="107">
        <v>2.44520903</v>
      </c>
      <c r="D137" s="106">
        <v>5.1938013400000003</v>
      </c>
      <c r="E137" s="108">
        <f t="shared" si="8"/>
        <v>-0.52920628458230556</v>
      </c>
      <c r="F137" s="107">
        <v>4.12659413</v>
      </c>
      <c r="G137" s="106">
        <v>0.93047814000000006</v>
      </c>
      <c r="H137" s="108">
        <f t="shared" si="9"/>
        <v>3.4349178692150684</v>
      </c>
      <c r="I137" s="109">
        <f t="shared" si="10"/>
        <v>1.6876242805303234</v>
      </c>
    </row>
    <row r="138" spans="1:9" x14ac:dyDescent="0.15">
      <c r="A138" s="113" t="s">
        <v>589</v>
      </c>
      <c r="B138" s="139" t="s">
        <v>590</v>
      </c>
      <c r="C138" s="107">
        <v>0.89172585999999998</v>
      </c>
      <c r="D138" s="106">
        <v>0.59040324</v>
      </c>
      <c r="E138" s="108">
        <f t="shared" si="8"/>
        <v>0.51036749053070918</v>
      </c>
      <c r="F138" s="107">
        <v>1.4974446000000001</v>
      </c>
      <c r="G138" s="106">
        <v>0.52586613999999998</v>
      </c>
      <c r="H138" s="108">
        <f t="shared" si="9"/>
        <v>1.8475775222949324</v>
      </c>
      <c r="I138" s="109">
        <f t="shared" si="10"/>
        <v>1.679265643367122</v>
      </c>
    </row>
    <row r="139" spans="1:9" x14ac:dyDescent="0.15">
      <c r="A139" s="113" t="s">
        <v>591</v>
      </c>
      <c r="B139" s="139" t="s">
        <v>592</v>
      </c>
      <c r="C139" s="107">
        <v>45.828205969999999</v>
      </c>
      <c r="D139" s="106">
        <v>34.94899522</v>
      </c>
      <c r="E139" s="108">
        <f t="shared" si="8"/>
        <v>0.31128822678639501</v>
      </c>
      <c r="F139" s="107">
        <v>66.709370770000007</v>
      </c>
      <c r="G139" s="106">
        <v>27.589818579999999</v>
      </c>
      <c r="H139" s="108">
        <f t="shared" si="9"/>
        <v>1.4178981306661425</v>
      </c>
      <c r="I139" s="109">
        <f t="shared" si="10"/>
        <v>1.455640022515156</v>
      </c>
    </row>
    <row r="140" spans="1:9" x14ac:dyDescent="0.15">
      <c r="A140" s="113" t="s">
        <v>593</v>
      </c>
      <c r="B140" s="139" t="s">
        <v>594</v>
      </c>
      <c r="C140" s="107">
        <v>15.532035410000001</v>
      </c>
      <c r="D140" s="106">
        <v>11.12613981</v>
      </c>
      <c r="E140" s="108">
        <f t="shared" si="8"/>
        <v>0.39599498795081223</v>
      </c>
      <c r="F140" s="107">
        <v>20.527786339999999</v>
      </c>
      <c r="G140" s="106">
        <v>7.6411275700000001</v>
      </c>
      <c r="H140" s="108">
        <f t="shared" si="9"/>
        <v>1.6864865364366635</v>
      </c>
      <c r="I140" s="109">
        <f t="shared" si="10"/>
        <v>1.3216417422525049</v>
      </c>
    </row>
    <row r="141" spans="1:9" x14ac:dyDescent="0.15">
      <c r="A141" s="113" t="s">
        <v>595</v>
      </c>
      <c r="B141" s="139" t="s">
        <v>596</v>
      </c>
      <c r="C141" s="107">
        <v>29.29268313</v>
      </c>
      <c r="D141" s="106">
        <v>75.72095204</v>
      </c>
      <c r="E141" s="108">
        <f t="shared" si="8"/>
        <v>-0.61314956639047558</v>
      </c>
      <c r="F141" s="107">
        <v>37.950075740000003</v>
      </c>
      <c r="G141" s="106">
        <v>106.44716443</v>
      </c>
      <c r="H141" s="108">
        <f t="shared" si="9"/>
        <v>-0.64348439018348769</v>
      </c>
      <c r="I141" s="109">
        <f t="shared" si="10"/>
        <v>1.2955479554938265</v>
      </c>
    </row>
    <row r="142" spans="1:9" x14ac:dyDescent="0.15">
      <c r="A142" s="113" t="s">
        <v>597</v>
      </c>
      <c r="B142" s="139" t="s">
        <v>598</v>
      </c>
      <c r="C142" s="107">
        <v>9.80999555</v>
      </c>
      <c r="D142" s="106">
        <v>16.566167719999999</v>
      </c>
      <c r="E142" s="108">
        <f t="shared" si="8"/>
        <v>-0.40782951640912157</v>
      </c>
      <c r="F142" s="107">
        <v>12.208657909999999</v>
      </c>
      <c r="G142" s="106">
        <v>28.86498035</v>
      </c>
      <c r="H142" s="108">
        <f t="shared" si="9"/>
        <v>-0.57704256985575952</v>
      </c>
      <c r="I142" s="109">
        <f t="shared" si="10"/>
        <v>1.2445120742180154</v>
      </c>
    </row>
    <row r="143" spans="1:9" x14ac:dyDescent="0.15">
      <c r="A143" s="113" t="s">
        <v>599</v>
      </c>
      <c r="B143" s="139" t="s">
        <v>600</v>
      </c>
      <c r="C143" s="107">
        <v>5.3926084900000006</v>
      </c>
      <c r="D143" s="106">
        <v>4.2358350499999995</v>
      </c>
      <c r="E143" s="108">
        <f t="shared" si="8"/>
        <v>0.27309218285069936</v>
      </c>
      <c r="F143" s="107">
        <v>3.1797331600000001</v>
      </c>
      <c r="G143" s="106">
        <v>3.5576592599999999</v>
      </c>
      <c r="H143" s="108">
        <f t="shared" si="9"/>
        <v>-0.10622886352528316</v>
      </c>
      <c r="I143" s="109">
        <f t="shared" si="10"/>
        <v>0.58964658122251323</v>
      </c>
    </row>
    <row r="144" spans="1:9" x14ac:dyDescent="0.15">
      <c r="A144" s="113" t="s">
        <v>601</v>
      </c>
      <c r="B144" s="139" t="s">
        <v>602</v>
      </c>
      <c r="C144" s="107">
        <v>10.68319383</v>
      </c>
      <c r="D144" s="106">
        <v>5.9745073099999999</v>
      </c>
      <c r="E144" s="108">
        <f t="shared" si="8"/>
        <v>0.78812967759177455</v>
      </c>
      <c r="F144" s="107">
        <v>9.2302792199999999</v>
      </c>
      <c r="G144" s="106">
        <v>6.3910181500000007</v>
      </c>
      <c r="H144" s="108">
        <f t="shared" si="9"/>
        <v>0.44425802014034321</v>
      </c>
      <c r="I144" s="109">
        <f t="shared" si="10"/>
        <v>0.86399997668113071</v>
      </c>
    </row>
    <row r="145" spans="1:9" x14ac:dyDescent="0.15">
      <c r="A145" s="113" t="s">
        <v>603</v>
      </c>
      <c r="B145" s="139" t="s">
        <v>604</v>
      </c>
      <c r="C145" s="107">
        <v>2.9980790600000002</v>
      </c>
      <c r="D145" s="106">
        <v>2.4478230999999999</v>
      </c>
      <c r="E145" s="108">
        <f t="shared" si="8"/>
        <v>0.22479400574330732</v>
      </c>
      <c r="F145" s="107">
        <v>2.48566456</v>
      </c>
      <c r="G145" s="106">
        <v>1.3914893100000001</v>
      </c>
      <c r="H145" s="108">
        <f t="shared" si="9"/>
        <v>0.78633392447693318</v>
      </c>
      <c r="I145" s="109">
        <f t="shared" si="10"/>
        <v>0.82908572797943492</v>
      </c>
    </row>
    <row r="146" spans="1:9" x14ac:dyDescent="0.15">
      <c r="A146" s="113" t="s">
        <v>605</v>
      </c>
      <c r="B146" s="139" t="s">
        <v>606</v>
      </c>
      <c r="C146" s="107">
        <v>3.5174974400000001</v>
      </c>
      <c r="D146" s="106">
        <v>2.0709184399999998</v>
      </c>
      <c r="E146" s="108">
        <f t="shared" si="8"/>
        <v>0.6985205076449077</v>
      </c>
      <c r="F146" s="107">
        <v>1.0792274399999999</v>
      </c>
      <c r="G146" s="106">
        <v>0.94518140000000006</v>
      </c>
      <c r="H146" s="108">
        <f t="shared" si="9"/>
        <v>0.14182043785457465</v>
      </c>
      <c r="I146" s="109">
        <f t="shared" si="10"/>
        <v>0.30681683737060511</v>
      </c>
    </row>
    <row r="147" spans="1:9" x14ac:dyDescent="0.15">
      <c r="A147" s="113" t="s">
        <v>607</v>
      </c>
      <c r="B147" s="139" t="s">
        <v>608</v>
      </c>
      <c r="C147" s="107">
        <v>1.9718178799999999</v>
      </c>
      <c r="D147" s="106">
        <v>5.7720503499999998</v>
      </c>
      <c r="E147" s="108">
        <f t="shared" si="8"/>
        <v>-0.65838519062814482</v>
      </c>
      <c r="F147" s="107">
        <v>0.70581081999999995</v>
      </c>
      <c r="G147" s="106">
        <v>0.85812292000000001</v>
      </c>
      <c r="H147" s="108">
        <f t="shared" si="9"/>
        <v>-0.17749450160356983</v>
      </c>
      <c r="I147" s="109">
        <f t="shared" si="10"/>
        <v>0.35794929499269984</v>
      </c>
    </row>
    <row r="148" spans="1:9" x14ac:dyDescent="0.15">
      <c r="A148" s="113" t="s">
        <v>609</v>
      </c>
      <c r="B148" s="139" t="s">
        <v>610</v>
      </c>
      <c r="C148" s="107">
        <v>1.20301009</v>
      </c>
      <c r="D148" s="106">
        <v>5.5016799699999996</v>
      </c>
      <c r="E148" s="108">
        <f t="shared" si="8"/>
        <v>-0.7813376829332368</v>
      </c>
      <c r="F148" s="107">
        <v>10.093825449999999</v>
      </c>
      <c r="G148" s="106">
        <v>3.0668282400000004</v>
      </c>
      <c r="H148" s="108">
        <f t="shared" si="9"/>
        <v>2.2912914125246209</v>
      </c>
      <c r="I148" s="109">
        <f t="shared" si="10"/>
        <v>8.3904744722465292</v>
      </c>
    </row>
    <row r="149" spans="1:9" x14ac:dyDescent="0.15">
      <c r="A149" s="113" t="s">
        <v>611</v>
      </c>
      <c r="B149" s="139" t="s">
        <v>612</v>
      </c>
      <c r="C149" s="107">
        <v>5.8999674400000002</v>
      </c>
      <c r="D149" s="106">
        <v>5.24237529</v>
      </c>
      <c r="E149" s="108">
        <f t="shared" si="8"/>
        <v>0.12543782419667249</v>
      </c>
      <c r="F149" s="107">
        <v>6.7578214699999997</v>
      </c>
      <c r="G149" s="106">
        <v>4.4109155700000002</v>
      </c>
      <c r="H149" s="108">
        <f t="shared" si="9"/>
        <v>0.53206774483783636</v>
      </c>
      <c r="I149" s="109">
        <f t="shared" si="10"/>
        <v>1.1453997905452846</v>
      </c>
    </row>
    <row r="150" spans="1:9" x14ac:dyDescent="0.15">
      <c r="A150" s="113" t="s">
        <v>613</v>
      </c>
      <c r="B150" s="139" t="s">
        <v>614</v>
      </c>
      <c r="C150" s="107">
        <v>1.5576843500000002</v>
      </c>
      <c r="D150" s="106">
        <v>3.97965138</v>
      </c>
      <c r="E150" s="108">
        <f t="shared" si="8"/>
        <v>-0.60858773765253771</v>
      </c>
      <c r="F150" s="107">
        <v>7.7650692900000005</v>
      </c>
      <c r="G150" s="106">
        <v>12.113613619999999</v>
      </c>
      <c r="H150" s="108">
        <f t="shared" si="9"/>
        <v>-0.35897994326155491</v>
      </c>
      <c r="I150" s="109">
        <f t="shared" si="10"/>
        <v>4.9850082206963178</v>
      </c>
    </row>
    <row r="151" spans="1:9" x14ac:dyDescent="0.15">
      <c r="A151" s="113" t="s">
        <v>615</v>
      </c>
      <c r="B151" s="139" t="s">
        <v>616</v>
      </c>
      <c r="C151" s="107">
        <v>7.9824007799999999</v>
      </c>
      <c r="D151" s="106">
        <v>7.2302821900000005</v>
      </c>
      <c r="E151" s="108">
        <f t="shared" si="8"/>
        <v>0.10402340741834859</v>
      </c>
      <c r="F151" s="107">
        <v>8.7461965299999989</v>
      </c>
      <c r="G151" s="106">
        <v>7.8003842900000002</v>
      </c>
      <c r="H151" s="108">
        <f t="shared" si="9"/>
        <v>0.12125200564958294</v>
      </c>
      <c r="I151" s="109">
        <f t="shared" si="10"/>
        <v>1.0956849663466783</v>
      </c>
    </row>
    <row r="152" spans="1:9" x14ac:dyDescent="0.15">
      <c r="A152" s="113" t="s">
        <v>617</v>
      </c>
      <c r="B152" s="139" t="s">
        <v>618</v>
      </c>
      <c r="C152" s="107">
        <v>0.87050903000000002</v>
      </c>
      <c r="D152" s="106">
        <v>3.4225287599999996</v>
      </c>
      <c r="E152" s="108">
        <f t="shared" si="8"/>
        <v>-0.74565326077785832</v>
      </c>
      <c r="F152" s="107">
        <v>0.47522692</v>
      </c>
      <c r="G152" s="106">
        <v>4.4548361399999994</v>
      </c>
      <c r="H152" s="108">
        <f t="shared" si="9"/>
        <v>-0.89332336699594073</v>
      </c>
      <c r="I152" s="109">
        <f t="shared" si="10"/>
        <v>0.54591842660150236</v>
      </c>
    </row>
    <row r="153" spans="1:9" x14ac:dyDescent="0.15">
      <c r="A153" s="113" t="s">
        <v>619</v>
      </c>
      <c r="B153" s="139" t="s">
        <v>620</v>
      </c>
      <c r="C153" s="107">
        <v>3.29870894</v>
      </c>
      <c r="D153" s="106">
        <v>5.5952675099999993</v>
      </c>
      <c r="E153" s="108">
        <f t="shared" si="8"/>
        <v>-0.41044660794064514</v>
      </c>
      <c r="F153" s="107">
        <v>7.5017822499999998</v>
      </c>
      <c r="G153" s="106">
        <v>3.6333915699999997</v>
      </c>
      <c r="H153" s="108">
        <f t="shared" si="9"/>
        <v>1.064677617447106</v>
      </c>
      <c r="I153" s="109">
        <f t="shared" si="10"/>
        <v>2.2741570676435612</v>
      </c>
    </row>
    <row r="154" spans="1:9" x14ac:dyDescent="0.15">
      <c r="A154" s="113" t="s">
        <v>621</v>
      </c>
      <c r="B154" s="139" t="s">
        <v>622</v>
      </c>
      <c r="C154" s="107">
        <v>1.2716297700000001</v>
      </c>
      <c r="D154" s="106">
        <v>3.5439176400000001</v>
      </c>
      <c r="E154" s="108">
        <f t="shared" si="8"/>
        <v>-0.6411796494232298</v>
      </c>
      <c r="F154" s="107">
        <v>2.12710591</v>
      </c>
      <c r="G154" s="106">
        <v>2.5712549900000004</v>
      </c>
      <c r="H154" s="108">
        <f t="shared" si="9"/>
        <v>-0.17273630259439976</v>
      </c>
      <c r="I154" s="109">
        <f t="shared" si="10"/>
        <v>1.6727399437966917</v>
      </c>
    </row>
    <row r="155" spans="1:9" x14ac:dyDescent="0.15">
      <c r="A155" s="113" t="s">
        <v>623</v>
      </c>
      <c r="B155" s="139" t="s">
        <v>624</v>
      </c>
      <c r="C155" s="107">
        <v>11.695717500000001</v>
      </c>
      <c r="D155" s="106">
        <v>14.990141730000001</v>
      </c>
      <c r="E155" s="108">
        <f t="shared" si="8"/>
        <v>-0.21977272058787933</v>
      </c>
      <c r="F155" s="107">
        <v>8.16134761</v>
      </c>
      <c r="G155" s="106">
        <v>29.896175679999999</v>
      </c>
      <c r="H155" s="108">
        <f t="shared" si="9"/>
        <v>-0.72701031404963967</v>
      </c>
      <c r="I155" s="109">
        <f t="shared" si="10"/>
        <v>0.69780649284663376</v>
      </c>
    </row>
    <row r="156" spans="1:9" x14ac:dyDescent="0.15">
      <c r="A156" s="113" t="s">
        <v>625</v>
      </c>
      <c r="B156" s="139" t="s">
        <v>626</v>
      </c>
      <c r="C156" s="107">
        <v>0.85371300000000006</v>
      </c>
      <c r="D156" s="106">
        <v>6.7801418499999997</v>
      </c>
      <c r="E156" s="108">
        <f t="shared" si="8"/>
        <v>-0.87408626266425382</v>
      </c>
      <c r="F156" s="107">
        <v>1.67773346</v>
      </c>
      <c r="G156" s="106">
        <v>21.216071170000003</v>
      </c>
      <c r="H156" s="108">
        <f t="shared" si="9"/>
        <v>-0.92092157654654017</v>
      </c>
      <c r="I156" s="109">
        <f t="shared" si="10"/>
        <v>1.9652195292797461</v>
      </c>
    </row>
    <row r="157" spans="1:9" x14ac:dyDescent="0.15">
      <c r="A157" s="113" t="s">
        <v>627</v>
      </c>
      <c r="B157" s="139" t="s">
        <v>628</v>
      </c>
      <c r="C157" s="107">
        <v>0.43079790999999995</v>
      </c>
      <c r="D157" s="106">
        <v>0.161109</v>
      </c>
      <c r="E157" s="108">
        <f t="shared" si="8"/>
        <v>1.6739531000751042</v>
      </c>
      <c r="F157" s="107">
        <v>3.7352199999999995E-2</v>
      </c>
      <c r="G157" s="106">
        <v>2.9789330000000003E-2</v>
      </c>
      <c r="H157" s="108">
        <f t="shared" si="9"/>
        <v>0.25387848602167251</v>
      </c>
      <c r="I157" s="109">
        <f t="shared" si="10"/>
        <v>8.6704691766030156E-2</v>
      </c>
    </row>
    <row r="158" spans="1:9" x14ac:dyDescent="0.15">
      <c r="A158" s="113" t="s">
        <v>629</v>
      </c>
      <c r="B158" s="139" t="s">
        <v>630</v>
      </c>
      <c r="C158" s="107">
        <v>4.4497799999999995E-3</v>
      </c>
      <c r="D158" s="106">
        <v>4.6336599999999999E-2</v>
      </c>
      <c r="E158" s="108">
        <f t="shared" si="8"/>
        <v>-0.9039683533103422</v>
      </c>
      <c r="F158" s="107">
        <v>0.74670609999999993</v>
      </c>
      <c r="G158" s="106">
        <v>4.53357E-2</v>
      </c>
      <c r="H158" s="108">
        <f t="shared" si="9"/>
        <v>15.470598226122018</v>
      </c>
      <c r="I158" s="109">
        <f t="shared" si="10"/>
        <v>167.80741969265895</v>
      </c>
    </row>
    <row r="159" spans="1:9" x14ac:dyDescent="0.15">
      <c r="A159" s="113" t="s">
        <v>631</v>
      </c>
      <c r="B159" s="139" t="s">
        <v>632</v>
      </c>
      <c r="C159" s="107">
        <v>20.286215030000001</v>
      </c>
      <c r="D159" s="106">
        <v>15.122784919999999</v>
      </c>
      <c r="E159" s="108">
        <f t="shared" si="8"/>
        <v>0.34143381244358806</v>
      </c>
      <c r="F159" s="107">
        <v>23.858931160000001</v>
      </c>
      <c r="G159" s="106">
        <v>42.961491250000002</v>
      </c>
      <c r="H159" s="108">
        <f t="shared" si="9"/>
        <v>-0.44464378526432091</v>
      </c>
      <c r="I159" s="109">
        <f t="shared" si="10"/>
        <v>1.1761154618895904</v>
      </c>
    </row>
    <row r="160" spans="1:9" x14ac:dyDescent="0.15">
      <c r="A160" s="113" t="s">
        <v>633</v>
      </c>
      <c r="B160" s="139" t="s">
        <v>634</v>
      </c>
      <c r="C160" s="107">
        <v>25.886053</v>
      </c>
      <c r="D160" s="106">
        <v>31.6939198</v>
      </c>
      <c r="E160" s="108">
        <f t="shared" si="8"/>
        <v>-0.18324861161540518</v>
      </c>
      <c r="F160" s="107">
        <v>51.257545890000003</v>
      </c>
      <c r="G160" s="106">
        <v>70.866126099999988</v>
      </c>
      <c r="H160" s="108">
        <f t="shared" si="9"/>
        <v>-0.27669891511115052</v>
      </c>
      <c r="I160" s="109">
        <f t="shared" si="10"/>
        <v>1.9801221101571569</v>
      </c>
    </row>
    <row r="161" spans="1:9" x14ac:dyDescent="0.15">
      <c r="A161" s="113" t="s">
        <v>635</v>
      </c>
      <c r="B161" s="139" t="s">
        <v>636</v>
      </c>
      <c r="C161" s="107">
        <v>0.29207434999999998</v>
      </c>
      <c r="D161" s="106">
        <v>3.3387834600000001</v>
      </c>
      <c r="E161" s="108">
        <f t="shared" si="8"/>
        <v>-0.91252072693567254</v>
      </c>
      <c r="F161" s="107">
        <v>0.34364744000000003</v>
      </c>
      <c r="G161" s="106">
        <v>2.9418271499999999</v>
      </c>
      <c r="H161" s="108">
        <f t="shared" si="9"/>
        <v>-0.88318571334145179</v>
      </c>
      <c r="I161" s="109">
        <f t="shared" si="10"/>
        <v>1.1765752110721124</v>
      </c>
    </row>
    <row r="162" spans="1:9" x14ac:dyDescent="0.15">
      <c r="A162" s="113" t="s">
        <v>637</v>
      </c>
      <c r="B162" s="139" t="s">
        <v>638</v>
      </c>
      <c r="C162" s="107">
        <v>0.85790829000000002</v>
      </c>
      <c r="D162" s="106">
        <v>6.17121312</v>
      </c>
      <c r="E162" s="108">
        <f t="shared" ref="E162:E225" si="11">IF(ISERROR(C162/D162-1),"",(C162/D162-1))</f>
        <v>-0.86098222937405211</v>
      </c>
      <c r="F162" s="107">
        <v>1.3161833799999998</v>
      </c>
      <c r="G162" s="106">
        <v>5.3361095800000005</v>
      </c>
      <c r="H162" s="108">
        <f t="shared" ref="H162:H225" si="12">IF(ISERROR(F162/G162-1),"",(F162/G162-1))</f>
        <v>-0.75334401209954172</v>
      </c>
      <c r="I162" s="109">
        <f t="shared" si="10"/>
        <v>1.5341772487126797</v>
      </c>
    </row>
    <row r="163" spans="1:9" x14ac:dyDescent="0.15">
      <c r="A163" s="113" t="s">
        <v>639</v>
      </c>
      <c r="B163" s="139" t="s">
        <v>640</v>
      </c>
      <c r="C163" s="107">
        <v>0.93075737999999997</v>
      </c>
      <c r="D163" s="106">
        <v>1.1601964599999999</v>
      </c>
      <c r="E163" s="108">
        <f t="shared" si="11"/>
        <v>-0.19775881750233915</v>
      </c>
      <c r="F163" s="107">
        <v>0.41818715999999995</v>
      </c>
      <c r="G163" s="106">
        <v>7.9441899999999996E-2</v>
      </c>
      <c r="H163" s="108">
        <f t="shared" si="12"/>
        <v>4.2640629189382429</v>
      </c>
      <c r="I163" s="109">
        <f t="shared" si="10"/>
        <v>0.44929771064506624</v>
      </c>
    </row>
    <row r="164" spans="1:9" x14ac:dyDescent="0.15">
      <c r="A164" s="113" t="s">
        <v>641</v>
      </c>
      <c r="B164" s="139" t="s">
        <v>642</v>
      </c>
      <c r="C164" s="107">
        <v>0.40446137999999998</v>
      </c>
      <c r="D164" s="106">
        <v>1.43835395</v>
      </c>
      <c r="E164" s="108">
        <f t="shared" si="11"/>
        <v>-0.71880260766134785</v>
      </c>
      <c r="F164" s="107">
        <v>0.37461050000000001</v>
      </c>
      <c r="G164" s="106">
        <v>1.8321841000000001</v>
      </c>
      <c r="H164" s="108">
        <f t="shared" si="12"/>
        <v>-0.79553883258783875</v>
      </c>
      <c r="I164" s="109">
        <f t="shared" si="10"/>
        <v>0.92619596956327455</v>
      </c>
    </row>
    <row r="165" spans="1:9" x14ac:dyDescent="0.15">
      <c r="A165" s="113" t="s">
        <v>643</v>
      </c>
      <c r="B165" s="139" t="s">
        <v>644</v>
      </c>
      <c r="C165" s="107">
        <v>0.43535417999999998</v>
      </c>
      <c r="D165" s="106">
        <v>0.86288130000000007</v>
      </c>
      <c r="E165" s="108">
        <f t="shared" si="11"/>
        <v>-0.49546457896352614</v>
      </c>
      <c r="F165" s="107">
        <v>7.5947996799999995</v>
      </c>
      <c r="G165" s="106">
        <v>0.87881176999999999</v>
      </c>
      <c r="H165" s="108">
        <f t="shared" si="12"/>
        <v>7.6421233070194301</v>
      </c>
      <c r="I165" s="109">
        <f t="shared" si="10"/>
        <v>17.445105683836548</v>
      </c>
    </row>
    <row r="166" spans="1:9" x14ac:dyDescent="0.15">
      <c r="A166" s="113" t="s">
        <v>645</v>
      </c>
      <c r="B166" s="139" t="s">
        <v>646</v>
      </c>
      <c r="C166" s="107">
        <v>3.8208199500000002</v>
      </c>
      <c r="D166" s="106">
        <v>2.3677447099999998</v>
      </c>
      <c r="E166" s="108">
        <f t="shared" si="11"/>
        <v>0.61369590812009478</v>
      </c>
      <c r="F166" s="107">
        <v>7.0101571600000003</v>
      </c>
      <c r="G166" s="106">
        <v>15.960947769999999</v>
      </c>
      <c r="H166" s="108">
        <f t="shared" si="12"/>
        <v>-0.56079317713349042</v>
      </c>
      <c r="I166" s="109">
        <f t="shared" si="10"/>
        <v>1.8347258577311396</v>
      </c>
    </row>
    <row r="167" spans="1:9" x14ac:dyDescent="0.15">
      <c r="A167" s="113" t="s">
        <v>647</v>
      </c>
      <c r="B167" s="139" t="s">
        <v>648</v>
      </c>
      <c r="C167" s="107">
        <v>0.69276159999999998</v>
      </c>
      <c r="D167" s="106">
        <v>2.4953687400000004</v>
      </c>
      <c r="E167" s="108">
        <f t="shared" si="11"/>
        <v>-0.7223810698213684</v>
      </c>
      <c r="F167" s="107">
        <v>4.8845456</v>
      </c>
      <c r="G167" s="106">
        <v>9.4121093000000009</v>
      </c>
      <c r="H167" s="108">
        <f t="shared" si="12"/>
        <v>-0.48103603089267144</v>
      </c>
      <c r="I167" s="109">
        <f t="shared" si="10"/>
        <v>7.0508319167806075</v>
      </c>
    </row>
    <row r="168" spans="1:9" x14ac:dyDescent="0.15">
      <c r="A168" s="113" t="s">
        <v>649</v>
      </c>
      <c r="B168" s="139" t="s">
        <v>650</v>
      </c>
      <c r="C168" s="107">
        <v>17.673150070000002</v>
      </c>
      <c r="D168" s="106">
        <v>12.54582795</v>
      </c>
      <c r="E168" s="108">
        <f t="shared" si="11"/>
        <v>0.40868742504953626</v>
      </c>
      <c r="F168" s="107">
        <v>55.067997850000005</v>
      </c>
      <c r="G168" s="106">
        <v>24.090808299999999</v>
      </c>
      <c r="H168" s="108">
        <f t="shared" si="12"/>
        <v>1.2858509836716441</v>
      </c>
      <c r="I168" s="109">
        <f t="shared" si="10"/>
        <v>3.11591298845345</v>
      </c>
    </row>
    <row r="169" spans="1:9" x14ac:dyDescent="0.15">
      <c r="A169" s="113" t="s">
        <v>651</v>
      </c>
      <c r="B169" s="139" t="s">
        <v>652</v>
      </c>
      <c r="C169" s="107">
        <v>0.13817013</v>
      </c>
      <c r="D169" s="106">
        <v>3.9803419199999999</v>
      </c>
      <c r="E169" s="108">
        <f t="shared" si="11"/>
        <v>-0.96528686912404749</v>
      </c>
      <c r="F169" s="107">
        <v>0.74883452000000006</v>
      </c>
      <c r="G169" s="106">
        <v>11.56138082</v>
      </c>
      <c r="H169" s="108">
        <f t="shared" si="12"/>
        <v>-0.93522966402900654</v>
      </c>
      <c r="I169" s="109">
        <f t="shared" si="10"/>
        <v>5.4196556086326328</v>
      </c>
    </row>
    <row r="170" spans="1:9" x14ac:dyDescent="0.15">
      <c r="A170" s="113" t="s">
        <v>653</v>
      </c>
      <c r="B170" s="139" t="s">
        <v>654</v>
      </c>
      <c r="C170" s="107">
        <v>1.82039829</v>
      </c>
      <c r="D170" s="106">
        <v>0.68759298999999996</v>
      </c>
      <c r="E170" s="108">
        <f t="shared" si="11"/>
        <v>1.6474939629620136</v>
      </c>
      <c r="F170" s="107">
        <v>0.34369851000000001</v>
      </c>
      <c r="G170" s="106">
        <v>0</v>
      </c>
      <c r="H170" s="108" t="str">
        <f t="shared" si="12"/>
        <v/>
      </c>
      <c r="I170" s="109">
        <f t="shared" si="10"/>
        <v>0.1888040171692317</v>
      </c>
    </row>
    <row r="171" spans="1:9" x14ac:dyDescent="0.15">
      <c r="A171" s="113" t="s">
        <v>655</v>
      </c>
      <c r="B171" s="139" t="s">
        <v>656</v>
      </c>
      <c r="C171" s="107">
        <v>0.51887048000000002</v>
      </c>
      <c r="D171" s="106">
        <v>0.60140156</v>
      </c>
      <c r="E171" s="108">
        <f t="shared" si="11"/>
        <v>-0.13723123697916573</v>
      </c>
      <c r="F171" s="107">
        <v>1.15907476</v>
      </c>
      <c r="G171" s="106">
        <v>0.72194387999999998</v>
      </c>
      <c r="H171" s="108">
        <f t="shared" si="12"/>
        <v>0.6054914960980069</v>
      </c>
      <c r="I171" s="109">
        <f t="shared" si="10"/>
        <v>2.2338421719424084</v>
      </c>
    </row>
    <row r="172" spans="1:9" x14ac:dyDescent="0.15">
      <c r="A172" s="113" t="s">
        <v>657</v>
      </c>
      <c r="B172" s="139" t="s">
        <v>658</v>
      </c>
      <c r="C172" s="107">
        <v>30.014386829999999</v>
      </c>
      <c r="D172" s="106">
        <v>11.25118704</v>
      </c>
      <c r="E172" s="108">
        <f t="shared" si="11"/>
        <v>1.6676640183203282</v>
      </c>
      <c r="F172" s="107">
        <v>65.930800259999998</v>
      </c>
      <c r="G172" s="106">
        <v>28.495332050000002</v>
      </c>
      <c r="H172" s="108">
        <f t="shared" si="12"/>
        <v>1.3137403748906302</v>
      </c>
      <c r="I172" s="109">
        <f t="shared" si="10"/>
        <v>2.1966399191637258</v>
      </c>
    </row>
    <row r="173" spans="1:9" x14ac:dyDescent="0.15">
      <c r="A173" s="113" t="s">
        <v>659</v>
      </c>
      <c r="B173" s="139" t="s">
        <v>660</v>
      </c>
      <c r="C173" s="107">
        <v>1.61361862</v>
      </c>
      <c r="D173" s="106">
        <v>6.5759803099999994</v>
      </c>
      <c r="E173" s="108">
        <f t="shared" si="11"/>
        <v>-0.75461930481358142</v>
      </c>
      <c r="F173" s="107">
        <v>9.6296920500000009</v>
      </c>
      <c r="G173" s="106">
        <v>3.7949895899999997</v>
      </c>
      <c r="H173" s="108">
        <f t="shared" si="12"/>
        <v>1.5374752213747183</v>
      </c>
      <c r="I173" s="109">
        <f t="shared" si="10"/>
        <v>5.9677621035384441</v>
      </c>
    </row>
    <row r="174" spans="1:9" x14ac:dyDescent="0.15">
      <c r="A174" s="113" t="s">
        <v>661</v>
      </c>
      <c r="B174" s="139" t="s">
        <v>662</v>
      </c>
      <c r="C174" s="107">
        <v>0.60260648999999999</v>
      </c>
      <c r="D174" s="106">
        <v>1.98830475</v>
      </c>
      <c r="E174" s="108">
        <f t="shared" si="11"/>
        <v>-0.6969244830300787</v>
      </c>
      <c r="F174" s="107">
        <v>0</v>
      </c>
      <c r="G174" s="106">
        <v>4.3010799999999997E-3</v>
      </c>
      <c r="H174" s="108">
        <f t="shared" si="12"/>
        <v>-1</v>
      </c>
      <c r="I174" s="109">
        <f t="shared" si="10"/>
        <v>0</v>
      </c>
    </row>
    <row r="175" spans="1:9" x14ac:dyDescent="0.15">
      <c r="A175" s="113" t="s">
        <v>663</v>
      </c>
      <c r="B175" s="139" t="s">
        <v>664</v>
      </c>
      <c r="C175" s="107">
        <v>0.98769783</v>
      </c>
      <c r="D175" s="106">
        <v>1.5750108600000001</v>
      </c>
      <c r="E175" s="108">
        <f t="shared" si="11"/>
        <v>-0.37289459070777464</v>
      </c>
      <c r="F175" s="107">
        <v>0.40976334000000003</v>
      </c>
      <c r="G175" s="106">
        <v>1.1725178799999998</v>
      </c>
      <c r="H175" s="108">
        <f t="shared" si="12"/>
        <v>-0.65052700091874072</v>
      </c>
      <c r="I175" s="109">
        <f t="shared" si="10"/>
        <v>0.41486710566125273</v>
      </c>
    </row>
    <row r="176" spans="1:9" x14ac:dyDescent="0.15">
      <c r="A176" s="113" t="s">
        <v>665</v>
      </c>
      <c r="B176" s="139" t="s">
        <v>666</v>
      </c>
      <c r="C176" s="107">
        <v>1.74666214</v>
      </c>
      <c r="D176" s="106">
        <v>4.1395185300000001</v>
      </c>
      <c r="E176" s="108">
        <f t="shared" si="11"/>
        <v>-0.57805186102162476</v>
      </c>
      <c r="F176" s="107">
        <v>2.1300126699999997</v>
      </c>
      <c r="G176" s="106">
        <v>0.96010224</v>
      </c>
      <c r="H176" s="108">
        <f t="shared" si="12"/>
        <v>1.2185269247991752</v>
      </c>
      <c r="I176" s="109">
        <f t="shared" si="10"/>
        <v>1.2194760630696442</v>
      </c>
    </row>
    <row r="177" spans="1:9" x14ac:dyDescent="0.15">
      <c r="A177" s="113" t="s">
        <v>233</v>
      </c>
      <c r="B177" s="139" t="s">
        <v>669</v>
      </c>
      <c r="C177" s="107">
        <v>5.9592145199999997</v>
      </c>
      <c r="D177" s="106">
        <v>2.1725433399999998</v>
      </c>
      <c r="E177" s="108">
        <f t="shared" si="11"/>
        <v>1.7429669228140692</v>
      </c>
      <c r="F177" s="107">
        <v>3.9240620000000004E-2</v>
      </c>
      <c r="G177" s="106">
        <v>0.10259978</v>
      </c>
      <c r="H177" s="108">
        <f t="shared" si="12"/>
        <v>-0.61753699666802397</v>
      </c>
      <c r="I177" s="109">
        <f t="shared" si="10"/>
        <v>6.5848644764008269E-3</v>
      </c>
    </row>
    <row r="178" spans="1:9" x14ac:dyDescent="0.15">
      <c r="A178" s="113" t="s">
        <v>234</v>
      </c>
      <c r="B178" s="139" t="s">
        <v>670</v>
      </c>
      <c r="C178" s="107">
        <v>2.6766692700000001</v>
      </c>
      <c r="D178" s="106">
        <v>4.37273976</v>
      </c>
      <c r="E178" s="108">
        <f t="shared" si="11"/>
        <v>-0.38787364057539975</v>
      </c>
      <c r="F178" s="107">
        <v>1.3111377399999999</v>
      </c>
      <c r="G178" s="106">
        <v>2.7420029999999998E-2</v>
      </c>
      <c r="H178" s="108">
        <f t="shared" si="12"/>
        <v>46.816787217227699</v>
      </c>
      <c r="I178" s="109">
        <f t="shared" si="10"/>
        <v>0.48983927700563468</v>
      </c>
    </row>
    <row r="179" spans="1:9" x14ac:dyDescent="0.15">
      <c r="A179" s="113" t="s">
        <v>667</v>
      </c>
      <c r="B179" s="139" t="s">
        <v>668</v>
      </c>
      <c r="C179" s="107">
        <v>2.7709467799999996</v>
      </c>
      <c r="D179" s="106">
        <v>5.7494394800000004</v>
      </c>
      <c r="E179" s="108">
        <f t="shared" si="11"/>
        <v>-0.51804923077475373</v>
      </c>
      <c r="F179" s="107">
        <v>1.7656443500000001</v>
      </c>
      <c r="G179" s="106">
        <v>4.1228755000000001</v>
      </c>
      <c r="H179" s="108">
        <f t="shared" si="12"/>
        <v>-0.57174444147052217</v>
      </c>
      <c r="I179" s="109">
        <f t="shared" si="10"/>
        <v>0.63719893963463292</v>
      </c>
    </row>
    <row r="180" spans="1:9" x14ac:dyDescent="0.15">
      <c r="A180" s="113" t="s">
        <v>237</v>
      </c>
      <c r="B180" s="139" t="s">
        <v>671</v>
      </c>
      <c r="C180" s="107">
        <v>2.0902646100000002</v>
      </c>
      <c r="D180" s="106">
        <v>1.9569423400000001</v>
      </c>
      <c r="E180" s="108">
        <f t="shared" si="11"/>
        <v>6.8127847854730472E-2</v>
      </c>
      <c r="F180" s="107">
        <v>8.1290959899999997</v>
      </c>
      <c r="G180" s="106">
        <v>3.5937169999999997E-2</v>
      </c>
      <c r="H180" s="108">
        <f t="shared" si="12"/>
        <v>225.20300902936987</v>
      </c>
      <c r="I180" s="109">
        <f t="shared" si="10"/>
        <v>3.8890272318201853</v>
      </c>
    </row>
    <row r="181" spans="1:9" x14ac:dyDescent="0.15">
      <c r="A181" s="113" t="s">
        <v>672</v>
      </c>
      <c r="B181" s="139" t="s">
        <v>673</v>
      </c>
      <c r="C181" s="107">
        <v>1.8936484899999999</v>
      </c>
      <c r="D181" s="106">
        <v>4.3022316500000004</v>
      </c>
      <c r="E181" s="108">
        <f t="shared" si="11"/>
        <v>-0.55984506552546986</v>
      </c>
      <c r="F181" s="107">
        <v>3.47293261</v>
      </c>
      <c r="G181" s="106">
        <v>1.4889912299999999</v>
      </c>
      <c r="H181" s="108">
        <f t="shared" si="12"/>
        <v>1.3324063567520139</v>
      </c>
      <c r="I181" s="109">
        <f t="shared" si="10"/>
        <v>1.8339901139730532</v>
      </c>
    </row>
    <row r="182" spans="1:9" x14ac:dyDescent="0.15">
      <c r="A182" s="113" t="s">
        <v>674</v>
      </c>
      <c r="B182" s="139" t="s">
        <v>675</v>
      </c>
      <c r="C182" s="107">
        <v>8.3398205700000005</v>
      </c>
      <c r="D182" s="106">
        <v>38.43931911</v>
      </c>
      <c r="E182" s="108">
        <f t="shared" si="11"/>
        <v>-0.78303932631755713</v>
      </c>
      <c r="F182" s="107">
        <v>8.7152788300000008</v>
      </c>
      <c r="G182" s="106">
        <v>26.292353730000002</v>
      </c>
      <c r="H182" s="108">
        <f t="shared" si="12"/>
        <v>-0.66852420595362194</v>
      </c>
      <c r="I182" s="109">
        <f t="shared" si="10"/>
        <v>1.0450199445957624</v>
      </c>
    </row>
    <row r="183" spans="1:9" x14ac:dyDescent="0.15">
      <c r="A183" s="113" t="s">
        <v>676</v>
      </c>
      <c r="B183" s="139" t="s">
        <v>677</v>
      </c>
      <c r="C183" s="107">
        <v>19.193714929999999</v>
      </c>
      <c r="D183" s="106">
        <v>48.758689090000004</v>
      </c>
      <c r="E183" s="108">
        <f t="shared" si="11"/>
        <v>-0.60635293343158259</v>
      </c>
      <c r="F183" s="107">
        <v>6.7229432500000001</v>
      </c>
      <c r="G183" s="106">
        <v>33.158437910000004</v>
      </c>
      <c r="H183" s="108">
        <f t="shared" si="12"/>
        <v>-0.79724789001678276</v>
      </c>
      <c r="I183" s="109">
        <f t="shared" si="10"/>
        <v>0.35026795357327944</v>
      </c>
    </row>
    <row r="184" spans="1:9" x14ac:dyDescent="0.15">
      <c r="A184" s="113" t="s">
        <v>678</v>
      </c>
      <c r="B184" s="139" t="s">
        <v>679</v>
      </c>
      <c r="C184" s="107">
        <v>46.696935459999999</v>
      </c>
      <c r="D184" s="106">
        <v>25.716232980000001</v>
      </c>
      <c r="E184" s="108">
        <f t="shared" si="11"/>
        <v>0.81585442534748709</v>
      </c>
      <c r="F184" s="107">
        <v>12.299069060000001</v>
      </c>
      <c r="G184" s="106">
        <v>6.7639188499999996</v>
      </c>
      <c r="H184" s="108">
        <f t="shared" si="12"/>
        <v>0.81833480453420893</v>
      </c>
      <c r="I184" s="109">
        <f t="shared" si="10"/>
        <v>0.26338064669222733</v>
      </c>
    </row>
    <row r="185" spans="1:9" x14ac:dyDescent="0.15">
      <c r="A185" s="113" t="s">
        <v>680</v>
      </c>
      <c r="B185" s="139" t="s">
        <v>681</v>
      </c>
      <c r="C185" s="107">
        <v>20.61355202</v>
      </c>
      <c r="D185" s="106">
        <v>8.3792442200000004</v>
      </c>
      <c r="E185" s="108">
        <f t="shared" si="11"/>
        <v>1.4600729467698939</v>
      </c>
      <c r="F185" s="107">
        <v>13.47297447</v>
      </c>
      <c r="G185" s="106">
        <v>36.626200520000005</v>
      </c>
      <c r="H185" s="108">
        <f t="shared" si="12"/>
        <v>-0.63214927350591599</v>
      </c>
      <c r="I185" s="109">
        <f t="shared" si="10"/>
        <v>0.65359790767394388</v>
      </c>
    </row>
    <row r="186" spans="1:9" x14ac:dyDescent="0.15">
      <c r="A186" s="113" t="s">
        <v>682</v>
      </c>
      <c r="B186" s="139" t="s">
        <v>683</v>
      </c>
      <c r="C186" s="107">
        <v>18.380363629999998</v>
      </c>
      <c r="D186" s="106">
        <v>35.35531289</v>
      </c>
      <c r="E186" s="108">
        <f t="shared" si="11"/>
        <v>-0.48012442466040928</v>
      </c>
      <c r="F186" s="107">
        <v>42.567177030000003</v>
      </c>
      <c r="G186" s="106">
        <v>35.037681999999997</v>
      </c>
      <c r="H186" s="108">
        <f t="shared" si="12"/>
        <v>0.21489706510835993</v>
      </c>
      <c r="I186" s="109">
        <f t="shared" si="10"/>
        <v>2.3159050542679611</v>
      </c>
    </row>
    <row r="187" spans="1:9" x14ac:dyDescent="0.15">
      <c r="A187" s="113" t="s">
        <v>684</v>
      </c>
      <c r="B187" s="139" t="s">
        <v>685</v>
      </c>
      <c r="C187" s="107">
        <v>80.281781730000006</v>
      </c>
      <c r="D187" s="106">
        <v>53.200032010000001</v>
      </c>
      <c r="E187" s="108">
        <f t="shared" si="11"/>
        <v>0.50905513957039439</v>
      </c>
      <c r="F187" s="107">
        <v>46.81281817</v>
      </c>
      <c r="G187" s="106">
        <v>200.98604137000001</v>
      </c>
      <c r="H187" s="108">
        <f t="shared" si="12"/>
        <v>-0.76708423206454834</v>
      </c>
      <c r="I187" s="109">
        <f t="shared" si="10"/>
        <v>0.58310636811024841</v>
      </c>
    </row>
    <row r="188" spans="1:9" x14ac:dyDescent="0.15">
      <c r="A188" s="113" t="s">
        <v>686</v>
      </c>
      <c r="B188" s="139" t="s">
        <v>687</v>
      </c>
      <c r="C188" s="107">
        <v>96.804703870000012</v>
      </c>
      <c r="D188" s="106">
        <v>81.167214810000004</v>
      </c>
      <c r="E188" s="108">
        <f t="shared" si="11"/>
        <v>0.19265770171620367</v>
      </c>
      <c r="F188" s="107">
        <v>174.92715749999999</v>
      </c>
      <c r="G188" s="106">
        <v>69.228923349999988</v>
      </c>
      <c r="H188" s="108">
        <f t="shared" si="12"/>
        <v>1.5267929795126594</v>
      </c>
      <c r="I188" s="109">
        <f t="shared" si="10"/>
        <v>1.8070109251603248</v>
      </c>
    </row>
    <row r="189" spans="1:9" x14ac:dyDescent="0.15">
      <c r="A189" s="113" t="s">
        <v>688</v>
      </c>
      <c r="B189" s="139" t="s">
        <v>689</v>
      </c>
      <c r="C189" s="107">
        <v>1.223315E-2</v>
      </c>
      <c r="D189" s="106">
        <v>6.692E-3</v>
      </c>
      <c r="E189" s="108">
        <f t="shared" si="11"/>
        <v>0.82802600119545722</v>
      </c>
      <c r="F189" s="107">
        <v>0</v>
      </c>
      <c r="G189" s="106">
        <v>0</v>
      </c>
      <c r="H189" s="108" t="str">
        <f t="shared" si="12"/>
        <v/>
      </c>
      <c r="I189" s="109">
        <f t="shared" si="10"/>
        <v>0</v>
      </c>
    </row>
    <row r="190" spans="1:9" x14ac:dyDescent="0.15">
      <c r="A190" s="113" t="s">
        <v>690</v>
      </c>
      <c r="B190" s="139" t="s">
        <v>691</v>
      </c>
      <c r="C190" s="107">
        <v>9.8322097700000004</v>
      </c>
      <c r="D190" s="106">
        <v>33.291249710000002</v>
      </c>
      <c r="E190" s="108">
        <f t="shared" si="11"/>
        <v>-0.70466083863933149</v>
      </c>
      <c r="F190" s="107">
        <v>12.162987390000001</v>
      </c>
      <c r="G190" s="106">
        <v>86.103966200000002</v>
      </c>
      <c r="H190" s="108">
        <f t="shared" si="12"/>
        <v>-0.85874068377119661</v>
      </c>
      <c r="I190" s="109">
        <f t="shared" si="10"/>
        <v>1.2370553186437967</v>
      </c>
    </row>
    <row r="191" spans="1:9" x14ac:dyDescent="0.15">
      <c r="A191" s="113" t="s">
        <v>692</v>
      </c>
      <c r="B191" s="139" t="s">
        <v>693</v>
      </c>
      <c r="C191" s="107">
        <v>1.36029139</v>
      </c>
      <c r="D191" s="106">
        <v>2.93860426</v>
      </c>
      <c r="E191" s="108">
        <f t="shared" si="11"/>
        <v>-0.53709609404840375</v>
      </c>
      <c r="F191" s="107">
        <v>0.85456227000000007</v>
      </c>
      <c r="G191" s="106">
        <v>8.3596729999999994E-2</v>
      </c>
      <c r="H191" s="108">
        <f t="shared" si="12"/>
        <v>9.2224365713826373</v>
      </c>
      <c r="I191" s="109">
        <f t="shared" si="10"/>
        <v>0.62822000953780943</v>
      </c>
    </row>
    <row r="192" spans="1:9" x14ac:dyDescent="0.15">
      <c r="A192" s="113" t="s">
        <v>694</v>
      </c>
      <c r="B192" s="139" t="s">
        <v>695</v>
      </c>
      <c r="C192" s="107">
        <v>2.5806307099999999</v>
      </c>
      <c r="D192" s="106">
        <v>2.69715967</v>
      </c>
      <c r="E192" s="108">
        <f t="shared" si="11"/>
        <v>-4.3204323902707675E-2</v>
      </c>
      <c r="F192" s="107">
        <v>2.9172525199999999</v>
      </c>
      <c r="G192" s="106">
        <v>2.0152437999999999</v>
      </c>
      <c r="H192" s="108">
        <f t="shared" si="12"/>
        <v>0.44759285204102839</v>
      </c>
      <c r="I192" s="109">
        <f t="shared" si="10"/>
        <v>1.130441681832113</v>
      </c>
    </row>
    <row r="193" spans="1:9" x14ac:dyDescent="0.15">
      <c r="A193" s="113" t="s">
        <v>696</v>
      </c>
      <c r="B193" s="139" t="s">
        <v>697</v>
      </c>
      <c r="C193" s="107">
        <v>1.3279574999999999</v>
      </c>
      <c r="D193" s="106">
        <v>0.56672701999999997</v>
      </c>
      <c r="E193" s="108">
        <f t="shared" si="11"/>
        <v>1.3432048466649782</v>
      </c>
      <c r="F193" s="107">
        <v>1.8906830000000003E-2</v>
      </c>
      <c r="G193" s="106">
        <v>0</v>
      </c>
      <c r="H193" s="108" t="str">
        <f t="shared" si="12"/>
        <v/>
      </c>
      <c r="I193" s="109">
        <f t="shared" si="10"/>
        <v>1.4237526426862308E-2</v>
      </c>
    </row>
    <row r="194" spans="1:9" x14ac:dyDescent="0.15">
      <c r="A194" s="113" t="s">
        <v>698</v>
      </c>
      <c r="B194" s="139" t="s">
        <v>699</v>
      </c>
      <c r="C194" s="107">
        <v>1.0097682100000001</v>
      </c>
      <c r="D194" s="106">
        <v>1.0588774399999998</v>
      </c>
      <c r="E194" s="108">
        <f t="shared" si="11"/>
        <v>-4.6378578053376751E-2</v>
      </c>
      <c r="F194" s="107">
        <v>2.1484447100000001</v>
      </c>
      <c r="G194" s="106">
        <v>0</v>
      </c>
      <c r="H194" s="108" t="str">
        <f t="shared" si="12"/>
        <v/>
      </c>
      <c r="I194" s="109">
        <f t="shared" si="10"/>
        <v>2.1276612679260323</v>
      </c>
    </row>
    <row r="195" spans="1:9" x14ac:dyDescent="0.15">
      <c r="A195" s="113" t="s">
        <v>700</v>
      </c>
      <c r="B195" s="139" t="s">
        <v>701</v>
      </c>
      <c r="C195" s="107">
        <v>4.4817641999999998</v>
      </c>
      <c r="D195" s="106">
        <v>9.7108671500000003</v>
      </c>
      <c r="E195" s="108">
        <f t="shared" si="11"/>
        <v>-0.53847950643625064</v>
      </c>
      <c r="F195" s="107">
        <v>2.94883965</v>
      </c>
      <c r="G195" s="106">
        <v>2.6928434599999997</v>
      </c>
      <c r="H195" s="108">
        <f t="shared" si="12"/>
        <v>9.5065381186324238E-2</v>
      </c>
      <c r="I195" s="109">
        <f t="shared" si="10"/>
        <v>0.65796403344914933</v>
      </c>
    </row>
    <row r="196" spans="1:9" x14ac:dyDescent="0.15">
      <c r="A196" s="113" t="s">
        <v>702</v>
      </c>
      <c r="B196" s="139" t="s">
        <v>703</v>
      </c>
      <c r="C196" s="107">
        <v>7.5111497800000002</v>
      </c>
      <c r="D196" s="106">
        <v>15.369332740000001</v>
      </c>
      <c r="E196" s="108">
        <f t="shared" si="11"/>
        <v>-0.51128979331343438</v>
      </c>
      <c r="F196" s="107">
        <v>19.174855149999999</v>
      </c>
      <c r="G196" s="106">
        <v>5.3757407800000001</v>
      </c>
      <c r="H196" s="108">
        <f t="shared" si="12"/>
        <v>2.5669233199149901</v>
      </c>
      <c r="I196" s="109">
        <f t="shared" si="10"/>
        <v>2.5528521879642239</v>
      </c>
    </row>
    <row r="197" spans="1:9" x14ac:dyDescent="0.15">
      <c r="A197" s="113" t="s">
        <v>704</v>
      </c>
      <c r="B197" s="139" t="s">
        <v>705</v>
      </c>
      <c r="C197" s="107">
        <v>2.1438035600000003</v>
      </c>
      <c r="D197" s="106">
        <v>4.3344282300000003</v>
      </c>
      <c r="E197" s="108">
        <f t="shared" si="11"/>
        <v>-0.50540107108890808</v>
      </c>
      <c r="F197" s="107">
        <v>3.6001185800000002</v>
      </c>
      <c r="G197" s="106">
        <v>0.17880776999999998</v>
      </c>
      <c r="H197" s="108">
        <f t="shared" si="12"/>
        <v>19.134016435639239</v>
      </c>
      <c r="I197" s="109">
        <f t="shared" si="10"/>
        <v>1.679313649427842</v>
      </c>
    </row>
    <row r="198" spans="1:9" x14ac:dyDescent="0.15">
      <c r="A198" s="113" t="s">
        <v>706</v>
      </c>
      <c r="B198" s="139" t="s">
        <v>707</v>
      </c>
      <c r="C198" s="107">
        <v>9.9126599199999994</v>
      </c>
      <c r="D198" s="106">
        <v>15.44266264</v>
      </c>
      <c r="E198" s="108">
        <f t="shared" si="11"/>
        <v>-0.3580990434690996</v>
      </c>
      <c r="F198" s="107">
        <v>3.9938914199999997</v>
      </c>
      <c r="G198" s="106">
        <v>7.7156336599999999</v>
      </c>
      <c r="H198" s="108">
        <f t="shared" si="12"/>
        <v>-0.48236378293782289</v>
      </c>
      <c r="I198" s="109">
        <f t="shared" si="10"/>
        <v>0.40290814496135768</v>
      </c>
    </row>
    <row r="199" spans="1:9" x14ac:dyDescent="0.15">
      <c r="A199" s="113" t="s">
        <v>708</v>
      </c>
      <c r="B199" s="139" t="s">
        <v>709</v>
      </c>
      <c r="C199" s="107">
        <v>0.69353949999999998</v>
      </c>
      <c r="D199" s="106">
        <v>2.9020181800000002</v>
      </c>
      <c r="E199" s="108">
        <f t="shared" si="11"/>
        <v>-0.76101476387029388</v>
      </c>
      <c r="F199" s="107">
        <v>0.5612464399999999</v>
      </c>
      <c r="G199" s="106">
        <v>2.0754185000000001</v>
      </c>
      <c r="H199" s="108">
        <f t="shared" si="12"/>
        <v>-0.7295743292256478</v>
      </c>
      <c r="I199" s="109">
        <f t="shared" ref="I199:I262" si="13">IF(ISERROR(F199/C199),"",(F199/C199))</f>
        <v>0.80924942270771882</v>
      </c>
    </row>
    <row r="200" spans="1:9" x14ac:dyDescent="0.15">
      <c r="A200" s="113" t="s">
        <v>710</v>
      </c>
      <c r="B200" s="139" t="s">
        <v>711</v>
      </c>
      <c r="C200" s="107">
        <v>1.0868026000000002</v>
      </c>
      <c r="D200" s="106">
        <v>1.6993464599999999</v>
      </c>
      <c r="E200" s="108">
        <f t="shared" si="11"/>
        <v>-0.36045849061291468</v>
      </c>
      <c r="F200" s="107">
        <v>0.24852094</v>
      </c>
      <c r="G200" s="106">
        <v>0.25872000000000001</v>
      </c>
      <c r="H200" s="108">
        <f t="shared" si="12"/>
        <v>-3.9421227581941887E-2</v>
      </c>
      <c r="I200" s="109">
        <f t="shared" si="13"/>
        <v>0.22867164653452243</v>
      </c>
    </row>
    <row r="201" spans="1:9" x14ac:dyDescent="0.15">
      <c r="A201" s="113" t="s">
        <v>712</v>
      </c>
      <c r="B201" s="139" t="s">
        <v>713</v>
      </c>
      <c r="C201" s="107">
        <v>6.1087417300000002</v>
      </c>
      <c r="D201" s="106">
        <v>17.533467329999997</v>
      </c>
      <c r="E201" s="108">
        <f t="shared" si="11"/>
        <v>-0.65159533964238436</v>
      </c>
      <c r="F201" s="107">
        <v>5.5673262499999998</v>
      </c>
      <c r="G201" s="106">
        <v>3.5290591</v>
      </c>
      <c r="H201" s="108">
        <f t="shared" si="12"/>
        <v>0.57756673726433205</v>
      </c>
      <c r="I201" s="109">
        <f t="shared" si="13"/>
        <v>0.91137037643266017</v>
      </c>
    </row>
    <row r="202" spans="1:9" x14ac:dyDescent="0.15">
      <c r="A202" s="113" t="s">
        <v>714</v>
      </c>
      <c r="B202" s="139" t="s">
        <v>715</v>
      </c>
      <c r="C202" s="107">
        <v>2.0302500000000001E-2</v>
      </c>
      <c r="D202" s="106">
        <v>2.638538</v>
      </c>
      <c r="E202" s="108">
        <f t="shared" si="11"/>
        <v>-0.99230539791354155</v>
      </c>
      <c r="F202" s="107">
        <v>0</v>
      </c>
      <c r="G202" s="106">
        <v>0</v>
      </c>
      <c r="H202" s="108" t="str">
        <f t="shared" si="12"/>
        <v/>
      </c>
      <c r="I202" s="109">
        <f t="shared" si="13"/>
        <v>0</v>
      </c>
    </row>
    <row r="203" spans="1:9" x14ac:dyDescent="0.15">
      <c r="A203" s="113" t="s">
        <v>716</v>
      </c>
      <c r="B203" s="139" t="s">
        <v>717</v>
      </c>
      <c r="C203" s="107">
        <v>3.5916767000000003</v>
      </c>
      <c r="D203" s="106">
        <v>1.52127261</v>
      </c>
      <c r="E203" s="108">
        <f t="shared" si="11"/>
        <v>1.3609684920311556</v>
      </c>
      <c r="F203" s="107">
        <v>2.39034345</v>
      </c>
      <c r="G203" s="106">
        <v>1.08893335</v>
      </c>
      <c r="H203" s="108">
        <f t="shared" si="12"/>
        <v>1.1951237419627199</v>
      </c>
      <c r="I203" s="109">
        <f t="shared" si="13"/>
        <v>0.66552299932786263</v>
      </c>
    </row>
    <row r="204" spans="1:9" x14ac:dyDescent="0.15">
      <c r="A204" s="113" t="s">
        <v>718</v>
      </c>
      <c r="B204" s="139" t="s">
        <v>719</v>
      </c>
      <c r="C204" s="107">
        <v>2.7286632599999998</v>
      </c>
      <c r="D204" s="106">
        <v>3.71021578</v>
      </c>
      <c r="E204" s="108">
        <f t="shared" si="11"/>
        <v>-0.26455402548042639</v>
      </c>
      <c r="F204" s="107">
        <v>3.4452734600000001</v>
      </c>
      <c r="G204" s="106">
        <v>1.0631875</v>
      </c>
      <c r="H204" s="108">
        <f t="shared" si="12"/>
        <v>2.2405135124331319</v>
      </c>
      <c r="I204" s="109">
        <f t="shared" si="13"/>
        <v>1.2626231717577348</v>
      </c>
    </row>
    <row r="205" spans="1:9" x14ac:dyDescent="0.15">
      <c r="A205" s="113" t="s">
        <v>720</v>
      </c>
      <c r="B205" s="139" t="s">
        <v>721</v>
      </c>
      <c r="C205" s="107">
        <v>80.081436480000008</v>
      </c>
      <c r="D205" s="106">
        <v>95.443528829999991</v>
      </c>
      <c r="E205" s="108">
        <f t="shared" si="11"/>
        <v>-0.16095478172608535</v>
      </c>
      <c r="F205" s="107">
        <v>78.934654499999994</v>
      </c>
      <c r="G205" s="106">
        <v>98.243737150000001</v>
      </c>
      <c r="H205" s="108">
        <f t="shared" si="12"/>
        <v>-0.19654263172540565</v>
      </c>
      <c r="I205" s="109">
        <f t="shared" si="13"/>
        <v>0.98567980258088383</v>
      </c>
    </row>
    <row r="206" spans="1:9" x14ac:dyDescent="0.15">
      <c r="A206" s="113" t="s">
        <v>722</v>
      </c>
      <c r="B206" s="139" t="s">
        <v>723</v>
      </c>
      <c r="C206" s="107">
        <v>27.910944140000002</v>
      </c>
      <c r="D206" s="106">
        <v>23.779640929999999</v>
      </c>
      <c r="E206" s="108">
        <f t="shared" si="11"/>
        <v>0.17373278352525579</v>
      </c>
      <c r="F206" s="107">
        <v>13.839387050000001</v>
      </c>
      <c r="G206" s="106">
        <v>39.99490909</v>
      </c>
      <c r="H206" s="108">
        <f t="shared" si="12"/>
        <v>-0.6539712837237005</v>
      </c>
      <c r="I206" s="109">
        <f t="shared" si="13"/>
        <v>0.49584087806497257</v>
      </c>
    </row>
    <row r="207" spans="1:9" x14ac:dyDescent="0.15">
      <c r="A207" s="113" t="s">
        <v>724</v>
      </c>
      <c r="B207" s="139" t="s">
        <v>725</v>
      </c>
      <c r="C207" s="107">
        <v>4.5383578600000005</v>
      </c>
      <c r="D207" s="106">
        <v>8.3501307300000001</v>
      </c>
      <c r="E207" s="108">
        <f t="shared" si="11"/>
        <v>-0.45649259793085895</v>
      </c>
      <c r="F207" s="107">
        <v>3.3611901</v>
      </c>
      <c r="G207" s="106">
        <v>4.4151784800000007</v>
      </c>
      <c r="H207" s="108">
        <f t="shared" si="12"/>
        <v>-0.238719314468121</v>
      </c>
      <c r="I207" s="109">
        <f t="shared" si="13"/>
        <v>0.74061812745634814</v>
      </c>
    </row>
    <row r="208" spans="1:9" x14ac:dyDescent="0.15">
      <c r="A208" s="115" t="s">
        <v>726</v>
      </c>
      <c r="B208" s="139" t="s">
        <v>727</v>
      </c>
      <c r="C208" s="107">
        <v>11.94868962</v>
      </c>
      <c r="D208" s="106">
        <v>17.345909469999999</v>
      </c>
      <c r="E208" s="108">
        <f t="shared" si="11"/>
        <v>-0.31115231284554834</v>
      </c>
      <c r="F208" s="107">
        <v>3.3817719199999998</v>
      </c>
      <c r="G208" s="106">
        <v>0.75514227</v>
      </c>
      <c r="H208" s="108">
        <f t="shared" si="12"/>
        <v>3.4783242235929928</v>
      </c>
      <c r="I208" s="109">
        <f t="shared" si="13"/>
        <v>0.28302450122559963</v>
      </c>
    </row>
    <row r="209" spans="1:9" x14ac:dyDescent="0.15">
      <c r="A209" s="113" t="s">
        <v>728</v>
      </c>
      <c r="B209" s="139" t="s">
        <v>729</v>
      </c>
      <c r="C209" s="107">
        <v>0.32110583000000004</v>
      </c>
      <c r="D209" s="106">
        <v>0.11746858</v>
      </c>
      <c r="E209" s="108">
        <f t="shared" si="11"/>
        <v>1.7335465364440434</v>
      </c>
      <c r="F209" s="107">
        <v>9.2499539999999991E-2</v>
      </c>
      <c r="G209" s="106">
        <v>5.215943E-2</v>
      </c>
      <c r="H209" s="108">
        <f t="shared" si="12"/>
        <v>0.77340013109805827</v>
      </c>
      <c r="I209" s="109">
        <f t="shared" si="13"/>
        <v>0.288065588843404</v>
      </c>
    </row>
    <row r="210" spans="1:9" x14ac:dyDescent="0.15">
      <c r="A210" s="113" t="s">
        <v>730</v>
      </c>
      <c r="B210" s="139" t="s">
        <v>731</v>
      </c>
      <c r="C210" s="107">
        <v>3.6757462599999999</v>
      </c>
      <c r="D210" s="106">
        <v>7.2813478099999998</v>
      </c>
      <c r="E210" s="108">
        <f t="shared" si="11"/>
        <v>-0.49518326058372975</v>
      </c>
      <c r="F210" s="107">
        <v>21.462729960000001</v>
      </c>
      <c r="G210" s="106">
        <v>5.6836358200000001</v>
      </c>
      <c r="H210" s="108">
        <f t="shared" si="12"/>
        <v>2.7762324398891556</v>
      </c>
      <c r="I210" s="109">
        <f t="shared" si="13"/>
        <v>5.8390129355664504</v>
      </c>
    </row>
    <row r="211" spans="1:9" x14ac:dyDescent="0.15">
      <c r="A211" s="113" t="s">
        <v>732</v>
      </c>
      <c r="B211" s="139" t="s">
        <v>733</v>
      </c>
      <c r="C211" s="107">
        <v>7.6510105399999997</v>
      </c>
      <c r="D211" s="106">
        <v>5.2107065499999994</v>
      </c>
      <c r="E211" s="108">
        <f t="shared" si="11"/>
        <v>0.46832497024803676</v>
      </c>
      <c r="F211" s="107">
        <v>8.77160707</v>
      </c>
      <c r="G211" s="106">
        <v>3.5030429300000003</v>
      </c>
      <c r="H211" s="108">
        <f t="shared" si="12"/>
        <v>1.5039964525927174</v>
      </c>
      <c r="I211" s="109">
        <f t="shared" si="13"/>
        <v>1.1464638591387957</v>
      </c>
    </row>
    <row r="212" spans="1:9" x14ac:dyDescent="0.15">
      <c r="A212" s="113" t="s">
        <v>734</v>
      </c>
      <c r="B212" s="139" t="s">
        <v>735</v>
      </c>
      <c r="C212" s="107">
        <v>25.24604982</v>
      </c>
      <c r="D212" s="106">
        <v>16.743584250000001</v>
      </c>
      <c r="E212" s="108">
        <f t="shared" si="11"/>
        <v>0.50780438901545222</v>
      </c>
      <c r="F212" s="107">
        <v>17.781697480000002</v>
      </c>
      <c r="G212" s="106">
        <v>9.2646152500000003</v>
      </c>
      <c r="H212" s="108">
        <f t="shared" si="12"/>
        <v>0.91931310693123502</v>
      </c>
      <c r="I212" s="109">
        <f t="shared" si="13"/>
        <v>0.70433583102229658</v>
      </c>
    </row>
    <row r="213" spans="1:9" x14ac:dyDescent="0.15">
      <c r="A213" s="113" t="s">
        <v>736</v>
      </c>
      <c r="B213" s="139" t="s">
        <v>737</v>
      </c>
      <c r="C213" s="107">
        <v>6.7666656300000003</v>
      </c>
      <c r="D213" s="106">
        <v>3.7835267200000002</v>
      </c>
      <c r="E213" s="108">
        <f t="shared" si="11"/>
        <v>0.78845456389429169</v>
      </c>
      <c r="F213" s="107">
        <v>2.5757850899999997</v>
      </c>
      <c r="G213" s="106">
        <v>4.8302595500000001</v>
      </c>
      <c r="H213" s="108">
        <f t="shared" si="12"/>
        <v>-0.46673981732513736</v>
      </c>
      <c r="I213" s="109">
        <f t="shared" si="13"/>
        <v>0.3806579533914401</v>
      </c>
    </row>
    <row r="214" spans="1:9" x14ac:dyDescent="0.15">
      <c r="A214" s="113" t="s">
        <v>738</v>
      </c>
      <c r="B214" s="139" t="s">
        <v>739</v>
      </c>
      <c r="C214" s="107">
        <v>0.76917563</v>
      </c>
      <c r="D214" s="106">
        <v>0.34306096999999997</v>
      </c>
      <c r="E214" s="108">
        <f t="shared" si="11"/>
        <v>1.2420960041009623</v>
      </c>
      <c r="F214" s="107">
        <v>8.8650030000000005E-2</v>
      </c>
      <c r="G214" s="106">
        <v>3.7309929999999998E-2</v>
      </c>
      <c r="H214" s="108">
        <f t="shared" si="12"/>
        <v>1.3760438574931664</v>
      </c>
      <c r="I214" s="109">
        <f t="shared" si="13"/>
        <v>0.11525330047183113</v>
      </c>
    </row>
    <row r="215" spans="1:9" x14ac:dyDescent="0.15">
      <c r="A215" s="113" t="s">
        <v>740</v>
      </c>
      <c r="B215" s="139" t="s">
        <v>741</v>
      </c>
      <c r="C215" s="107">
        <v>5.1887696100000005</v>
      </c>
      <c r="D215" s="106">
        <v>4.7145242999999999</v>
      </c>
      <c r="E215" s="108">
        <f t="shared" si="11"/>
        <v>0.10059239911012874</v>
      </c>
      <c r="F215" s="107">
        <v>2.74886995</v>
      </c>
      <c r="G215" s="106">
        <v>1.6068447100000001</v>
      </c>
      <c r="H215" s="108">
        <f t="shared" si="12"/>
        <v>0.71072533200796983</v>
      </c>
      <c r="I215" s="109">
        <f t="shared" si="13"/>
        <v>0.52977298215404856</v>
      </c>
    </row>
    <row r="216" spans="1:9" x14ac:dyDescent="0.15">
      <c r="A216" s="113" t="s">
        <v>742</v>
      </c>
      <c r="B216" s="139" t="s">
        <v>743</v>
      </c>
      <c r="C216" s="107">
        <v>7.1655845300000003</v>
      </c>
      <c r="D216" s="106">
        <v>8.00672067</v>
      </c>
      <c r="E216" s="108">
        <f t="shared" si="11"/>
        <v>-0.10505376354037332</v>
      </c>
      <c r="F216" s="107">
        <v>3.2827483500000003</v>
      </c>
      <c r="G216" s="106">
        <v>2.6639047999999996</v>
      </c>
      <c r="H216" s="108">
        <f t="shared" si="12"/>
        <v>0.23230693153899518</v>
      </c>
      <c r="I216" s="109">
        <f t="shared" si="13"/>
        <v>0.45812708457435503</v>
      </c>
    </row>
    <row r="217" spans="1:9" x14ac:dyDescent="0.15">
      <c r="A217" s="113" t="s">
        <v>744</v>
      </c>
      <c r="B217" s="139" t="s">
        <v>745</v>
      </c>
      <c r="C217" s="107">
        <v>1.5714458600000001</v>
      </c>
      <c r="D217" s="106">
        <v>2.5241570299999996</v>
      </c>
      <c r="E217" s="108">
        <f t="shared" si="11"/>
        <v>-0.37743736173180942</v>
      </c>
      <c r="F217" s="107">
        <v>0.70665079000000008</v>
      </c>
      <c r="G217" s="106">
        <v>1.68966657</v>
      </c>
      <c r="H217" s="108">
        <f t="shared" si="12"/>
        <v>-0.58178092497858902</v>
      </c>
      <c r="I217" s="109">
        <f t="shared" si="13"/>
        <v>0.44968191904492338</v>
      </c>
    </row>
    <row r="218" spans="1:9" x14ac:dyDescent="0.15">
      <c r="A218" s="115" t="s">
        <v>746</v>
      </c>
      <c r="B218" s="139" t="s">
        <v>747</v>
      </c>
      <c r="C218" s="107">
        <v>0.15400476000000002</v>
      </c>
      <c r="D218" s="106">
        <v>0</v>
      </c>
      <c r="E218" s="108" t="str">
        <f t="shared" si="11"/>
        <v/>
      </c>
      <c r="F218" s="107">
        <v>0</v>
      </c>
      <c r="G218" s="106">
        <v>0</v>
      </c>
      <c r="H218" s="108" t="str">
        <f t="shared" si="12"/>
        <v/>
      </c>
      <c r="I218" s="109">
        <f t="shared" si="13"/>
        <v>0</v>
      </c>
    </row>
    <row r="219" spans="1:9" x14ac:dyDescent="0.15">
      <c r="A219" s="113" t="s">
        <v>748</v>
      </c>
      <c r="B219" s="139" t="s">
        <v>749</v>
      </c>
      <c r="C219" s="107">
        <v>13.575345179999999</v>
      </c>
      <c r="D219" s="106">
        <v>15.2064714</v>
      </c>
      <c r="E219" s="108">
        <f t="shared" si="11"/>
        <v>-0.10726526733874631</v>
      </c>
      <c r="F219" s="107">
        <v>2.7899549100000001</v>
      </c>
      <c r="G219" s="106">
        <v>1.41244814</v>
      </c>
      <c r="H219" s="108">
        <f t="shared" si="12"/>
        <v>0.97526183863996607</v>
      </c>
      <c r="I219" s="109">
        <f t="shared" si="13"/>
        <v>0.20551631453985617</v>
      </c>
    </row>
    <row r="220" spans="1:9" x14ac:dyDescent="0.15">
      <c r="A220" s="113" t="s">
        <v>750</v>
      </c>
      <c r="B220" s="139" t="s">
        <v>751</v>
      </c>
      <c r="C220" s="107">
        <v>0</v>
      </c>
      <c r="D220" s="106">
        <v>1.7168240000000001E-2</v>
      </c>
      <c r="E220" s="108">
        <f t="shared" si="11"/>
        <v>-1</v>
      </c>
      <c r="F220" s="107">
        <v>0</v>
      </c>
      <c r="G220" s="106">
        <v>1.1999379999999999E-2</v>
      </c>
      <c r="H220" s="108">
        <f t="shared" si="12"/>
        <v>-1</v>
      </c>
      <c r="I220" s="109" t="str">
        <f t="shared" si="13"/>
        <v/>
      </c>
    </row>
    <row r="221" spans="1:9" x14ac:dyDescent="0.15">
      <c r="A221" s="113" t="s">
        <v>114</v>
      </c>
      <c r="B221" s="139" t="s">
        <v>752</v>
      </c>
      <c r="C221" s="107">
        <v>12.573856510000001</v>
      </c>
      <c r="D221" s="106">
        <v>25.608946800000002</v>
      </c>
      <c r="E221" s="108">
        <f t="shared" si="11"/>
        <v>-0.50900532504522988</v>
      </c>
      <c r="F221" s="107">
        <v>32.55910849</v>
      </c>
      <c r="G221" s="106">
        <v>33.706428090000003</v>
      </c>
      <c r="H221" s="108">
        <f t="shared" si="12"/>
        <v>-3.4038599312170681E-2</v>
      </c>
      <c r="I221" s="109">
        <f t="shared" si="13"/>
        <v>2.5894289841868092</v>
      </c>
    </row>
    <row r="222" spans="1:9" x14ac:dyDescent="0.15">
      <c r="A222" s="113" t="s">
        <v>753</v>
      </c>
      <c r="B222" s="139" t="s">
        <v>754</v>
      </c>
      <c r="C222" s="107">
        <v>17.862544620000001</v>
      </c>
      <c r="D222" s="106">
        <v>29.119385010000002</v>
      </c>
      <c r="E222" s="108">
        <f t="shared" si="11"/>
        <v>-0.38657548523549679</v>
      </c>
      <c r="F222" s="107">
        <v>9.2870848600000002</v>
      </c>
      <c r="G222" s="106">
        <v>59.928073560000001</v>
      </c>
      <c r="H222" s="108">
        <f t="shared" si="12"/>
        <v>-0.84502947770043413</v>
      </c>
      <c r="I222" s="109">
        <f t="shared" si="13"/>
        <v>0.51991947718364884</v>
      </c>
    </row>
    <row r="223" spans="1:9" x14ac:dyDescent="0.15">
      <c r="A223" s="113" t="s">
        <v>755</v>
      </c>
      <c r="B223" s="139" t="s">
        <v>756</v>
      </c>
      <c r="C223" s="107">
        <v>109.71932118000001</v>
      </c>
      <c r="D223" s="106">
        <v>83.97127777</v>
      </c>
      <c r="E223" s="108">
        <f t="shared" si="11"/>
        <v>0.30662917242398913</v>
      </c>
      <c r="F223" s="107">
        <v>66.320431960000008</v>
      </c>
      <c r="G223" s="106">
        <v>44.736708450000002</v>
      </c>
      <c r="H223" s="108">
        <f t="shared" si="12"/>
        <v>0.48246114338347135</v>
      </c>
      <c r="I223" s="109">
        <f t="shared" si="13"/>
        <v>0.60445536161491586</v>
      </c>
    </row>
    <row r="224" spans="1:9" x14ac:dyDescent="0.15">
      <c r="A224" s="113" t="s">
        <v>757</v>
      </c>
      <c r="B224" s="139" t="s">
        <v>758</v>
      </c>
      <c r="C224" s="107">
        <v>0.72154256999999999</v>
      </c>
      <c r="D224" s="106">
        <v>0.44821224999999998</v>
      </c>
      <c r="E224" s="108">
        <f t="shared" si="11"/>
        <v>0.60982340397880708</v>
      </c>
      <c r="F224" s="107">
        <v>9.4307050000000003E-2</v>
      </c>
      <c r="G224" s="106">
        <v>0.28224120000000003</v>
      </c>
      <c r="H224" s="108">
        <f t="shared" si="12"/>
        <v>-0.66586363011495142</v>
      </c>
      <c r="I224" s="109">
        <f t="shared" si="13"/>
        <v>0.13070199032054339</v>
      </c>
    </row>
    <row r="225" spans="1:9" x14ac:dyDescent="0.15">
      <c r="A225" s="113" t="s">
        <v>76</v>
      </c>
      <c r="B225" s="139" t="s">
        <v>759</v>
      </c>
      <c r="C225" s="107">
        <v>0.15209207</v>
      </c>
      <c r="D225" s="106">
        <v>0.58514745999999995</v>
      </c>
      <c r="E225" s="108">
        <f t="shared" si="11"/>
        <v>-0.74007907340142942</v>
      </c>
      <c r="F225" s="107">
        <v>3.499497E-2</v>
      </c>
      <c r="G225" s="106">
        <v>0.11815497</v>
      </c>
      <c r="H225" s="108">
        <f t="shared" si="12"/>
        <v>-0.70382143044850332</v>
      </c>
      <c r="I225" s="109">
        <f t="shared" si="13"/>
        <v>0.23009069440635532</v>
      </c>
    </row>
    <row r="226" spans="1:9" x14ac:dyDescent="0.15">
      <c r="A226" s="113" t="s">
        <v>760</v>
      </c>
      <c r="B226" s="139" t="s">
        <v>761</v>
      </c>
      <c r="C226" s="107">
        <v>0.28658776000000002</v>
      </c>
      <c r="D226" s="106">
        <v>1.27299166</v>
      </c>
      <c r="E226" s="108">
        <f t="shared" ref="E226:E289" si="14">IF(ISERROR(C226/D226-1),"",(C226/D226-1))</f>
        <v>-0.77487066961617013</v>
      </c>
      <c r="F226" s="107">
        <v>7.3624990000000001E-2</v>
      </c>
      <c r="G226" s="106">
        <v>5.0851500000000001E-2</v>
      </c>
      <c r="H226" s="108">
        <f t="shared" ref="H226:H289" si="15">IF(ISERROR(F226/G226-1),"",(F226/G226-1))</f>
        <v>0.44784303314553164</v>
      </c>
      <c r="I226" s="109">
        <f t="shared" si="13"/>
        <v>0.2569020742546716</v>
      </c>
    </row>
    <row r="227" spans="1:9" x14ac:dyDescent="0.15">
      <c r="A227" s="113" t="s">
        <v>762</v>
      </c>
      <c r="B227" s="139" t="s">
        <v>763</v>
      </c>
      <c r="C227" s="107">
        <v>0.11067067</v>
      </c>
      <c r="D227" s="106">
        <v>3.5106860000000004E-2</v>
      </c>
      <c r="E227" s="108">
        <f t="shared" si="14"/>
        <v>2.1523944323132285</v>
      </c>
      <c r="F227" s="107">
        <v>0</v>
      </c>
      <c r="G227" s="106">
        <v>0</v>
      </c>
      <c r="H227" s="108" t="str">
        <f t="shared" si="15"/>
        <v/>
      </c>
      <c r="I227" s="109">
        <f t="shared" si="13"/>
        <v>0</v>
      </c>
    </row>
    <row r="228" spans="1:9" x14ac:dyDescent="0.15">
      <c r="A228" s="113" t="s">
        <v>764</v>
      </c>
      <c r="B228" s="139" t="s">
        <v>765</v>
      </c>
      <c r="C228" s="107">
        <v>4.7190545099999994</v>
      </c>
      <c r="D228" s="106">
        <v>3.5378836499999999</v>
      </c>
      <c r="E228" s="108">
        <f t="shared" si="14"/>
        <v>0.33386368146956991</v>
      </c>
      <c r="F228" s="107">
        <v>5.2007627800000007</v>
      </c>
      <c r="G228" s="106">
        <v>1.6713347700000001</v>
      </c>
      <c r="H228" s="108">
        <f t="shared" si="15"/>
        <v>2.111742107776529</v>
      </c>
      <c r="I228" s="109">
        <f t="shared" si="13"/>
        <v>1.1020772845448656</v>
      </c>
    </row>
    <row r="229" spans="1:9" x14ac:dyDescent="0.15">
      <c r="A229" s="113" t="s">
        <v>766</v>
      </c>
      <c r="B229" s="139" t="s">
        <v>767</v>
      </c>
      <c r="C229" s="107">
        <v>27.232446940000003</v>
      </c>
      <c r="D229" s="106">
        <v>23.634659809999999</v>
      </c>
      <c r="E229" s="108">
        <f t="shared" si="14"/>
        <v>0.15222504402105907</v>
      </c>
      <c r="F229" s="107">
        <v>5.6199882099999998</v>
      </c>
      <c r="G229" s="106">
        <v>11.409817480000001</v>
      </c>
      <c r="H229" s="108">
        <f t="shared" si="15"/>
        <v>-0.50744275972414599</v>
      </c>
      <c r="I229" s="109">
        <f t="shared" si="13"/>
        <v>0.20637103314227551</v>
      </c>
    </row>
    <row r="230" spans="1:9" x14ac:dyDescent="0.15">
      <c r="A230" s="113" t="s">
        <v>769</v>
      </c>
      <c r="B230" s="139" t="s">
        <v>770</v>
      </c>
      <c r="C230" s="107">
        <v>19.940243070000001</v>
      </c>
      <c r="D230" s="106">
        <v>26.632240940000003</v>
      </c>
      <c r="E230" s="108">
        <f t="shared" si="14"/>
        <v>-0.25127430639713944</v>
      </c>
      <c r="F230" s="107">
        <v>1.64789626</v>
      </c>
      <c r="G230" s="106">
        <v>7.6723854299999994</v>
      </c>
      <c r="H230" s="108">
        <f t="shared" si="15"/>
        <v>-0.78521722154930895</v>
      </c>
      <c r="I230" s="109">
        <f t="shared" si="13"/>
        <v>8.264173381513347E-2</v>
      </c>
    </row>
    <row r="231" spans="1:9" x14ac:dyDescent="0.15">
      <c r="A231" s="113" t="s">
        <v>771</v>
      </c>
      <c r="B231" s="139" t="s">
        <v>772</v>
      </c>
      <c r="C231" s="107">
        <v>21.332427879999997</v>
      </c>
      <c r="D231" s="106">
        <v>31.135747690000002</v>
      </c>
      <c r="E231" s="108">
        <f t="shared" si="14"/>
        <v>-0.31485737576003603</v>
      </c>
      <c r="F231" s="107">
        <v>3.54719228</v>
      </c>
      <c r="G231" s="106">
        <v>7.0197352500000001</v>
      </c>
      <c r="H231" s="108">
        <f t="shared" si="15"/>
        <v>-0.49468289705085389</v>
      </c>
      <c r="I231" s="109">
        <f t="shared" si="13"/>
        <v>0.16628169563979328</v>
      </c>
    </row>
    <row r="232" spans="1:9" x14ac:dyDescent="0.15">
      <c r="A232" s="113" t="s">
        <v>773</v>
      </c>
      <c r="B232" s="139" t="s">
        <v>774</v>
      </c>
      <c r="C232" s="107">
        <v>10.755730369999998</v>
      </c>
      <c r="D232" s="106">
        <v>8.680516410000001</v>
      </c>
      <c r="E232" s="108">
        <f t="shared" si="14"/>
        <v>0.23906572627514877</v>
      </c>
      <c r="F232" s="107">
        <v>10.55548615</v>
      </c>
      <c r="G232" s="106">
        <v>3.9968807799999997</v>
      </c>
      <c r="H232" s="108">
        <f t="shared" si="15"/>
        <v>1.6409309486584189</v>
      </c>
      <c r="I232" s="109">
        <f t="shared" si="13"/>
        <v>0.9813825548696794</v>
      </c>
    </row>
    <row r="233" spans="1:9" x14ac:dyDescent="0.15">
      <c r="A233" s="113" t="s">
        <v>775</v>
      </c>
      <c r="B233" s="139" t="s">
        <v>776</v>
      </c>
      <c r="C233" s="107">
        <v>0.52992952000000004</v>
      </c>
      <c r="D233" s="106">
        <v>2.9420202599999996</v>
      </c>
      <c r="E233" s="108">
        <f t="shared" si="14"/>
        <v>-0.81987563878978853</v>
      </c>
      <c r="F233" s="107">
        <v>0</v>
      </c>
      <c r="G233" s="106">
        <v>1.2852753600000002</v>
      </c>
      <c r="H233" s="108">
        <f t="shared" si="15"/>
        <v>-1</v>
      </c>
      <c r="I233" s="109">
        <f t="shared" si="13"/>
        <v>0</v>
      </c>
    </row>
    <row r="234" spans="1:9" x14ac:dyDescent="0.15">
      <c r="A234" s="113" t="s">
        <v>777</v>
      </c>
      <c r="B234" s="139" t="s">
        <v>778</v>
      </c>
      <c r="C234" s="107">
        <v>295.03441581999999</v>
      </c>
      <c r="D234" s="106">
        <v>127.62787702</v>
      </c>
      <c r="E234" s="108">
        <f t="shared" si="14"/>
        <v>1.3116769056165252</v>
      </c>
      <c r="F234" s="107">
        <v>20.681078429999999</v>
      </c>
      <c r="G234" s="106">
        <v>41.992640909999999</v>
      </c>
      <c r="H234" s="108">
        <f t="shared" si="15"/>
        <v>-0.50750707786337224</v>
      </c>
      <c r="I234" s="109">
        <f t="shared" si="13"/>
        <v>7.0097172807858085E-2</v>
      </c>
    </row>
    <row r="235" spans="1:9" x14ac:dyDescent="0.15">
      <c r="A235" s="113" t="s">
        <v>779</v>
      </c>
      <c r="B235" s="139" t="s">
        <v>780</v>
      </c>
      <c r="C235" s="107">
        <v>1.40462698</v>
      </c>
      <c r="D235" s="106">
        <v>8.3008783499999996</v>
      </c>
      <c r="E235" s="108">
        <f t="shared" si="14"/>
        <v>-0.83078574088487878</v>
      </c>
      <c r="F235" s="107">
        <v>2.4165332799999999</v>
      </c>
      <c r="G235" s="106">
        <v>7.1401185900000002</v>
      </c>
      <c r="H235" s="108">
        <f t="shared" si="15"/>
        <v>-0.66155558209012888</v>
      </c>
      <c r="I235" s="109">
        <f t="shared" si="13"/>
        <v>1.7204092719335349</v>
      </c>
    </row>
    <row r="236" spans="1:9" x14ac:dyDescent="0.15">
      <c r="A236" s="113" t="s">
        <v>781</v>
      </c>
      <c r="B236" s="139" t="s">
        <v>782</v>
      </c>
      <c r="C236" s="107">
        <v>3.06716576</v>
      </c>
      <c r="D236" s="106">
        <v>0.72707268999999997</v>
      </c>
      <c r="E236" s="108">
        <f t="shared" si="14"/>
        <v>3.2185132273363202</v>
      </c>
      <c r="F236" s="107">
        <v>1.2166865600000001</v>
      </c>
      <c r="G236" s="106">
        <v>1.2572497199999999</v>
      </c>
      <c r="H236" s="108">
        <f t="shared" si="15"/>
        <v>-3.2263407463713589E-2</v>
      </c>
      <c r="I236" s="109">
        <f t="shared" si="13"/>
        <v>0.39668105841139806</v>
      </c>
    </row>
    <row r="237" spans="1:9" x14ac:dyDescent="0.15">
      <c r="A237" s="113" t="s">
        <v>77</v>
      </c>
      <c r="B237" s="139" t="s">
        <v>783</v>
      </c>
      <c r="C237" s="107">
        <v>159.87341861000002</v>
      </c>
      <c r="D237" s="106">
        <v>150.9220119</v>
      </c>
      <c r="E237" s="108">
        <f t="shared" si="14"/>
        <v>5.9311472178963376E-2</v>
      </c>
      <c r="F237" s="107">
        <v>20.502939000000001</v>
      </c>
      <c r="G237" s="106">
        <v>33.075518510000002</v>
      </c>
      <c r="H237" s="108">
        <f t="shared" si="15"/>
        <v>-0.38011738217191748</v>
      </c>
      <c r="I237" s="109">
        <f t="shared" si="13"/>
        <v>0.12824482755332506</v>
      </c>
    </row>
    <row r="238" spans="1:9" x14ac:dyDescent="0.15">
      <c r="A238" s="113" t="s">
        <v>784</v>
      </c>
      <c r="B238" s="139" t="s">
        <v>785</v>
      </c>
      <c r="C238" s="107">
        <v>0.77770856999999993</v>
      </c>
      <c r="D238" s="106">
        <v>0.91565425</v>
      </c>
      <c r="E238" s="108">
        <f t="shared" si="14"/>
        <v>-0.15065258529625136</v>
      </c>
      <c r="F238" s="107">
        <v>0</v>
      </c>
      <c r="G238" s="106">
        <v>0</v>
      </c>
      <c r="H238" s="108" t="str">
        <f t="shared" si="15"/>
        <v/>
      </c>
      <c r="I238" s="109">
        <f t="shared" si="13"/>
        <v>0</v>
      </c>
    </row>
    <row r="239" spans="1:9" x14ac:dyDescent="0.15">
      <c r="A239" s="113" t="s">
        <v>786</v>
      </c>
      <c r="B239" s="139" t="s">
        <v>787</v>
      </c>
      <c r="C239" s="107">
        <v>3.9163875200000002</v>
      </c>
      <c r="D239" s="106">
        <v>0.61511201999999998</v>
      </c>
      <c r="E239" s="108">
        <f t="shared" si="14"/>
        <v>5.3669500719559995</v>
      </c>
      <c r="F239" s="107">
        <v>2.8886122300000001</v>
      </c>
      <c r="G239" s="106">
        <v>10.436390119999999</v>
      </c>
      <c r="H239" s="108">
        <f t="shared" si="15"/>
        <v>-0.72321730054299649</v>
      </c>
      <c r="I239" s="109">
        <f t="shared" si="13"/>
        <v>0.73757058392423847</v>
      </c>
    </row>
    <row r="240" spans="1:9" x14ac:dyDescent="0.15">
      <c r="A240" s="113" t="s">
        <v>788</v>
      </c>
      <c r="B240" s="139" t="s">
        <v>789</v>
      </c>
      <c r="C240" s="107">
        <v>8.5423308999999996</v>
      </c>
      <c r="D240" s="106">
        <v>8.0361663799999992</v>
      </c>
      <c r="E240" s="108">
        <f t="shared" si="14"/>
        <v>6.2985818867528298E-2</v>
      </c>
      <c r="F240" s="107">
        <v>9.2780028899999998</v>
      </c>
      <c r="G240" s="106">
        <v>8.7263017600000001</v>
      </c>
      <c r="H240" s="108">
        <f t="shared" si="15"/>
        <v>6.3222788435865374E-2</v>
      </c>
      <c r="I240" s="109">
        <f t="shared" si="13"/>
        <v>1.0861207554017838</v>
      </c>
    </row>
    <row r="241" spans="1:9" x14ac:dyDescent="0.15">
      <c r="A241" s="113" t="s">
        <v>790</v>
      </c>
      <c r="B241" s="139" t="s">
        <v>791</v>
      </c>
      <c r="C241" s="107">
        <v>7.1777647699999996</v>
      </c>
      <c r="D241" s="106">
        <v>9.5131169399999997</v>
      </c>
      <c r="E241" s="108">
        <f t="shared" si="14"/>
        <v>-0.24548759199842241</v>
      </c>
      <c r="F241" s="107">
        <v>0</v>
      </c>
      <c r="G241" s="106">
        <v>7.7850000000000003E-3</v>
      </c>
      <c r="H241" s="108">
        <f t="shared" si="15"/>
        <v>-1</v>
      </c>
      <c r="I241" s="109">
        <f t="shared" si="13"/>
        <v>0</v>
      </c>
    </row>
    <row r="242" spans="1:9" x14ac:dyDescent="0.15">
      <c r="A242" s="113" t="s">
        <v>792</v>
      </c>
      <c r="B242" s="139" t="s">
        <v>793</v>
      </c>
      <c r="C242" s="107">
        <v>7.5095322099999997</v>
      </c>
      <c r="D242" s="106">
        <v>1.64254922</v>
      </c>
      <c r="E242" s="108">
        <f t="shared" si="14"/>
        <v>3.5718765188662047</v>
      </c>
      <c r="F242" s="107">
        <v>5.6278914200000001</v>
      </c>
      <c r="G242" s="106">
        <v>0.20067018</v>
      </c>
      <c r="H242" s="108">
        <f t="shared" si="15"/>
        <v>27.045479502734288</v>
      </c>
      <c r="I242" s="109">
        <f t="shared" si="13"/>
        <v>0.749433022273434</v>
      </c>
    </row>
    <row r="243" spans="1:9" x14ac:dyDescent="0.15">
      <c r="A243" s="113" t="s">
        <v>794</v>
      </c>
      <c r="B243" s="139" t="s">
        <v>795</v>
      </c>
      <c r="C243" s="107">
        <v>1.0089948799999999</v>
      </c>
      <c r="D243" s="106">
        <v>0.55417561999999998</v>
      </c>
      <c r="E243" s="108">
        <f t="shared" si="14"/>
        <v>0.82071322444679162</v>
      </c>
      <c r="F243" s="107">
        <v>0</v>
      </c>
      <c r="G243" s="106">
        <v>0</v>
      </c>
      <c r="H243" s="108" t="str">
        <f t="shared" si="15"/>
        <v/>
      </c>
      <c r="I243" s="109">
        <f t="shared" si="13"/>
        <v>0</v>
      </c>
    </row>
    <row r="244" spans="1:9" x14ac:dyDescent="0.15">
      <c r="A244" s="113" t="s">
        <v>23</v>
      </c>
      <c r="B244" s="139" t="s">
        <v>796</v>
      </c>
      <c r="C244" s="107">
        <v>0.94317018999999991</v>
      </c>
      <c r="D244" s="106">
        <v>0.11962250000000001</v>
      </c>
      <c r="E244" s="108">
        <f t="shared" si="14"/>
        <v>6.8845550795209922</v>
      </c>
      <c r="F244" s="107">
        <v>0</v>
      </c>
      <c r="G244" s="106">
        <v>0</v>
      </c>
      <c r="H244" s="108" t="str">
        <f t="shared" si="15"/>
        <v/>
      </c>
      <c r="I244" s="109">
        <f t="shared" si="13"/>
        <v>0</v>
      </c>
    </row>
    <row r="245" spans="1:9" x14ac:dyDescent="0.15">
      <c r="A245" s="113" t="s">
        <v>797</v>
      </c>
      <c r="B245" s="139" t="s">
        <v>798</v>
      </c>
      <c r="C245" s="107">
        <v>3.256908E-2</v>
      </c>
      <c r="D245" s="106">
        <v>0.2738488</v>
      </c>
      <c r="E245" s="108">
        <f t="shared" si="14"/>
        <v>-0.88106911551191747</v>
      </c>
      <c r="F245" s="107">
        <v>3.6655500000000001E-2</v>
      </c>
      <c r="G245" s="106">
        <v>2.33542652</v>
      </c>
      <c r="H245" s="108">
        <f t="shared" si="15"/>
        <v>-0.98430458004733112</v>
      </c>
      <c r="I245" s="109">
        <f t="shared" si="13"/>
        <v>1.1254693101555218</v>
      </c>
    </row>
    <row r="246" spans="1:9" x14ac:dyDescent="0.15">
      <c r="A246" s="113" t="s">
        <v>799</v>
      </c>
      <c r="B246" s="139" t="s">
        <v>800</v>
      </c>
      <c r="C246" s="107">
        <v>3.3970092900000002</v>
      </c>
      <c r="D246" s="106">
        <v>0.67116484999999992</v>
      </c>
      <c r="E246" s="108">
        <f t="shared" si="14"/>
        <v>4.0613635234324335</v>
      </c>
      <c r="F246" s="107">
        <v>0</v>
      </c>
      <c r="G246" s="106">
        <v>0.82071834999999993</v>
      </c>
      <c r="H246" s="108">
        <f t="shared" si="15"/>
        <v>-1</v>
      </c>
      <c r="I246" s="109">
        <f t="shared" si="13"/>
        <v>0</v>
      </c>
    </row>
    <row r="247" spans="1:9" x14ac:dyDescent="0.15">
      <c r="A247" s="113" t="s">
        <v>801</v>
      </c>
      <c r="B247" s="139" t="s">
        <v>802</v>
      </c>
      <c r="C247" s="107">
        <v>1.4574355000000001</v>
      </c>
      <c r="D247" s="106">
        <v>0.10531447000000001</v>
      </c>
      <c r="E247" s="108">
        <f t="shared" si="14"/>
        <v>12.838891274864698</v>
      </c>
      <c r="F247" s="107">
        <v>0.21754110999999998</v>
      </c>
      <c r="G247" s="106">
        <v>0.19948580999999999</v>
      </c>
      <c r="H247" s="108">
        <f t="shared" si="15"/>
        <v>9.0509194613892507E-2</v>
      </c>
      <c r="I247" s="109">
        <f t="shared" si="13"/>
        <v>0.14926294165333559</v>
      </c>
    </row>
    <row r="248" spans="1:9" x14ac:dyDescent="0.15">
      <c r="A248" s="113" t="s">
        <v>803</v>
      </c>
      <c r="B248" s="139" t="s">
        <v>804</v>
      </c>
      <c r="C248" s="107">
        <v>4.9816272800000005</v>
      </c>
      <c r="D248" s="106">
        <v>2.9077503199999999</v>
      </c>
      <c r="E248" s="108">
        <f t="shared" si="14"/>
        <v>0.71322387817672084</v>
      </c>
      <c r="F248" s="107">
        <v>5.4843368699999999</v>
      </c>
      <c r="G248" s="106">
        <v>9.9707683599999992</v>
      </c>
      <c r="H248" s="108">
        <f t="shared" si="15"/>
        <v>-0.44995845134647172</v>
      </c>
      <c r="I248" s="109">
        <f t="shared" si="13"/>
        <v>1.1009127262527756</v>
      </c>
    </row>
    <row r="249" spans="1:9" x14ac:dyDescent="0.15">
      <c r="A249" s="113" t="s">
        <v>805</v>
      </c>
      <c r="B249" s="139" t="s">
        <v>806</v>
      </c>
      <c r="C249" s="107">
        <v>0</v>
      </c>
      <c r="D249" s="106">
        <v>2.0506E-2</v>
      </c>
      <c r="E249" s="108">
        <f t="shared" si="14"/>
        <v>-1</v>
      </c>
      <c r="F249" s="107">
        <v>1.2809909999999999E-2</v>
      </c>
      <c r="G249" s="106">
        <v>0</v>
      </c>
      <c r="H249" s="108" t="str">
        <f t="shared" si="15"/>
        <v/>
      </c>
      <c r="I249" s="109" t="str">
        <f t="shared" si="13"/>
        <v/>
      </c>
    </row>
    <row r="250" spans="1:9" x14ac:dyDescent="0.15">
      <c r="A250" s="113" t="s">
        <v>807</v>
      </c>
      <c r="B250" s="139" t="s">
        <v>808</v>
      </c>
      <c r="C250" s="107">
        <v>6.1359207900000001</v>
      </c>
      <c r="D250" s="106">
        <v>10.41075519</v>
      </c>
      <c r="E250" s="108">
        <f t="shared" si="14"/>
        <v>-0.41061712834302078</v>
      </c>
      <c r="F250" s="107">
        <v>48.176843909999995</v>
      </c>
      <c r="G250" s="106">
        <v>36.863452340000002</v>
      </c>
      <c r="H250" s="108">
        <f t="shared" si="15"/>
        <v>0.30689994701673662</v>
      </c>
      <c r="I250" s="109">
        <f t="shared" si="13"/>
        <v>7.851607861124295</v>
      </c>
    </row>
    <row r="251" spans="1:9" x14ac:dyDescent="0.15">
      <c r="A251" s="113" t="s">
        <v>809</v>
      </c>
      <c r="B251" s="139" t="s">
        <v>810</v>
      </c>
      <c r="C251" s="107">
        <v>3.7915500000000003E-3</v>
      </c>
      <c r="D251" s="106">
        <v>0.3649</v>
      </c>
      <c r="E251" s="108">
        <f t="shared" si="14"/>
        <v>-0.98960934502603448</v>
      </c>
      <c r="F251" s="107">
        <v>0</v>
      </c>
      <c r="G251" s="106">
        <v>0</v>
      </c>
      <c r="H251" s="108" t="str">
        <f t="shared" si="15"/>
        <v/>
      </c>
      <c r="I251" s="109">
        <f t="shared" si="13"/>
        <v>0</v>
      </c>
    </row>
    <row r="252" spans="1:9" x14ac:dyDescent="0.15">
      <c r="A252" s="113" t="s">
        <v>811</v>
      </c>
      <c r="B252" s="139" t="s">
        <v>812</v>
      </c>
      <c r="C252" s="107">
        <v>0.44737114</v>
      </c>
      <c r="D252" s="106">
        <v>0.27981071000000002</v>
      </c>
      <c r="E252" s="108">
        <f t="shared" si="14"/>
        <v>0.59883494094990142</v>
      </c>
      <c r="F252" s="107">
        <v>0</v>
      </c>
      <c r="G252" s="106">
        <v>0</v>
      </c>
      <c r="H252" s="108" t="str">
        <f t="shared" si="15"/>
        <v/>
      </c>
      <c r="I252" s="109">
        <f t="shared" si="13"/>
        <v>0</v>
      </c>
    </row>
    <row r="253" spans="1:9" x14ac:dyDescent="0.15">
      <c r="A253" s="113" t="s">
        <v>813</v>
      </c>
      <c r="B253" s="139" t="s">
        <v>814</v>
      </c>
      <c r="C253" s="107">
        <v>3.3623572300000002</v>
      </c>
      <c r="D253" s="106">
        <v>0.52240333999999999</v>
      </c>
      <c r="E253" s="108">
        <f t="shared" si="14"/>
        <v>5.4363241437162335</v>
      </c>
      <c r="F253" s="107">
        <v>1.04916919</v>
      </c>
      <c r="G253" s="106">
        <v>0.42045512000000002</v>
      </c>
      <c r="H253" s="108">
        <f t="shared" si="15"/>
        <v>1.4953179069385572</v>
      </c>
      <c r="I253" s="109">
        <f t="shared" si="13"/>
        <v>0.31203382574551719</v>
      </c>
    </row>
    <row r="254" spans="1:9" x14ac:dyDescent="0.15">
      <c r="A254" s="113" t="s">
        <v>815</v>
      </c>
      <c r="B254" s="139" t="s">
        <v>816</v>
      </c>
      <c r="C254" s="107">
        <v>2.7301750899999999</v>
      </c>
      <c r="D254" s="106">
        <v>3.5722659399999999</v>
      </c>
      <c r="E254" s="108">
        <f t="shared" si="14"/>
        <v>-0.23573016795048574</v>
      </c>
      <c r="F254" s="107">
        <v>1.6406801200000001</v>
      </c>
      <c r="G254" s="106">
        <v>2.2198681499999999</v>
      </c>
      <c r="H254" s="108">
        <f t="shared" si="15"/>
        <v>-0.26091100500721176</v>
      </c>
      <c r="I254" s="109">
        <f t="shared" si="13"/>
        <v>0.60094318712724026</v>
      </c>
    </row>
    <row r="255" spans="1:9" x14ac:dyDescent="0.15">
      <c r="A255" s="113" t="s">
        <v>817</v>
      </c>
      <c r="B255" s="139" t="s">
        <v>818</v>
      </c>
      <c r="C255" s="107">
        <v>0.68294021999999999</v>
      </c>
      <c r="D255" s="106">
        <v>0.93634348000000001</v>
      </c>
      <c r="E255" s="108">
        <f t="shared" si="14"/>
        <v>-0.27063066643022926</v>
      </c>
      <c r="F255" s="107">
        <v>10.534173239999999</v>
      </c>
      <c r="G255" s="106">
        <v>20.474345</v>
      </c>
      <c r="H255" s="108">
        <f t="shared" si="15"/>
        <v>-0.48549400530273379</v>
      </c>
      <c r="I255" s="109">
        <f t="shared" si="13"/>
        <v>15.424736941104449</v>
      </c>
    </row>
    <row r="256" spans="1:9" x14ac:dyDescent="0.15">
      <c r="A256" s="113" t="s">
        <v>819</v>
      </c>
      <c r="B256" s="139" t="s">
        <v>820</v>
      </c>
      <c r="C256" s="107">
        <v>0.68741643000000008</v>
      </c>
      <c r="D256" s="106">
        <v>5.4743327199999996</v>
      </c>
      <c r="E256" s="108">
        <f t="shared" si="14"/>
        <v>-0.87442918339826448</v>
      </c>
      <c r="F256" s="107">
        <v>0.62167174000000003</v>
      </c>
      <c r="G256" s="106">
        <v>6.0211970000000004E-2</v>
      </c>
      <c r="H256" s="108">
        <f t="shared" si="15"/>
        <v>9.3247201511593119</v>
      </c>
      <c r="I256" s="109">
        <f t="shared" si="13"/>
        <v>0.90435973431708627</v>
      </c>
    </row>
    <row r="257" spans="1:9" x14ac:dyDescent="0.15">
      <c r="A257" s="113" t="s">
        <v>821</v>
      </c>
      <c r="B257" s="139" t="s">
        <v>822</v>
      </c>
      <c r="C257" s="107">
        <v>4.52541321</v>
      </c>
      <c r="D257" s="106">
        <v>2.57667804</v>
      </c>
      <c r="E257" s="108">
        <f t="shared" si="14"/>
        <v>0.7562975038976929</v>
      </c>
      <c r="F257" s="107">
        <v>8.4877859999999999E-2</v>
      </c>
      <c r="G257" s="106">
        <v>0.10669519000000001</v>
      </c>
      <c r="H257" s="108">
        <f t="shared" si="15"/>
        <v>-0.2044827887742644</v>
      </c>
      <c r="I257" s="109">
        <f t="shared" si="13"/>
        <v>1.8755825393456171E-2</v>
      </c>
    </row>
    <row r="258" spans="1:9" x14ac:dyDescent="0.15">
      <c r="A258" s="113" t="s">
        <v>24</v>
      </c>
      <c r="B258" s="139" t="s">
        <v>823</v>
      </c>
      <c r="C258" s="107">
        <v>2.8836317899999999</v>
      </c>
      <c r="D258" s="106">
        <v>2.5455142200000003</v>
      </c>
      <c r="E258" s="108">
        <f t="shared" si="14"/>
        <v>0.13282878851880842</v>
      </c>
      <c r="F258" s="107">
        <v>2.4447350099999996</v>
      </c>
      <c r="G258" s="106">
        <v>7.8206719900000001</v>
      </c>
      <c r="H258" s="108">
        <f t="shared" si="15"/>
        <v>-0.68740090197798986</v>
      </c>
      <c r="I258" s="109">
        <f t="shared" si="13"/>
        <v>0.847797218243318</v>
      </c>
    </row>
    <row r="259" spans="1:9" x14ac:dyDescent="0.15">
      <c r="A259" s="115" t="s">
        <v>824</v>
      </c>
      <c r="B259" s="139" t="s">
        <v>825</v>
      </c>
      <c r="C259" s="107">
        <v>26.02017755</v>
      </c>
      <c r="D259" s="106">
        <v>18.394748019999998</v>
      </c>
      <c r="E259" s="108">
        <f t="shared" si="14"/>
        <v>0.41454384271581901</v>
      </c>
      <c r="F259" s="107">
        <v>11.55867516</v>
      </c>
      <c r="G259" s="106">
        <v>0.42062548</v>
      </c>
      <c r="H259" s="108">
        <f t="shared" si="15"/>
        <v>26.479731280187782</v>
      </c>
      <c r="I259" s="109">
        <f t="shared" si="13"/>
        <v>0.44421968827034386</v>
      </c>
    </row>
    <row r="260" spans="1:9" x14ac:dyDescent="0.15">
      <c r="A260" s="113" t="s">
        <v>826</v>
      </c>
      <c r="B260" s="139" t="s">
        <v>827</v>
      </c>
      <c r="C260" s="107">
        <v>23.347026</v>
      </c>
      <c r="D260" s="106">
        <v>23.8151963</v>
      </c>
      <c r="E260" s="108">
        <f t="shared" si="14"/>
        <v>-1.965846907589841E-2</v>
      </c>
      <c r="F260" s="107">
        <v>21.20463148</v>
      </c>
      <c r="G260" s="106">
        <v>17.985410559999998</v>
      </c>
      <c r="H260" s="108">
        <f t="shared" si="15"/>
        <v>0.17899068299055831</v>
      </c>
      <c r="I260" s="109">
        <f t="shared" si="13"/>
        <v>0.90823694118471454</v>
      </c>
    </row>
    <row r="261" spans="1:9" x14ac:dyDescent="0.15">
      <c r="A261" s="113" t="s">
        <v>828</v>
      </c>
      <c r="B261" s="139" t="s">
        <v>829</v>
      </c>
      <c r="C261" s="107">
        <v>21.23303997</v>
      </c>
      <c r="D261" s="106">
        <v>1.03150765</v>
      </c>
      <c r="E261" s="108">
        <f t="shared" si="14"/>
        <v>19.584471642066834</v>
      </c>
      <c r="F261" s="107">
        <v>0.18835093999999999</v>
      </c>
      <c r="G261" s="106">
        <v>0.11217855</v>
      </c>
      <c r="H261" s="108">
        <f t="shared" si="15"/>
        <v>0.67902812079492914</v>
      </c>
      <c r="I261" s="109">
        <f t="shared" si="13"/>
        <v>8.8706534846691564E-3</v>
      </c>
    </row>
    <row r="262" spans="1:9" x14ac:dyDescent="0.15">
      <c r="A262" s="115" t="s">
        <v>830</v>
      </c>
      <c r="B262" s="139" t="s">
        <v>831</v>
      </c>
      <c r="C262" s="107">
        <v>17.763964920000003</v>
      </c>
      <c r="D262" s="106">
        <v>12.034839470000001</v>
      </c>
      <c r="E262" s="108">
        <f t="shared" si="14"/>
        <v>0.47604502447094132</v>
      </c>
      <c r="F262" s="107">
        <v>10.035542080000001</v>
      </c>
      <c r="G262" s="106">
        <v>8.0043160000000002E-2</v>
      </c>
      <c r="H262" s="108">
        <f t="shared" si="15"/>
        <v>124.37663530525282</v>
      </c>
      <c r="I262" s="109">
        <f t="shared" si="13"/>
        <v>0.5649381838567602</v>
      </c>
    </row>
    <row r="263" spans="1:9" x14ac:dyDescent="0.15">
      <c r="A263" s="113" t="s">
        <v>832</v>
      </c>
      <c r="B263" s="139" t="s">
        <v>833</v>
      </c>
      <c r="C263" s="107">
        <v>0.46047900000000003</v>
      </c>
      <c r="D263" s="106">
        <v>0.32723750000000001</v>
      </c>
      <c r="E263" s="108">
        <f t="shared" si="14"/>
        <v>0.40717063295007461</v>
      </c>
      <c r="F263" s="107">
        <v>0</v>
      </c>
      <c r="G263" s="106">
        <v>0</v>
      </c>
      <c r="H263" s="108" t="str">
        <f t="shared" si="15"/>
        <v/>
      </c>
      <c r="I263" s="109">
        <f t="shared" ref="I263:I325" si="16">IF(ISERROR(F263/C263),"",(F263/C263))</f>
        <v>0</v>
      </c>
    </row>
    <row r="264" spans="1:9" x14ac:dyDescent="0.15">
      <c r="A264" s="113" t="s">
        <v>834</v>
      </c>
      <c r="B264" s="139" t="s">
        <v>835</v>
      </c>
      <c r="C264" s="107">
        <v>9.2581305599999997</v>
      </c>
      <c r="D264" s="106">
        <v>2.5975827100000002</v>
      </c>
      <c r="E264" s="108">
        <f t="shared" si="14"/>
        <v>2.564133116669844</v>
      </c>
      <c r="F264" s="107">
        <v>6.3101370000000004E-2</v>
      </c>
      <c r="G264" s="106">
        <v>3.6160680000000001E-2</v>
      </c>
      <c r="H264" s="108">
        <f t="shared" si="15"/>
        <v>0.74502719528504446</v>
      </c>
      <c r="I264" s="109">
        <f t="shared" si="16"/>
        <v>6.8157788001641665E-3</v>
      </c>
    </row>
    <row r="265" spans="1:9" x14ac:dyDescent="0.15">
      <c r="A265" s="113" t="s">
        <v>836</v>
      </c>
      <c r="B265" s="139" t="s">
        <v>837</v>
      </c>
      <c r="C265" s="107">
        <v>5.8821893699999999</v>
      </c>
      <c r="D265" s="106">
        <v>2.1047312699999998</v>
      </c>
      <c r="E265" s="108">
        <f t="shared" si="14"/>
        <v>1.7947460342526296</v>
      </c>
      <c r="F265" s="107">
        <v>5.0043994000000005</v>
      </c>
      <c r="G265" s="106">
        <v>3.4620440000000002E-2</v>
      </c>
      <c r="H265" s="108">
        <f t="shared" si="15"/>
        <v>143.55042743535321</v>
      </c>
      <c r="I265" s="109">
        <f t="shared" si="16"/>
        <v>0.85077155548972072</v>
      </c>
    </row>
    <row r="266" spans="1:9" x14ac:dyDescent="0.15">
      <c r="A266" s="113" t="s">
        <v>838</v>
      </c>
      <c r="B266" s="139" t="s">
        <v>839</v>
      </c>
      <c r="C266" s="107">
        <v>2.9461806400000001</v>
      </c>
      <c r="D266" s="106">
        <v>1.91863524</v>
      </c>
      <c r="E266" s="108">
        <f t="shared" si="14"/>
        <v>0.53556057898738496</v>
      </c>
      <c r="F266" s="107">
        <v>1.37881247</v>
      </c>
      <c r="G266" s="106">
        <v>0.40833913999999999</v>
      </c>
      <c r="H266" s="108">
        <f t="shared" si="15"/>
        <v>2.3766355828637931</v>
      </c>
      <c r="I266" s="109">
        <f t="shared" si="16"/>
        <v>0.46799997640334773</v>
      </c>
    </row>
    <row r="267" spans="1:9" x14ac:dyDescent="0.15">
      <c r="A267" s="113" t="s">
        <v>840</v>
      </c>
      <c r="B267" s="139" t="s">
        <v>841</v>
      </c>
      <c r="C267" s="107">
        <v>2.3965934</v>
      </c>
      <c r="D267" s="106">
        <v>3.4152399999999999E-2</v>
      </c>
      <c r="E267" s="108">
        <f t="shared" si="14"/>
        <v>69.173498787786514</v>
      </c>
      <c r="F267" s="107">
        <v>0</v>
      </c>
      <c r="G267" s="106">
        <v>0</v>
      </c>
      <c r="H267" s="108" t="str">
        <f t="shared" si="15"/>
        <v/>
      </c>
      <c r="I267" s="109">
        <f t="shared" si="16"/>
        <v>0</v>
      </c>
    </row>
    <row r="268" spans="1:9" x14ac:dyDescent="0.15">
      <c r="A268" s="113" t="s">
        <v>842</v>
      </c>
      <c r="B268" s="139" t="s">
        <v>843</v>
      </c>
      <c r="C268" s="107">
        <v>3.1424193900000001</v>
      </c>
      <c r="D268" s="106">
        <v>4.8084886200000003</v>
      </c>
      <c r="E268" s="108">
        <f t="shared" si="14"/>
        <v>-0.34648501050211489</v>
      </c>
      <c r="F268" s="107">
        <v>5.0248000000000003E-3</v>
      </c>
      <c r="G268" s="106">
        <v>4.6323999999999997E-2</v>
      </c>
      <c r="H268" s="108">
        <f t="shared" si="15"/>
        <v>-0.89152922890942055</v>
      </c>
      <c r="I268" s="109">
        <f t="shared" si="16"/>
        <v>1.5990227198795384E-3</v>
      </c>
    </row>
    <row r="269" spans="1:9" x14ac:dyDescent="0.15">
      <c r="A269" s="113" t="s">
        <v>844</v>
      </c>
      <c r="B269" s="139" t="s">
        <v>845</v>
      </c>
      <c r="C269" s="107">
        <v>9.881606080000001</v>
      </c>
      <c r="D269" s="106">
        <v>4.9688347999999998</v>
      </c>
      <c r="E269" s="108">
        <f t="shared" si="14"/>
        <v>0.98871696841279588</v>
      </c>
      <c r="F269" s="107">
        <v>3.3288791299999998</v>
      </c>
      <c r="G269" s="106">
        <v>1.0715856399999999</v>
      </c>
      <c r="H269" s="108">
        <f t="shared" si="15"/>
        <v>2.1064984502778521</v>
      </c>
      <c r="I269" s="109">
        <f t="shared" si="16"/>
        <v>0.33687632385362193</v>
      </c>
    </row>
    <row r="270" spans="1:9" x14ac:dyDescent="0.15">
      <c r="A270" s="113" t="s">
        <v>846</v>
      </c>
      <c r="B270" s="139" t="s">
        <v>847</v>
      </c>
      <c r="C270" s="107">
        <v>0.24547685</v>
      </c>
      <c r="D270" s="106">
        <v>0.34294703000000004</v>
      </c>
      <c r="E270" s="108">
        <f t="shared" si="14"/>
        <v>-0.28421351250658167</v>
      </c>
      <c r="F270" s="107">
        <v>0</v>
      </c>
      <c r="G270" s="106">
        <v>3.8395999999999999E-3</v>
      </c>
      <c r="H270" s="108">
        <f t="shared" si="15"/>
        <v>-1</v>
      </c>
      <c r="I270" s="109">
        <f t="shared" si="16"/>
        <v>0</v>
      </c>
    </row>
    <row r="271" spans="1:9" x14ac:dyDescent="0.15">
      <c r="A271" s="113" t="s">
        <v>848</v>
      </c>
      <c r="B271" s="139" t="s">
        <v>849</v>
      </c>
      <c r="C271" s="107">
        <v>0.55821615000000002</v>
      </c>
      <c r="D271" s="106">
        <v>7.4786889999999995E-2</v>
      </c>
      <c r="E271" s="108">
        <f t="shared" si="14"/>
        <v>6.4640909656759371</v>
      </c>
      <c r="F271" s="107">
        <v>0</v>
      </c>
      <c r="G271" s="106">
        <v>0</v>
      </c>
      <c r="H271" s="108" t="str">
        <f t="shared" si="15"/>
        <v/>
      </c>
      <c r="I271" s="109">
        <f t="shared" si="16"/>
        <v>0</v>
      </c>
    </row>
    <row r="272" spans="1:9" x14ac:dyDescent="0.15">
      <c r="A272" s="115" t="s">
        <v>850</v>
      </c>
      <c r="B272" s="139" t="s">
        <v>851</v>
      </c>
      <c r="C272" s="107">
        <v>1.3613287199999999</v>
      </c>
      <c r="D272" s="106">
        <v>0.88689364000000004</v>
      </c>
      <c r="E272" s="108">
        <f t="shared" si="14"/>
        <v>0.53494022124231244</v>
      </c>
      <c r="F272" s="107">
        <v>2.3844075</v>
      </c>
      <c r="G272" s="106">
        <v>0</v>
      </c>
      <c r="H272" s="108" t="str">
        <f t="shared" si="15"/>
        <v/>
      </c>
      <c r="I272" s="109">
        <f t="shared" si="16"/>
        <v>1.7515295644390725</v>
      </c>
    </row>
    <row r="273" spans="1:9" x14ac:dyDescent="0.15">
      <c r="A273" s="115" t="s">
        <v>852</v>
      </c>
      <c r="B273" s="139" t="s">
        <v>853</v>
      </c>
      <c r="C273" s="107">
        <v>0.25206202999999999</v>
      </c>
      <c r="D273" s="106">
        <v>0.66012373999999996</v>
      </c>
      <c r="E273" s="108">
        <f t="shared" si="14"/>
        <v>-0.618159422656122</v>
      </c>
      <c r="F273" s="107">
        <v>0</v>
      </c>
      <c r="G273" s="106">
        <v>0</v>
      </c>
      <c r="H273" s="108" t="str">
        <f t="shared" si="15"/>
        <v/>
      </c>
      <c r="I273" s="109">
        <f t="shared" si="16"/>
        <v>0</v>
      </c>
    </row>
    <row r="274" spans="1:9" x14ac:dyDescent="0.15">
      <c r="A274" s="115" t="s">
        <v>854</v>
      </c>
      <c r="B274" s="139" t="s">
        <v>855</v>
      </c>
      <c r="C274" s="107">
        <v>8.7603617299999996</v>
      </c>
      <c r="D274" s="106">
        <v>9.1570174099999999</v>
      </c>
      <c r="E274" s="108">
        <f t="shared" si="14"/>
        <v>-4.3317126334916578E-2</v>
      </c>
      <c r="F274" s="107">
        <v>2.9186598999999998</v>
      </c>
      <c r="G274" s="106">
        <v>0.36094152000000002</v>
      </c>
      <c r="H274" s="108">
        <f t="shared" si="15"/>
        <v>7.0862403970593348</v>
      </c>
      <c r="I274" s="109">
        <f t="shared" si="16"/>
        <v>0.33316659630674861</v>
      </c>
    </row>
    <row r="275" spans="1:9" x14ac:dyDescent="0.15">
      <c r="A275" s="115" t="s">
        <v>856</v>
      </c>
      <c r="B275" s="139" t="s">
        <v>857</v>
      </c>
      <c r="C275" s="107">
        <v>17.015199429999999</v>
      </c>
      <c r="D275" s="106">
        <v>12.05750651</v>
      </c>
      <c r="E275" s="108">
        <f t="shared" si="14"/>
        <v>0.411170660856645</v>
      </c>
      <c r="F275" s="107">
        <v>5.9023536399999994</v>
      </c>
      <c r="G275" s="106">
        <v>35.892510479999999</v>
      </c>
      <c r="H275" s="108">
        <f t="shared" si="15"/>
        <v>-0.83555472824089849</v>
      </c>
      <c r="I275" s="109">
        <f t="shared" si="16"/>
        <v>0.34688712667060406</v>
      </c>
    </row>
    <row r="276" spans="1:9" x14ac:dyDescent="0.15">
      <c r="A276" s="113" t="s">
        <v>858</v>
      </c>
      <c r="B276" s="139" t="s">
        <v>859</v>
      </c>
      <c r="C276" s="107">
        <v>70.200986540000002</v>
      </c>
      <c r="D276" s="106">
        <v>113.76734337000001</v>
      </c>
      <c r="E276" s="108">
        <f t="shared" si="14"/>
        <v>-0.38294255222530127</v>
      </c>
      <c r="F276" s="107">
        <v>37.180921759999997</v>
      </c>
      <c r="G276" s="106">
        <v>42.102601770000007</v>
      </c>
      <c r="H276" s="108">
        <f t="shared" si="15"/>
        <v>-0.11689728907696451</v>
      </c>
      <c r="I276" s="109">
        <f t="shared" si="16"/>
        <v>0.52963531700248379</v>
      </c>
    </row>
    <row r="277" spans="1:9" x14ac:dyDescent="0.15">
      <c r="A277" s="113" t="s">
        <v>109</v>
      </c>
      <c r="B277" s="139" t="s">
        <v>860</v>
      </c>
      <c r="C277" s="107">
        <v>25.081611780000003</v>
      </c>
      <c r="D277" s="106">
        <v>14.93239913</v>
      </c>
      <c r="E277" s="108">
        <f t="shared" si="14"/>
        <v>0.67967729509785757</v>
      </c>
      <c r="F277" s="107">
        <v>3.8082639999999999</v>
      </c>
      <c r="G277" s="106">
        <v>2.9644200000000001</v>
      </c>
      <c r="H277" s="108">
        <f t="shared" si="15"/>
        <v>0.28465736973843114</v>
      </c>
      <c r="I277" s="109">
        <f t="shared" si="16"/>
        <v>0.15183489934393679</v>
      </c>
    </row>
    <row r="278" spans="1:9" x14ac:dyDescent="0.15">
      <c r="A278" s="113" t="s">
        <v>861</v>
      </c>
      <c r="B278" s="139" t="s">
        <v>862</v>
      </c>
      <c r="C278" s="107">
        <v>7.7727263300000002</v>
      </c>
      <c r="D278" s="106">
        <v>4.9843633799999996</v>
      </c>
      <c r="E278" s="108">
        <f t="shared" si="14"/>
        <v>0.55942208410976657</v>
      </c>
      <c r="F278" s="107">
        <v>3.2795005000000002</v>
      </c>
      <c r="G278" s="106">
        <v>0.49810411999999998</v>
      </c>
      <c r="H278" s="108">
        <f t="shared" si="15"/>
        <v>5.5839658182309355</v>
      </c>
      <c r="I278" s="109">
        <f t="shared" si="16"/>
        <v>0.42192409210938991</v>
      </c>
    </row>
    <row r="279" spans="1:9" x14ac:dyDescent="0.15">
      <c r="A279" s="113" t="s">
        <v>863</v>
      </c>
      <c r="B279" s="139" t="s">
        <v>864</v>
      </c>
      <c r="C279" s="107">
        <v>6.1850485800000001</v>
      </c>
      <c r="D279" s="106">
        <v>6.5610729499999998</v>
      </c>
      <c r="E279" s="108">
        <f t="shared" si="14"/>
        <v>-5.7311414286286722E-2</v>
      </c>
      <c r="F279" s="107">
        <v>0.63692494999999993</v>
      </c>
      <c r="G279" s="106">
        <v>2.4450795800000003</v>
      </c>
      <c r="H279" s="108">
        <f t="shared" si="15"/>
        <v>-0.73950747648058157</v>
      </c>
      <c r="I279" s="109">
        <f t="shared" si="16"/>
        <v>0.10297816448193522</v>
      </c>
    </row>
    <row r="280" spans="1:9" x14ac:dyDescent="0.15">
      <c r="A280" s="113" t="s">
        <v>865</v>
      </c>
      <c r="B280" s="139" t="s">
        <v>866</v>
      </c>
      <c r="C280" s="107">
        <v>7.71507919</v>
      </c>
      <c r="D280" s="106">
        <v>3.8016306000000002</v>
      </c>
      <c r="E280" s="108">
        <f t="shared" si="14"/>
        <v>1.0294131654979837</v>
      </c>
      <c r="F280" s="107">
        <v>11.05857675</v>
      </c>
      <c r="G280" s="106">
        <v>2.64756517</v>
      </c>
      <c r="H280" s="108">
        <f t="shared" si="15"/>
        <v>3.1768855684107677</v>
      </c>
      <c r="I280" s="109">
        <f t="shared" si="16"/>
        <v>1.4333717746324262</v>
      </c>
    </row>
    <row r="281" spans="1:9" x14ac:dyDescent="0.15">
      <c r="A281" s="115" t="s">
        <v>867</v>
      </c>
      <c r="B281" s="139" t="s">
        <v>868</v>
      </c>
      <c r="C281" s="107">
        <v>13.694592960000001</v>
      </c>
      <c r="D281" s="106">
        <v>3.0377657299999998</v>
      </c>
      <c r="E281" s="108">
        <f t="shared" si="14"/>
        <v>3.5081135864943747</v>
      </c>
      <c r="F281" s="107">
        <v>3.6845094500000002</v>
      </c>
      <c r="G281" s="106">
        <v>2.6519617000000002</v>
      </c>
      <c r="H281" s="108">
        <f t="shared" si="15"/>
        <v>0.38935243672636743</v>
      </c>
      <c r="I281" s="109">
        <f t="shared" si="16"/>
        <v>0.26904848218285415</v>
      </c>
    </row>
    <row r="282" spans="1:9" x14ac:dyDescent="0.15">
      <c r="A282" s="113" t="s">
        <v>869</v>
      </c>
      <c r="B282" s="140" t="s">
        <v>870</v>
      </c>
      <c r="C282" s="107">
        <v>2.7021872200000003</v>
      </c>
      <c r="D282" s="106">
        <v>3.0293346200000002</v>
      </c>
      <c r="E282" s="108">
        <f t="shared" si="14"/>
        <v>-0.10799315395537246</v>
      </c>
      <c r="F282" s="107">
        <v>0.31894884000000001</v>
      </c>
      <c r="G282" s="106">
        <v>1.0720187999999999</v>
      </c>
      <c r="H282" s="108">
        <f t="shared" si="15"/>
        <v>-0.70247831474597278</v>
      </c>
      <c r="I282" s="109">
        <f t="shared" si="16"/>
        <v>0.11803358318007291</v>
      </c>
    </row>
    <row r="283" spans="1:9" x14ac:dyDescent="0.15">
      <c r="A283" s="113" t="s">
        <v>871</v>
      </c>
      <c r="B283" s="140" t="s">
        <v>872</v>
      </c>
      <c r="C283" s="107">
        <v>11.251838810000001</v>
      </c>
      <c r="D283" s="106">
        <v>4.2819639199999999</v>
      </c>
      <c r="E283" s="108">
        <f t="shared" si="14"/>
        <v>1.6277285423740797</v>
      </c>
      <c r="F283" s="107">
        <v>5.1822199999999999E-2</v>
      </c>
      <c r="G283" s="106">
        <v>0.20347329</v>
      </c>
      <c r="H283" s="108">
        <f t="shared" si="15"/>
        <v>-0.74531202596665147</v>
      </c>
      <c r="I283" s="109">
        <f t="shared" si="16"/>
        <v>4.6056649828598098E-3</v>
      </c>
    </row>
    <row r="284" spans="1:9" x14ac:dyDescent="0.15">
      <c r="A284" s="113" t="s">
        <v>873</v>
      </c>
      <c r="B284" s="140" t="s">
        <v>874</v>
      </c>
      <c r="C284" s="107">
        <v>3.73657847</v>
      </c>
      <c r="D284" s="106">
        <v>32.83932025</v>
      </c>
      <c r="E284" s="108">
        <f t="shared" si="14"/>
        <v>-0.886216327209148</v>
      </c>
      <c r="F284" s="107">
        <v>10.571814029999999</v>
      </c>
      <c r="G284" s="106">
        <v>16.060321689999999</v>
      </c>
      <c r="H284" s="108">
        <f t="shared" si="15"/>
        <v>-0.34174332033569621</v>
      </c>
      <c r="I284" s="109">
        <f t="shared" si="16"/>
        <v>2.8292766002047856</v>
      </c>
    </row>
    <row r="285" spans="1:9" x14ac:dyDescent="0.15">
      <c r="A285" s="113" t="s">
        <v>875</v>
      </c>
      <c r="B285" s="140" t="s">
        <v>876</v>
      </c>
      <c r="C285" s="107">
        <v>0.1719475</v>
      </c>
      <c r="D285" s="106">
        <v>0</v>
      </c>
      <c r="E285" s="108" t="str">
        <f t="shared" si="14"/>
        <v/>
      </c>
      <c r="F285" s="107">
        <v>0</v>
      </c>
      <c r="G285" s="106">
        <v>0</v>
      </c>
      <c r="H285" s="108" t="str">
        <f t="shared" si="15"/>
        <v/>
      </c>
      <c r="I285" s="109">
        <f t="shared" si="16"/>
        <v>0</v>
      </c>
    </row>
    <row r="286" spans="1:9" x14ac:dyDescent="0.15">
      <c r="A286" s="113" t="s">
        <v>877</v>
      </c>
      <c r="B286" s="140" t="s">
        <v>878</v>
      </c>
      <c r="C286" s="107">
        <v>12.84767188</v>
      </c>
      <c r="D286" s="106">
        <v>10.243642769999999</v>
      </c>
      <c r="E286" s="108">
        <f t="shared" si="14"/>
        <v>0.25420928555086664</v>
      </c>
      <c r="F286" s="107">
        <v>5.16181014</v>
      </c>
      <c r="G286" s="106">
        <v>13.821360070000001</v>
      </c>
      <c r="H286" s="108">
        <f t="shared" si="15"/>
        <v>-0.62653384950125246</v>
      </c>
      <c r="I286" s="109">
        <f t="shared" si="16"/>
        <v>0.40177007851791435</v>
      </c>
    </row>
    <row r="287" spans="1:9" x14ac:dyDescent="0.15">
      <c r="A287" s="115" t="s">
        <v>879</v>
      </c>
      <c r="B287" s="139" t="s">
        <v>880</v>
      </c>
      <c r="C287" s="107">
        <v>10.14712046</v>
      </c>
      <c r="D287" s="106">
        <v>8.9663453200000003</v>
      </c>
      <c r="E287" s="108">
        <f t="shared" si="14"/>
        <v>0.13168967933525888</v>
      </c>
      <c r="F287" s="107">
        <v>2.6781034799999999</v>
      </c>
      <c r="G287" s="106">
        <v>2.3487642100000001</v>
      </c>
      <c r="H287" s="108">
        <f t="shared" si="15"/>
        <v>0.14021810643989663</v>
      </c>
      <c r="I287" s="109">
        <f t="shared" si="16"/>
        <v>0.26392743542930208</v>
      </c>
    </row>
    <row r="288" spans="1:9" x14ac:dyDescent="0.15">
      <c r="A288" s="115" t="s">
        <v>882</v>
      </c>
      <c r="B288" s="139" t="s">
        <v>883</v>
      </c>
      <c r="C288" s="107">
        <v>4.2190609299999995</v>
      </c>
      <c r="D288" s="106">
        <v>4.7662864900000006</v>
      </c>
      <c r="E288" s="108">
        <f t="shared" si="14"/>
        <v>-0.11481172211282686</v>
      </c>
      <c r="F288" s="107">
        <v>0.85316331000000001</v>
      </c>
      <c r="G288" s="106">
        <v>8.3260000000000001E-2</v>
      </c>
      <c r="H288" s="108">
        <f t="shared" si="15"/>
        <v>9.246977059812636</v>
      </c>
      <c r="I288" s="109">
        <f t="shared" si="16"/>
        <v>0.20221639937302355</v>
      </c>
    </row>
    <row r="289" spans="1:9" x14ac:dyDescent="0.15">
      <c r="A289" s="113" t="s">
        <v>884</v>
      </c>
      <c r="B289" s="140" t="s">
        <v>885</v>
      </c>
      <c r="C289" s="107">
        <v>14.400886099999999</v>
      </c>
      <c r="D289" s="106">
        <v>7.2723869099999998</v>
      </c>
      <c r="E289" s="108">
        <f t="shared" si="14"/>
        <v>0.98021451254166014</v>
      </c>
      <c r="F289" s="107">
        <v>7.2813515000000004</v>
      </c>
      <c r="G289" s="106">
        <v>1.6034565600000001</v>
      </c>
      <c r="H289" s="108">
        <f t="shared" si="15"/>
        <v>3.5410344636963531</v>
      </c>
      <c r="I289" s="109">
        <f t="shared" si="16"/>
        <v>0.50561829664078806</v>
      </c>
    </row>
    <row r="290" spans="1:9" x14ac:dyDescent="0.15">
      <c r="A290" s="115" t="s">
        <v>113</v>
      </c>
      <c r="B290" s="139" t="s">
        <v>881</v>
      </c>
      <c r="C290" s="107">
        <v>6.67892566</v>
      </c>
      <c r="D290" s="106">
        <v>8.7206868200000009</v>
      </c>
      <c r="E290" s="108">
        <f t="shared" ref="E290:E325" si="17">IF(ISERROR(C290/D290-1),"",(C290/D290-1))</f>
        <v>-0.23412848117850438</v>
      </c>
      <c r="F290" s="107">
        <v>3.9245339700000001</v>
      </c>
      <c r="G290" s="106">
        <v>8.755975789999999</v>
      </c>
      <c r="H290" s="108">
        <f t="shared" ref="H290:H325" si="18">IF(ISERROR(F290/G290-1),"",(F290/G290-1))</f>
        <v>-0.5517879372756922</v>
      </c>
      <c r="I290" s="109">
        <f t="shared" si="16"/>
        <v>0.58759958858413164</v>
      </c>
    </row>
    <row r="291" spans="1:9" x14ac:dyDescent="0.15">
      <c r="A291" s="115" t="s">
        <v>886</v>
      </c>
      <c r="B291" s="139" t="s">
        <v>887</v>
      </c>
      <c r="C291" s="107">
        <v>2.56252375</v>
      </c>
      <c r="D291" s="106">
        <v>1.6425616200000002</v>
      </c>
      <c r="E291" s="108">
        <f t="shared" si="17"/>
        <v>0.56007769741996016</v>
      </c>
      <c r="F291" s="107">
        <v>2.7424730499999996</v>
      </c>
      <c r="G291" s="106">
        <v>0</v>
      </c>
      <c r="H291" s="108" t="str">
        <f t="shared" si="18"/>
        <v/>
      </c>
      <c r="I291" s="109">
        <f t="shared" si="16"/>
        <v>1.0702234662215324</v>
      </c>
    </row>
    <row r="292" spans="1:9" x14ac:dyDescent="0.15">
      <c r="A292" s="115" t="s">
        <v>888</v>
      </c>
      <c r="B292" s="139" t="s">
        <v>889</v>
      </c>
      <c r="C292" s="107">
        <v>8.0613020000000007E-2</v>
      </c>
      <c r="D292" s="106">
        <v>8.1876470000000007E-2</v>
      </c>
      <c r="E292" s="108">
        <f t="shared" si="17"/>
        <v>-1.5431173327330794E-2</v>
      </c>
      <c r="F292" s="107">
        <v>0.23839087</v>
      </c>
      <c r="G292" s="106">
        <v>9.25960143</v>
      </c>
      <c r="H292" s="108">
        <f t="shared" si="18"/>
        <v>-0.9742547374417605</v>
      </c>
      <c r="I292" s="109">
        <f t="shared" si="16"/>
        <v>2.9572253960960646</v>
      </c>
    </row>
    <row r="293" spans="1:9" x14ac:dyDescent="0.15">
      <c r="A293" s="115" t="s">
        <v>278</v>
      </c>
      <c r="B293" s="139" t="s">
        <v>279</v>
      </c>
      <c r="C293" s="107">
        <v>21.445614450000001</v>
      </c>
      <c r="D293" s="106">
        <v>21.438338850000001</v>
      </c>
      <c r="E293" s="108">
        <f t="shared" si="17"/>
        <v>3.3937330923383691E-4</v>
      </c>
      <c r="F293" s="107">
        <v>21.09341409</v>
      </c>
      <c r="G293" s="106">
        <v>9.851363619999999</v>
      </c>
      <c r="H293" s="108">
        <f t="shared" si="18"/>
        <v>1.1411669392830719</v>
      </c>
      <c r="I293" s="109">
        <f t="shared" si="16"/>
        <v>0.98357704504941335</v>
      </c>
    </row>
    <row r="294" spans="1:9" x14ac:dyDescent="0.15">
      <c r="A294" s="115" t="s">
        <v>280</v>
      </c>
      <c r="B294" s="139" t="s">
        <v>281</v>
      </c>
      <c r="C294" s="107">
        <v>1.1565816</v>
      </c>
      <c r="D294" s="106">
        <v>3.8352395099999996</v>
      </c>
      <c r="E294" s="108">
        <f t="shared" si="17"/>
        <v>-0.69843301911540845</v>
      </c>
      <c r="F294" s="107">
        <v>0.14987506</v>
      </c>
      <c r="G294" s="106">
        <v>0.36459820000000004</v>
      </c>
      <c r="H294" s="108">
        <f t="shared" si="18"/>
        <v>-0.58893088336695021</v>
      </c>
      <c r="I294" s="109">
        <f t="shared" si="16"/>
        <v>0.12958451007693708</v>
      </c>
    </row>
    <row r="295" spans="1:9" x14ac:dyDescent="0.15">
      <c r="A295" s="115" t="s">
        <v>282</v>
      </c>
      <c r="B295" s="139" t="s">
        <v>283</v>
      </c>
      <c r="C295" s="107">
        <v>2.0855005200000001</v>
      </c>
      <c r="D295" s="106">
        <v>7.9099383400000001</v>
      </c>
      <c r="E295" s="108">
        <f t="shared" si="17"/>
        <v>-0.73634427597826257</v>
      </c>
      <c r="F295" s="107">
        <v>4.7252290000000002E-2</v>
      </c>
      <c r="G295" s="106">
        <v>4.5074100100000001</v>
      </c>
      <c r="H295" s="108">
        <f t="shared" si="18"/>
        <v>-0.98951675354689994</v>
      </c>
      <c r="I295" s="109">
        <f t="shared" si="16"/>
        <v>2.2657529713778254E-2</v>
      </c>
    </row>
    <row r="296" spans="1:9" x14ac:dyDescent="0.15">
      <c r="A296" s="115" t="s">
        <v>284</v>
      </c>
      <c r="B296" s="139" t="s">
        <v>285</v>
      </c>
      <c r="C296" s="107">
        <v>1.33912502</v>
      </c>
      <c r="D296" s="106">
        <v>1.2446575800000002</v>
      </c>
      <c r="E296" s="108">
        <f t="shared" si="17"/>
        <v>7.5898336633277053E-2</v>
      </c>
      <c r="F296" s="107">
        <v>1.8983099999999999E-2</v>
      </c>
      <c r="G296" s="106">
        <v>3.4325358500000003</v>
      </c>
      <c r="H296" s="108">
        <f t="shared" si="18"/>
        <v>-0.99446965717779756</v>
      </c>
      <c r="I296" s="109">
        <f t="shared" si="16"/>
        <v>1.4175748878174197E-2</v>
      </c>
    </row>
    <row r="297" spans="1:9" x14ac:dyDescent="0.15">
      <c r="A297" s="115" t="s">
        <v>230</v>
      </c>
      <c r="B297" s="139" t="s">
        <v>286</v>
      </c>
      <c r="C297" s="107">
        <v>3.0717395999999999</v>
      </c>
      <c r="D297" s="106">
        <v>3.7698934400000002</v>
      </c>
      <c r="E297" s="108">
        <f t="shared" si="17"/>
        <v>-0.18519192945676477</v>
      </c>
      <c r="F297" s="107">
        <v>0.12211836999999999</v>
      </c>
      <c r="G297" s="106">
        <v>5.5552469599999998</v>
      </c>
      <c r="H297" s="108">
        <f t="shared" si="18"/>
        <v>-0.97801747233213909</v>
      </c>
      <c r="I297" s="109">
        <f t="shared" si="16"/>
        <v>3.9755443462720599E-2</v>
      </c>
    </row>
    <row r="298" spans="1:9" x14ac:dyDescent="0.15">
      <c r="A298" s="115" t="s">
        <v>287</v>
      </c>
      <c r="B298" s="139" t="s">
        <v>288</v>
      </c>
      <c r="C298" s="107">
        <v>0.15629204000000002</v>
      </c>
      <c r="D298" s="106">
        <v>0.65525135000000001</v>
      </c>
      <c r="E298" s="108">
        <f t="shared" si="17"/>
        <v>-0.76147772911875722</v>
      </c>
      <c r="F298" s="107">
        <v>5.1937051600000004</v>
      </c>
      <c r="G298" s="106">
        <v>0.10569961</v>
      </c>
      <c r="H298" s="108">
        <f t="shared" si="18"/>
        <v>48.136464741922893</v>
      </c>
      <c r="I298" s="109">
        <f t="shared" si="16"/>
        <v>33.230772085385794</v>
      </c>
    </row>
    <row r="299" spans="1:9" x14ac:dyDescent="0.15">
      <c r="A299" s="115" t="s">
        <v>289</v>
      </c>
      <c r="B299" s="139" t="s">
        <v>290</v>
      </c>
      <c r="C299" s="107">
        <v>0.66578099999999996</v>
      </c>
      <c r="D299" s="106">
        <v>2.82941493</v>
      </c>
      <c r="E299" s="108">
        <f t="shared" si="17"/>
        <v>-0.76469304910326463</v>
      </c>
      <c r="F299" s="107">
        <v>5.712503E-2</v>
      </c>
      <c r="G299" s="106">
        <v>0.33765946999999996</v>
      </c>
      <c r="H299" s="108">
        <f t="shared" si="18"/>
        <v>-0.83082058974978545</v>
      </c>
      <c r="I299" s="109">
        <f t="shared" si="16"/>
        <v>8.5801532335707989E-2</v>
      </c>
    </row>
    <row r="300" spans="1:9" x14ac:dyDescent="0.15">
      <c r="A300" s="115" t="s">
        <v>291</v>
      </c>
      <c r="B300" s="139" t="s">
        <v>292</v>
      </c>
      <c r="C300" s="107">
        <v>1.6230378799999998</v>
      </c>
      <c r="D300" s="106">
        <v>3.3569359400000001</v>
      </c>
      <c r="E300" s="108">
        <f t="shared" si="17"/>
        <v>-0.51651210836034012</v>
      </c>
      <c r="F300" s="107">
        <v>5.3160011300000001</v>
      </c>
      <c r="G300" s="106">
        <v>1.3256527499999999</v>
      </c>
      <c r="H300" s="108">
        <f t="shared" si="18"/>
        <v>3.0101007824258659</v>
      </c>
      <c r="I300" s="109">
        <f t="shared" si="16"/>
        <v>3.2753401479452844</v>
      </c>
    </row>
    <row r="301" spans="1:9" x14ac:dyDescent="0.15">
      <c r="A301" s="115" t="s">
        <v>293</v>
      </c>
      <c r="B301" s="139" t="s">
        <v>294</v>
      </c>
      <c r="C301" s="107">
        <v>0.10608851</v>
      </c>
      <c r="D301" s="106">
        <v>0.28546336</v>
      </c>
      <c r="E301" s="108">
        <f t="shared" si="17"/>
        <v>-0.62836382924940004</v>
      </c>
      <c r="F301" s="107">
        <v>5.2817219999999998E-2</v>
      </c>
      <c r="G301" s="106">
        <v>5.4808719999999998E-2</v>
      </c>
      <c r="H301" s="108">
        <f t="shared" si="18"/>
        <v>-3.6335459029147144E-2</v>
      </c>
      <c r="I301" s="109">
        <f t="shared" si="16"/>
        <v>0.49785994732134514</v>
      </c>
    </row>
    <row r="302" spans="1:9" x14ac:dyDescent="0.15">
      <c r="A302" s="113" t="s">
        <v>295</v>
      </c>
      <c r="B302" s="139" t="s">
        <v>296</v>
      </c>
      <c r="C302" s="107">
        <v>0.36810765999999995</v>
      </c>
      <c r="D302" s="106">
        <v>1.08999131</v>
      </c>
      <c r="E302" s="108">
        <f t="shared" si="17"/>
        <v>-0.66228385802451961</v>
      </c>
      <c r="F302" s="107">
        <v>5.6220987999999998</v>
      </c>
      <c r="G302" s="106">
        <v>0.12818158999999998</v>
      </c>
      <c r="H302" s="108">
        <f t="shared" si="18"/>
        <v>42.860423326001815</v>
      </c>
      <c r="I302" s="109">
        <f t="shared" si="16"/>
        <v>15.272974216293138</v>
      </c>
    </row>
    <row r="303" spans="1:9" x14ac:dyDescent="0.15">
      <c r="A303" s="113" t="s">
        <v>297</v>
      </c>
      <c r="B303" s="139" t="s">
        <v>298</v>
      </c>
      <c r="C303" s="107">
        <v>9.14184105</v>
      </c>
      <c r="D303" s="106">
        <v>10.6609639</v>
      </c>
      <c r="E303" s="108">
        <f t="shared" si="17"/>
        <v>-0.14249394935105264</v>
      </c>
      <c r="F303" s="107">
        <v>9.6818668199999998</v>
      </c>
      <c r="G303" s="106">
        <v>5.89475091</v>
      </c>
      <c r="H303" s="108">
        <f t="shared" si="18"/>
        <v>0.64245563007173789</v>
      </c>
      <c r="I303" s="109">
        <f t="shared" si="16"/>
        <v>1.059071883556759</v>
      </c>
    </row>
    <row r="304" spans="1:9" x14ac:dyDescent="0.15">
      <c r="A304" s="113" t="s">
        <v>115</v>
      </c>
      <c r="B304" s="139" t="s">
        <v>299</v>
      </c>
      <c r="C304" s="107">
        <v>6.2334599199999996</v>
      </c>
      <c r="D304" s="106">
        <v>6.3978266500000007</v>
      </c>
      <c r="E304" s="108">
        <f t="shared" si="17"/>
        <v>-2.5691025873606832E-2</v>
      </c>
      <c r="F304" s="107">
        <v>9.6045826699999992</v>
      </c>
      <c r="G304" s="106">
        <v>4.2247562300000006</v>
      </c>
      <c r="H304" s="108">
        <f t="shared" si="18"/>
        <v>1.2734051734861866</v>
      </c>
      <c r="I304" s="109">
        <f t="shared" si="16"/>
        <v>1.5408108487525174</v>
      </c>
    </row>
    <row r="305" spans="1:9" x14ac:dyDescent="0.15">
      <c r="A305" s="113" t="s">
        <v>116</v>
      </c>
      <c r="B305" s="139" t="s">
        <v>300</v>
      </c>
      <c r="C305" s="107">
        <v>1.30649733</v>
      </c>
      <c r="D305" s="106">
        <v>1.9195865300000001</v>
      </c>
      <c r="E305" s="108">
        <f t="shared" si="17"/>
        <v>-0.31938607112438955</v>
      </c>
      <c r="F305" s="107">
        <v>2.3932596500000001</v>
      </c>
      <c r="G305" s="106">
        <v>6.6735545999999992</v>
      </c>
      <c r="H305" s="108">
        <f t="shared" si="18"/>
        <v>-0.64138157347210423</v>
      </c>
      <c r="I305" s="109">
        <f t="shared" si="16"/>
        <v>1.8318136555242712</v>
      </c>
    </row>
    <row r="306" spans="1:9" x14ac:dyDescent="0.15">
      <c r="A306" s="113" t="s">
        <v>301</v>
      </c>
      <c r="B306" s="139" t="s">
        <v>302</v>
      </c>
      <c r="C306" s="107">
        <v>0.18083513000000001</v>
      </c>
      <c r="D306" s="106">
        <v>0.37646909000000001</v>
      </c>
      <c r="E306" s="108">
        <f t="shared" si="17"/>
        <v>-0.51965477431360962</v>
      </c>
      <c r="F306" s="107">
        <v>0.12054903</v>
      </c>
      <c r="G306" s="106">
        <v>0.21030207000000001</v>
      </c>
      <c r="H306" s="108">
        <f t="shared" si="18"/>
        <v>-0.42678153381942463</v>
      </c>
      <c r="I306" s="109">
        <f t="shared" si="16"/>
        <v>0.66662395741358438</v>
      </c>
    </row>
    <row r="307" spans="1:9" x14ac:dyDescent="0.15">
      <c r="A307" s="113" t="s">
        <v>303</v>
      </c>
      <c r="B307" s="139" t="s">
        <v>304</v>
      </c>
      <c r="C307" s="107">
        <v>1.1045999999999999E-3</v>
      </c>
      <c r="D307" s="106">
        <v>0.45150000000000001</v>
      </c>
      <c r="E307" s="108">
        <f t="shared" si="17"/>
        <v>-0.99755348837209301</v>
      </c>
      <c r="F307" s="107">
        <v>0</v>
      </c>
      <c r="G307" s="106">
        <v>0</v>
      </c>
      <c r="H307" s="108" t="str">
        <f t="shared" si="18"/>
        <v/>
      </c>
      <c r="I307" s="109">
        <f t="shared" si="16"/>
        <v>0</v>
      </c>
    </row>
    <row r="308" spans="1:9" x14ac:dyDescent="0.15">
      <c r="A308" s="113" t="s">
        <v>305</v>
      </c>
      <c r="B308" s="139" t="s">
        <v>306</v>
      </c>
      <c r="C308" s="107">
        <v>5.0697199999999998E-2</v>
      </c>
      <c r="D308" s="106">
        <v>1.5449999999999999E-3</v>
      </c>
      <c r="E308" s="108">
        <f t="shared" si="17"/>
        <v>31.813721682847898</v>
      </c>
      <c r="F308" s="107">
        <v>0</v>
      </c>
      <c r="G308" s="106">
        <v>0</v>
      </c>
      <c r="H308" s="108" t="str">
        <f t="shared" si="18"/>
        <v/>
      </c>
      <c r="I308" s="109">
        <f t="shared" si="16"/>
        <v>0</v>
      </c>
    </row>
    <row r="309" spans="1:9" x14ac:dyDescent="0.15">
      <c r="A309" s="113" t="s">
        <v>307</v>
      </c>
      <c r="B309" s="139" t="s">
        <v>308</v>
      </c>
      <c r="C309" s="107">
        <v>0</v>
      </c>
      <c r="D309" s="106">
        <v>0.86470000000000002</v>
      </c>
      <c r="E309" s="108">
        <f t="shared" si="17"/>
        <v>-1</v>
      </c>
      <c r="F309" s="107">
        <v>0</v>
      </c>
      <c r="G309" s="106">
        <v>0</v>
      </c>
      <c r="H309" s="108" t="str">
        <f t="shared" si="18"/>
        <v/>
      </c>
      <c r="I309" s="109" t="str">
        <f t="shared" si="16"/>
        <v/>
      </c>
    </row>
    <row r="310" spans="1:9" x14ac:dyDescent="0.15">
      <c r="A310" s="113" t="s">
        <v>309</v>
      </c>
      <c r="B310" s="139" t="s">
        <v>310</v>
      </c>
      <c r="C310" s="107">
        <v>20.363792309999997</v>
      </c>
      <c r="D310" s="106">
        <v>12.497872460000002</v>
      </c>
      <c r="E310" s="108">
        <f t="shared" si="17"/>
        <v>0.6293807106109639</v>
      </c>
      <c r="F310" s="107">
        <v>4.7662449999999995E-2</v>
      </c>
      <c r="G310" s="106">
        <v>0.80547172999999994</v>
      </c>
      <c r="H310" s="108">
        <f t="shared" si="18"/>
        <v>-0.94082666315303209</v>
      </c>
      <c r="I310" s="109">
        <f t="shared" si="16"/>
        <v>2.3405488169605084E-3</v>
      </c>
    </row>
    <row r="311" spans="1:9" x14ac:dyDescent="0.15">
      <c r="A311" s="113" t="s">
        <v>311</v>
      </c>
      <c r="B311" s="139" t="s">
        <v>312</v>
      </c>
      <c r="C311" s="107">
        <v>1.8592750000000002E-2</v>
      </c>
      <c r="D311" s="106">
        <v>7.9466999999999993E-3</v>
      </c>
      <c r="E311" s="108">
        <f t="shared" si="17"/>
        <v>1.3396818805290249</v>
      </c>
      <c r="F311" s="107">
        <v>0</v>
      </c>
      <c r="G311" s="106">
        <v>0</v>
      </c>
      <c r="H311" s="108" t="str">
        <f t="shared" si="18"/>
        <v/>
      </c>
      <c r="I311" s="109">
        <f t="shared" si="16"/>
        <v>0</v>
      </c>
    </row>
    <row r="312" spans="1:9" x14ac:dyDescent="0.15">
      <c r="A312" s="113" t="s">
        <v>313</v>
      </c>
      <c r="B312" s="139" t="s">
        <v>314</v>
      </c>
      <c r="C312" s="107">
        <v>9.6224899999999988E-2</v>
      </c>
      <c r="D312" s="106">
        <v>3.8937110000000004E-2</v>
      </c>
      <c r="E312" s="108">
        <f t="shared" si="17"/>
        <v>1.4712902421366141</v>
      </c>
      <c r="F312" s="107">
        <v>0</v>
      </c>
      <c r="G312" s="106">
        <v>0</v>
      </c>
      <c r="H312" s="108" t="str">
        <f t="shared" si="18"/>
        <v/>
      </c>
      <c r="I312" s="109">
        <f t="shared" si="16"/>
        <v>0</v>
      </c>
    </row>
    <row r="313" spans="1:9" x14ac:dyDescent="0.15">
      <c r="A313" s="113" t="s">
        <v>315</v>
      </c>
      <c r="B313" s="139" t="s">
        <v>316</v>
      </c>
      <c r="C313" s="107">
        <v>1.7055E-3</v>
      </c>
      <c r="D313" s="106">
        <v>3.9734999999999996E-3</v>
      </c>
      <c r="E313" s="108">
        <f t="shared" si="17"/>
        <v>-0.57078142695356737</v>
      </c>
      <c r="F313" s="107">
        <v>0</v>
      </c>
      <c r="G313" s="106">
        <v>0</v>
      </c>
      <c r="H313" s="108" t="str">
        <f t="shared" si="18"/>
        <v/>
      </c>
      <c r="I313" s="109">
        <f t="shared" si="16"/>
        <v>0</v>
      </c>
    </row>
    <row r="314" spans="1:9" x14ac:dyDescent="0.15">
      <c r="A314" s="113" t="s">
        <v>317</v>
      </c>
      <c r="B314" s="141" t="s">
        <v>318</v>
      </c>
      <c r="C314" s="107">
        <v>6.0393000000000002E-2</v>
      </c>
      <c r="D314" s="106">
        <v>0</v>
      </c>
      <c r="E314" s="108" t="str">
        <f t="shared" si="17"/>
        <v/>
      </c>
      <c r="F314" s="107">
        <v>0</v>
      </c>
      <c r="G314" s="106">
        <v>0</v>
      </c>
      <c r="H314" s="108" t="str">
        <f t="shared" si="18"/>
        <v/>
      </c>
      <c r="I314" s="109">
        <f t="shared" si="16"/>
        <v>0</v>
      </c>
    </row>
    <row r="315" spans="1:9" x14ac:dyDescent="0.15">
      <c r="A315" s="113" t="s">
        <v>319</v>
      </c>
      <c r="B315" s="141" t="s">
        <v>320</v>
      </c>
      <c r="C315" s="107">
        <v>8.267679E-2</v>
      </c>
      <c r="D315" s="106">
        <v>9.8284780000000002E-2</v>
      </c>
      <c r="E315" s="108">
        <f t="shared" si="17"/>
        <v>-0.15880373339595411</v>
      </c>
      <c r="F315" s="107">
        <v>0</v>
      </c>
      <c r="G315" s="106">
        <v>1.903651E-2</v>
      </c>
      <c r="H315" s="108">
        <f t="shared" si="18"/>
        <v>-1</v>
      </c>
      <c r="I315" s="109">
        <f t="shared" si="16"/>
        <v>0</v>
      </c>
    </row>
    <row r="316" spans="1:9" x14ac:dyDescent="0.15">
      <c r="A316" s="113" t="s">
        <v>321</v>
      </c>
      <c r="B316" s="141" t="s">
        <v>322</v>
      </c>
      <c r="C316" s="107">
        <v>0</v>
      </c>
      <c r="D316" s="106">
        <v>9.0366000000000005E-3</v>
      </c>
      <c r="E316" s="108">
        <f t="shared" si="17"/>
        <v>-1</v>
      </c>
      <c r="F316" s="107">
        <v>0</v>
      </c>
      <c r="G316" s="106">
        <v>0</v>
      </c>
      <c r="H316" s="108" t="str">
        <f t="shared" si="18"/>
        <v/>
      </c>
      <c r="I316" s="109" t="str">
        <f t="shared" si="16"/>
        <v/>
      </c>
    </row>
    <row r="317" spans="1:9" x14ac:dyDescent="0.15">
      <c r="A317" s="113" t="s">
        <v>323</v>
      </c>
      <c r="B317" s="141" t="s">
        <v>324</v>
      </c>
      <c r="C317" s="107">
        <v>1.296718E-2</v>
      </c>
      <c r="D317" s="106">
        <v>2.3569525099999997</v>
      </c>
      <c r="E317" s="108">
        <f t="shared" si="17"/>
        <v>-0.99449832784284653</v>
      </c>
      <c r="F317" s="107">
        <v>0</v>
      </c>
      <c r="G317" s="106">
        <v>0</v>
      </c>
      <c r="H317" s="108" t="str">
        <f t="shared" si="18"/>
        <v/>
      </c>
      <c r="I317" s="109">
        <f t="shared" si="16"/>
        <v>0</v>
      </c>
    </row>
    <row r="318" spans="1:9" x14ac:dyDescent="0.15">
      <c r="A318" s="113" t="s">
        <v>78</v>
      </c>
      <c r="B318" s="141" t="s">
        <v>325</v>
      </c>
      <c r="C318" s="107">
        <v>13.179365279999999</v>
      </c>
      <c r="D318" s="106">
        <v>40.626552869999998</v>
      </c>
      <c r="E318" s="108">
        <f t="shared" si="17"/>
        <v>-0.67559725477639332</v>
      </c>
      <c r="F318" s="107">
        <v>11.023402170000001</v>
      </c>
      <c r="G318" s="106">
        <v>45.791538840000001</v>
      </c>
      <c r="H318" s="108">
        <f t="shared" si="18"/>
        <v>-0.75926989026254788</v>
      </c>
      <c r="I318" s="109">
        <f t="shared" si="16"/>
        <v>0.8364137373693008</v>
      </c>
    </row>
    <row r="319" spans="1:9" x14ac:dyDescent="0.15">
      <c r="A319" s="113" t="s">
        <v>231</v>
      </c>
      <c r="B319" s="141" t="s">
        <v>327</v>
      </c>
      <c r="C319" s="107">
        <v>0.4704895</v>
      </c>
      <c r="D319" s="106">
        <v>0.432145</v>
      </c>
      <c r="E319" s="108">
        <f t="shared" si="17"/>
        <v>8.8730634393548558E-2</v>
      </c>
      <c r="F319" s="107">
        <v>0.29570049999999998</v>
      </c>
      <c r="G319" s="106">
        <v>0.432145</v>
      </c>
      <c r="H319" s="108">
        <f t="shared" si="18"/>
        <v>-0.31573777320112473</v>
      </c>
      <c r="I319" s="109">
        <f t="shared" si="16"/>
        <v>0.62849542869713348</v>
      </c>
    </row>
    <row r="320" spans="1:9" x14ac:dyDescent="0.15">
      <c r="A320" s="113" t="s">
        <v>331</v>
      </c>
      <c r="B320" s="141" t="s">
        <v>332</v>
      </c>
      <c r="C320" s="107">
        <v>1.298155E-2</v>
      </c>
      <c r="D320" s="106">
        <v>0.30849921999999996</v>
      </c>
      <c r="E320" s="108">
        <f t="shared" si="17"/>
        <v>-0.95792031500112063</v>
      </c>
      <c r="F320" s="107">
        <v>9.9585300000000002E-3</v>
      </c>
      <c r="G320" s="106">
        <v>0.25844989000000002</v>
      </c>
      <c r="H320" s="108">
        <f t="shared" si="18"/>
        <v>-0.96146823664734393</v>
      </c>
      <c r="I320" s="109">
        <f t="shared" si="16"/>
        <v>0.76712950302544769</v>
      </c>
    </row>
    <row r="321" spans="1:9" x14ac:dyDescent="0.15">
      <c r="A321" s="113" t="s">
        <v>1153</v>
      </c>
      <c r="B321" s="141" t="s">
        <v>328</v>
      </c>
      <c r="C321" s="107">
        <v>3.1525029399999998</v>
      </c>
      <c r="D321" s="106">
        <v>4.26581133</v>
      </c>
      <c r="E321" s="108">
        <f t="shared" si="17"/>
        <v>-0.2609839732410294</v>
      </c>
      <c r="F321" s="107">
        <v>1.6644808100000001</v>
      </c>
      <c r="G321" s="106">
        <v>4.24831542</v>
      </c>
      <c r="H321" s="108">
        <f t="shared" si="18"/>
        <v>-0.60820215886889106</v>
      </c>
      <c r="I321" s="109">
        <f t="shared" si="16"/>
        <v>0.52798707619920582</v>
      </c>
    </row>
    <row r="322" spans="1:9" x14ac:dyDescent="0.15">
      <c r="A322" s="113" t="s">
        <v>1154</v>
      </c>
      <c r="B322" s="141" t="s">
        <v>330</v>
      </c>
      <c r="C322" s="107">
        <v>2.7837591499999998</v>
      </c>
      <c r="D322" s="106">
        <v>4.1446795099999996</v>
      </c>
      <c r="E322" s="108">
        <f t="shared" si="17"/>
        <v>-0.32835358119161306</v>
      </c>
      <c r="F322" s="107">
        <v>0.38715501000000002</v>
      </c>
      <c r="G322" s="106">
        <v>0.50270802999999997</v>
      </c>
      <c r="H322" s="108">
        <f t="shared" si="18"/>
        <v>-0.22986109849886416</v>
      </c>
      <c r="I322" s="109">
        <f t="shared" si="16"/>
        <v>0.13907633137011874</v>
      </c>
    </row>
    <row r="323" spans="1:9" x14ac:dyDescent="0.15">
      <c r="A323" s="113" t="s">
        <v>1155</v>
      </c>
      <c r="B323" s="141" t="s">
        <v>329</v>
      </c>
      <c r="C323" s="107">
        <v>15.37857243</v>
      </c>
      <c r="D323" s="106">
        <v>19.09788502</v>
      </c>
      <c r="E323" s="108">
        <f t="shared" si="17"/>
        <v>-0.19474997289516616</v>
      </c>
      <c r="F323" s="107">
        <v>0.75604537999999999</v>
      </c>
      <c r="G323" s="106">
        <v>1.70284554</v>
      </c>
      <c r="H323" s="108">
        <f t="shared" si="18"/>
        <v>-0.55601059389097618</v>
      </c>
      <c r="I323" s="109">
        <f t="shared" si="16"/>
        <v>4.9162260244984261E-2</v>
      </c>
    </row>
    <row r="324" spans="1:9" x14ac:dyDescent="0.15">
      <c r="A324" s="116" t="s">
        <v>333</v>
      </c>
      <c r="B324" s="142" t="s">
        <v>334</v>
      </c>
      <c r="C324" s="124">
        <v>14.2738414</v>
      </c>
      <c r="D324" s="106">
        <v>20.37695003</v>
      </c>
      <c r="E324" s="126">
        <f t="shared" si="17"/>
        <v>-0.29951040862418998</v>
      </c>
      <c r="F324" s="124">
        <v>12.280096840000001</v>
      </c>
      <c r="G324" s="125">
        <v>14.68571684</v>
      </c>
      <c r="H324" s="126">
        <f t="shared" si="18"/>
        <v>-0.16380678084761435</v>
      </c>
      <c r="I324" s="129">
        <f t="shared" si="16"/>
        <v>0.86032179396360675</v>
      </c>
    </row>
    <row r="325" spans="1:9" x14ac:dyDescent="0.15">
      <c r="A325" s="110"/>
      <c r="B325" s="118"/>
      <c r="C325" s="11">
        <f>SUM(C7:C324)</f>
        <v>7712.0626807599992</v>
      </c>
      <c r="D325" s="13">
        <f>SUM(D7:D324)</f>
        <v>6995.5639509300017</v>
      </c>
      <c r="E325" s="12">
        <f t="shared" si="17"/>
        <v>0.10242186832338862</v>
      </c>
      <c r="F325" s="11">
        <f>SUM(F7:F324)</f>
        <v>14217.533721036594</v>
      </c>
      <c r="G325" s="13">
        <f>SUM(G7:G324)</f>
        <v>16434.379685578897</v>
      </c>
      <c r="H325" s="12">
        <f t="shared" si="18"/>
        <v>-0.13489075991639499</v>
      </c>
      <c r="I325" s="17">
        <f t="shared" si="16"/>
        <v>1.8435448867015045</v>
      </c>
    </row>
  </sheetData>
  <mergeCells count="2">
    <mergeCell ref="C5:E5"/>
    <mergeCell ref="F5:I5"/>
  </mergeCells>
  <phoneticPr fontId="2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XTF Exchange Traded Funds</vt:lpstr>
      <vt:lpstr>XTF - Cascade OTC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2008-06-19T10:12:31Z</cp:lastPrinted>
  <dcterms:created xsi:type="dcterms:W3CDTF">2008-04-23T07:36:26Z</dcterms:created>
  <dcterms:modified xsi:type="dcterms:W3CDTF">2022-10-31T17:17:31Z</dcterms:modified>
</cp:coreProperties>
</file>