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x/Documents/Thesis/Working Code/XLM /"/>
    </mc:Choice>
  </mc:AlternateContent>
  <xr:revisionPtr revIDLastSave="0" documentId="8_{5564F304-3DC4-7E4F-94AE-6D8EF3FF74C2}" xr6:coauthVersionLast="47" xr6:coauthVersionMax="47" xr10:uidLastSave="{00000000-0000-0000-0000-000000000000}"/>
  <bookViews>
    <workbookView xWindow="5960" yWindow="760" windowWidth="12700" windowHeight="11260"/>
  </bookViews>
  <sheets>
    <sheet name="XTF Exchange Traded Funds" sheetId="2" r:id="rId1"/>
    <sheet name="XTF - Cascade OTC" sheetId="3" r:id="rId2"/>
  </sheets>
  <definedNames>
    <definedName name="_xlnm.Print_Area" localSheetId="0">'XTF Exchange Traded Funds'!$A$1287:$D$1291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6" i="3" l="1"/>
  <c r="I17" i="3"/>
  <c r="I18" i="3"/>
  <c r="I19" i="3"/>
  <c r="I20" i="3"/>
  <c r="I21" i="3"/>
  <c r="I22" i="3"/>
  <c r="I23" i="3"/>
  <c r="I24" i="3"/>
  <c r="I25" i="3"/>
  <c r="C1291" i="2"/>
  <c r="I341" i="3"/>
  <c r="I338" i="3"/>
  <c r="I333" i="3"/>
  <c r="I332" i="3"/>
  <c r="I331" i="3"/>
  <c r="I323" i="3"/>
  <c r="I88" i="3"/>
  <c r="I87" i="3"/>
  <c r="I91" i="3"/>
  <c r="I92" i="3"/>
  <c r="I366" i="3"/>
  <c r="I367" i="3"/>
  <c r="I368" i="3"/>
  <c r="I369" i="3"/>
  <c r="I370" i="3"/>
  <c r="I371" i="3"/>
  <c r="I372" i="3"/>
  <c r="I373" i="3"/>
  <c r="I374" i="3"/>
  <c r="I26" i="3"/>
  <c r="I27" i="3"/>
  <c r="I28" i="3"/>
  <c r="I29" i="3"/>
  <c r="I30" i="3"/>
  <c r="I31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9" i="3"/>
  <c r="H90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4" i="3"/>
  <c r="H325" i="3"/>
  <c r="H326" i="3"/>
  <c r="H327" i="3"/>
  <c r="H328" i="3"/>
  <c r="H340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60" i="3"/>
  <c r="H361" i="3"/>
  <c r="H362" i="3"/>
  <c r="H364" i="3"/>
  <c r="H365" i="3"/>
  <c r="H341" i="3"/>
  <c r="H338" i="3"/>
  <c r="H333" i="3"/>
  <c r="H332" i="3"/>
  <c r="H331" i="3"/>
  <c r="H323" i="3"/>
  <c r="H25" i="3"/>
  <c r="H88" i="3"/>
  <c r="H87" i="3"/>
  <c r="H91" i="3"/>
  <c r="H92" i="3"/>
  <c r="H366" i="3"/>
  <c r="H367" i="3"/>
  <c r="H373" i="3"/>
  <c r="E25" i="3"/>
  <c r="E88" i="3"/>
  <c r="E87" i="3"/>
  <c r="E91" i="3"/>
  <c r="E92" i="3"/>
  <c r="E366" i="3"/>
  <c r="E367" i="3"/>
  <c r="E364" i="3"/>
  <c r="E365" i="3"/>
  <c r="E341" i="3"/>
  <c r="E338" i="3"/>
  <c r="E333" i="3"/>
  <c r="E332" i="3"/>
  <c r="E331" i="3"/>
  <c r="E323" i="3"/>
  <c r="E260" i="3"/>
  <c r="E261" i="3"/>
  <c r="E38" i="3"/>
  <c r="E39" i="3"/>
  <c r="E40" i="3"/>
  <c r="E41" i="3"/>
  <c r="E42" i="3"/>
  <c r="E43" i="3"/>
  <c r="E44" i="3"/>
  <c r="E45" i="3"/>
  <c r="E4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6" i="3"/>
  <c r="E27" i="3"/>
  <c r="E28" i="3"/>
  <c r="E29" i="3"/>
  <c r="E30" i="3"/>
  <c r="E31" i="3"/>
  <c r="E32" i="3"/>
  <c r="E33" i="3"/>
  <c r="E34" i="3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379" i="2"/>
  <c r="E1361" i="2"/>
  <c r="E1362" i="2"/>
  <c r="E1363" i="2"/>
  <c r="E1364" i="2"/>
  <c r="E1365" i="2"/>
  <c r="E1366" i="2"/>
  <c r="E1367" i="2"/>
  <c r="E1368" i="2"/>
  <c r="E1369" i="2"/>
  <c r="E1287" i="2"/>
  <c r="E1288" i="2"/>
  <c r="E1289" i="2"/>
  <c r="E1290" i="2"/>
  <c r="E1291" i="2"/>
  <c r="E1292" i="2"/>
  <c r="E1293" i="2"/>
  <c r="E1294" i="2"/>
  <c r="E1295" i="2"/>
  <c r="E1237" i="2"/>
  <c r="E1238" i="2"/>
  <c r="E1239" i="2"/>
  <c r="E1241" i="2"/>
  <c r="E1242" i="2"/>
  <c r="E1243" i="2"/>
  <c r="E1244" i="2"/>
  <c r="E1245" i="2"/>
  <c r="E1246" i="2"/>
  <c r="E1247" i="2"/>
  <c r="E1248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33" i="2"/>
  <c r="E1234" i="2"/>
  <c r="E1240" i="2"/>
  <c r="E1226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018" i="2"/>
  <c r="E1005" i="2"/>
  <c r="E1006" i="2"/>
  <c r="E1007" i="2"/>
  <c r="E987" i="2"/>
  <c r="E978" i="2"/>
  <c r="E979" i="2"/>
  <c r="E980" i="2"/>
  <c r="E981" i="2"/>
  <c r="E982" i="2"/>
  <c r="E927" i="2"/>
  <c r="E665" i="2"/>
  <c r="E666" i="2"/>
  <c r="E667" i="2"/>
  <c r="E668" i="2"/>
  <c r="E670" i="2"/>
  <c r="E671" i="2"/>
  <c r="E672" i="2"/>
  <c r="E673" i="2"/>
  <c r="E674" i="2"/>
  <c r="E675" i="2"/>
  <c r="E676" i="2"/>
  <c r="E677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567" i="2"/>
  <c r="E664" i="2"/>
  <c r="E669" i="2"/>
  <c r="E568" i="2"/>
  <c r="E569" i="2"/>
  <c r="E570" i="2"/>
  <c r="E546" i="2"/>
  <c r="E530" i="2"/>
  <c r="E531" i="2"/>
  <c r="E532" i="2"/>
  <c r="E533" i="2"/>
  <c r="E534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55" i="2"/>
  <c r="E390" i="2"/>
  <c r="E391" i="2"/>
  <c r="E380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379" i="2"/>
  <c r="E381" i="2"/>
  <c r="E382" i="2"/>
  <c r="E383" i="2"/>
  <c r="E384" i="2"/>
  <c r="E385" i="2"/>
  <c r="E386" i="2"/>
  <c r="E387" i="2"/>
  <c r="E388" i="2"/>
  <c r="E389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5" i="2"/>
  <c r="E26" i="2"/>
  <c r="E27" i="2"/>
  <c r="E28" i="2"/>
  <c r="E29" i="2"/>
  <c r="E30" i="2"/>
  <c r="E31" i="2"/>
  <c r="E32" i="2"/>
  <c r="E33" i="2"/>
  <c r="E340" i="2"/>
  <c r="E337" i="2"/>
  <c r="E332" i="2"/>
  <c r="E331" i="2"/>
  <c r="E330" i="2"/>
  <c r="E322" i="2"/>
  <c r="E24" i="2"/>
  <c r="E87" i="2"/>
  <c r="E86" i="2"/>
  <c r="E90" i="2"/>
  <c r="E91" i="2"/>
  <c r="E42" i="2"/>
  <c r="C1403" i="2"/>
  <c r="C1404" i="2" s="1"/>
  <c r="C374" i="2"/>
  <c r="C692" i="2"/>
  <c r="C967" i="2"/>
  <c r="C1138" i="2"/>
  <c r="C1276" i="2"/>
  <c r="C1348" i="2"/>
  <c r="C1374" i="2"/>
  <c r="C1380" i="2"/>
  <c r="C1325" i="2"/>
  <c r="C1386" i="2"/>
  <c r="C1409" i="2"/>
  <c r="C1313" i="2"/>
  <c r="C1414" i="2"/>
  <c r="C1419" i="2"/>
  <c r="C1424" i="2"/>
  <c r="D375" i="3"/>
  <c r="G375" i="3"/>
  <c r="F375" i="3"/>
  <c r="I37" i="3"/>
  <c r="I38" i="3"/>
  <c r="I39" i="3"/>
  <c r="I40" i="3"/>
  <c r="I41" i="3"/>
  <c r="I42" i="3"/>
  <c r="I43" i="3"/>
  <c r="I44" i="3"/>
  <c r="I45" i="3"/>
  <c r="I46" i="3"/>
  <c r="I7" i="3"/>
  <c r="I8" i="3"/>
  <c r="I9" i="3"/>
  <c r="I10" i="3"/>
  <c r="I11" i="3"/>
  <c r="I12" i="3"/>
  <c r="I13" i="3"/>
  <c r="I14" i="3"/>
  <c r="I15" i="3"/>
  <c r="I32" i="3"/>
  <c r="I33" i="3"/>
  <c r="I34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356" i="3"/>
  <c r="C375" i="3"/>
  <c r="E1060" i="2"/>
  <c r="E1061" i="2"/>
  <c r="E1062" i="2"/>
  <c r="E1063" i="2"/>
  <c r="E1064" i="2"/>
  <c r="E1065" i="2"/>
  <c r="E1066" i="2"/>
  <c r="E1014" i="2"/>
  <c r="E1015" i="2"/>
  <c r="E1016" i="2"/>
  <c r="E1017" i="2"/>
  <c r="E1019" i="2"/>
  <c r="E1020" i="2"/>
  <c r="E1021" i="2"/>
  <c r="E1022" i="2"/>
  <c r="E1023" i="2"/>
  <c r="E1024" i="2"/>
  <c r="E1025" i="2"/>
  <c r="E974" i="2"/>
  <c r="E975" i="2"/>
  <c r="E976" i="2"/>
  <c r="E977" i="2"/>
  <c r="E983" i="2"/>
  <c r="E984" i="2"/>
  <c r="E985" i="2"/>
  <c r="E986" i="2"/>
  <c r="E988" i="2"/>
  <c r="E989" i="2"/>
  <c r="E99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355" i="2"/>
  <c r="E109" i="2"/>
  <c r="E110" i="2"/>
  <c r="E111" i="2"/>
  <c r="E112" i="2"/>
  <c r="E113" i="2"/>
  <c r="E114" i="2"/>
  <c r="E115" i="2"/>
  <c r="E116" i="2"/>
  <c r="E117" i="2"/>
  <c r="E118" i="2"/>
  <c r="E119" i="2"/>
  <c r="E62" i="2"/>
  <c r="E44" i="2"/>
  <c r="D1404" i="2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356" i="3"/>
  <c r="I230" i="3"/>
  <c r="I113" i="3"/>
  <c r="I115" i="3"/>
  <c r="I110" i="3"/>
  <c r="I140" i="3"/>
  <c r="I139" i="3"/>
  <c r="I141" i="3"/>
  <c r="I124" i="3"/>
  <c r="I125" i="3"/>
  <c r="I126" i="3"/>
  <c r="I127" i="3"/>
  <c r="I128" i="3"/>
  <c r="E230" i="3"/>
  <c r="E373" i="3"/>
  <c r="E113" i="3"/>
  <c r="E115" i="3"/>
  <c r="E110" i="3"/>
  <c r="E140" i="3"/>
  <c r="E139" i="3"/>
  <c r="E141" i="3"/>
  <c r="E124" i="3"/>
  <c r="E125" i="3"/>
  <c r="E126" i="3"/>
  <c r="E127" i="3"/>
  <c r="E128" i="3"/>
  <c r="E129" i="3"/>
  <c r="D1276" i="2"/>
  <c r="D1138" i="2"/>
  <c r="D1427" i="2" s="1"/>
  <c r="E362" i="2"/>
  <c r="E363" i="2"/>
  <c r="E364" i="2"/>
  <c r="E365" i="2"/>
  <c r="E366" i="2"/>
  <c r="E367" i="2"/>
  <c r="E368" i="2"/>
  <c r="E369" i="2"/>
  <c r="E370" i="2"/>
  <c r="E371" i="2"/>
  <c r="E372" i="2"/>
  <c r="E373" i="2"/>
  <c r="E334" i="2"/>
  <c r="E335" i="2"/>
  <c r="E336" i="2"/>
  <c r="E338" i="2"/>
  <c r="E339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6" i="2"/>
  <c r="E357" i="2"/>
  <c r="E358" i="2"/>
  <c r="E359" i="2"/>
  <c r="E360" i="2"/>
  <c r="E36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3" i="2"/>
  <c r="E324" i="2"/>
  <c r="E325" i="2"/>
  <c r="E326" i="2"/>
  <c r="E327" i="2"/>
  <c r="E328" i="2"/>
  <c r="E329" i="2"/>
  <c r="E333" i="2"/>
  <c r="E266" i="2"/>
  <c r="E267" i="2"/>
  <c r="E268" i="2"/>
  <c r="E269" i="2"/>
  <c r="E270" i="2"/>
  <c r="E169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00" i="2"/>
  <c r="E101" i="2"/>
  <c r="E102" i="2"/>
  <c r="E103" i="2"/>
  <c r="E104" i="2"/>
  <c r="E105" i="2"/>
  <c r="E106" i="2"/>
  <c r="E107" i="2"/>
  <c r="E108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8" i="2"/>
  <c r="E89" i="2"/>
  <c r="E92" i="2"/>
  <c r="E93" i="2"/>
  <c r="E94" i="2"/>
  <c r="E95" i="2"/>
  <c r="E96" i="2"/>
  <c r="E97" i="2"/>
  <c r="E98" i="2"/>
  <c r="E99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3" i="2"/>
  <c r="E64" i="2"/>
  <c r="E65" i="2"/>
  <c r="E66" i="2"/>
  <c r="E67" i="2"/>
  <c r="E39" i="2"/>
  <c r="E40" i="2"/>
  <c r="E41" i="2"/>
  <c r="E43" i="2"/>
  <c r="E45" i="2"/>
  <c r="E46" i="2"/>
  <c r="E47" i="2"/>
  <c r="E48" i="2"/>
  <c r="D374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5" i="2"/>
  <c r="E536" i="2"/>
  <c r="E537" i="2"/>
  <c r="E538" i="2"/>
  <c r="E539" i="2"/>
  <c r="E540" i="2"/>
  <c r="E541" i="2"/>
  <c r="E542" i="2"/>
  <c r="E543" i="2"/>
  <c r="E544" i="2"/>
  <c r="E545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D692" i="2"/>
  <c r="H359" i="3"/>
  <c r="H363" i="3"/>
  <c r="H368" i="3"/>
  <c r="H369" i="3"/>
  <c r="H370" i="3"/>
  <c r="H371" i="3"/>
  <c r="H372" i="3"/>
  <c r="H374" i="3"/>
  <c r="H329" i="3"/>
  <c r="H330" i="3"/>
  <c r="H334" i="3"/>
  <c r="H335" i="3"/>
  <c r="H336" i="3"/>
  <c r="H337" i="3"/>
  <c r="H339" i="3"/>
  <c r="H30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E357" i="3"/>
  <c r="E358" i="3"/>
  <c r="E359" i="3"/>
  <c r="E360" i="3"/>
  <c r="E361" i="3"/>
  <c r="E362" i="3"/>
  <c r="E363" i="3"/>
  <c r="E291" i="3"/>
  <c r="E262" i="3"/>
  <c r="E133" i="3"/>
  <c r="E134" i="3"/>
  <c r="E135" i="3"/>
  <c r="E136" i="3"/>
  <c r="E1344" i="2"/>
  <c r="E1347" i="2"/>
  <c r="E1257" i="2"/>
  <c r="E1261" i="2"/>
  <c r="E1106" i="2"/>
  <c r="E1086" i="2"/>
  <c r="E1087" i="2"/>
  <c r="E1088" i="2"/>
  <c r="E1089" i="2"/>
  <c r="E1090" i="2"/>
  <c r="E1091" i="2"/>
  <c r="E1067" i="2"/>
  <c r="E1068" i="2"/>
  <c r="E1069" i="2"/>
  <c r="E1070" i="2"/>
  <c r="E1071" i="2"/>
  <c r="E1072" i="2"/>
  <c r="E992" i="2"/>
  <c r="E922" i="2"/>
  <c r="E920" i="2"/>
  <c r="E740" i="2"/>
  <c r="E738" i="2"/>
  <c r="E741" i="2"/>
  <c r="E739" i="2"/>
  <c r="E736" i="2"/>
  <c r="E737" i="2"/>
  <c r="D1437" i="2"/>
  <c r="D967" i="2"/>
  <c r="D1313" i="2"/>
  <c r="D1325" i="2"/>
  <c r="D1348" i="2"/>
  <c r="D1374" i="2"/>
  <c r="D1380" i="2"/>
  <c r="D1386" i="2"/>
  <c r="D1409" i="2"/>
  <c r="D1414" i="2"/>
  <c r="D1419" i="2"/>
  <c r="D1424" i="2"/>
  <c r="I262" i="3"/>
  <c r="I263" i="3"/>
  <c r="I264" i="3"/>
  <c r="I265" i="3"/>
  <c r="I266" i="3"/>
  <c r="I133" i="3"/>
  <c r="I134" i="3"/>
  <c r="I135" i="3"/>
  <c r="E722" i="2"/>
  <c r="E742" i="2"/>
  <c r="E936" i="2"/>
  <c r="E937" i="2"/>
  <c r="E938" i="2"/>
  <c r="E939" i="2"/>
  <c r="E940" i="2"/>
  <c r="E941" i="2"/>
  <c r="E942" i="2"/>
  <c r="E943" i="2"/>
  <c r="E944" i="2"/>
  <c r="E945" i="2"/>
  <c r="E965" i="2"/>
  <c r="E900" i="2"/>
  <c r="E901" i="2"/>
  <c r="E855" i="2"/>
  <c r="E856" i="2"/>
  <c r="E857" i="2"/>
  <c r="E858" i="2"/>
  <c r="E727" i="2"/>
  <c r="E728" i="2"/>
  <c r="E378" i="2"/>
  <c r="I361" i="3"/>
  <c r="I362" i="3"/>
  <c r="I363" i="3"/>
  <c r="I328" i="3"/>
  <c r="I329" i="3"/>
  <c r="I330" i="3"/>
  <c r="I334" i="3"/>
  <c r="I260" i="3"/>
  <c r="I261" i="3"/>
  <c r="I93" i="3"/>
  <c r="I68" i="3"/>
  <c r="I122" i="3"/>
  <c r="I123" i="3"/>
  <c r="I129" i="3"/>
  <c r="I130" i="3"/>
  <c r="I131" i="3"/>
  <c r="I132" i="3"/>
  <c r="I136" i="3"/>
  <c r="I137" i="3"/>
  <c r="I138" i="3"/>
  <c r="I142" i="3"/>
  <c r="H300" i="3"/>
  <c r="H301" i="3"/>
  <c r="H302" i="3"/>
  <c r="H303" i="3"/>
  <c r="H298" i="3"/>
  <c r="H299" i="3"/>
  <c r="H164" i="3"/>
  <c r="H165" i="3"/>
  <c r="H145" i="3"/>
  <c r="H146" i="3"/>
  <c r="E93" i="3"/>
  <c r="E68" i="3"/>
  <c r="E122" i="3"/>
  <c r="E123" i="3"/>
  <c r="E36" i="3"/>
  <c r="E37" i="3"/>
  <c r="C1437" i="2"/>
  <c r="E1370" i="2"/>
  <c r="E1371" i="2"/>
  <c r="E1372" i="2"/>
  <c r="E1373" i="2"/>
  <c r="E1352" i="2"/>
  <c r="E1171" i="2"/>
  <c r="E998" i="2"/>
  <c r="E964" i="2"/>
  <c r="E806" i="2"/>
  <c r="E724" i="2"/>
  <c r="E1296" i="2"/>
  <c r="E1305" i="2"/>
  <c r="E1307" i="2"/>
  <c r="E1312" i="2"/>
  <c r="E35" i="2"/>
  <c r="E36" i="2"/>
  <c r="E37" i="2"/>
  <c r="E38" i="2"/>
  <c r="E1423" i="2"/>
  <c r="I337" i="3"/>
  <c r="I291" i="3"/>
  <c r="I65" i="3"/>
  <c r="I66" i="3"/>
  <c r="I67" i="3"/>
  <c r="I69" i="3"/>
  <c r="I70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E67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9" i="3"/>
  <c r="E90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1" i="3"/>
  <c r="E112" i="3"/>
  <c r="E114" i="3"/>
  <c r="E116" i="3"/>
  <c r="E117" i="3"/>
  <c r="E118" i="3"/>
  <c r="E119" i="3"/>
  <c r="E120" i="3"/>
  <c r="E121" i="3"/>
  <c r="E130" i="3"/>
  <c r="E131" i="3"/>
  <c r="E132" i="3"/>
  <c r="E137" i="3"/>
  <c r="E138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4" i="3"/>
  <c r="E325" i="3"/>
  <c r="E326" i="3"/>
  <c r="E327" i="3"/>
  <c r="E328" i="3"/>
  <c r="E329" i="3"/>
  <c r="E330" i="3"/>
  <c r="E334" i="3"/>
  <c r="E335" i="3"/>
  <c r="E336" i="3"/>
  <c r="E337" i="3"/>
  <c r="E339" i="3"/>
  <c r="E340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68" i="3"/>
  <c r="E370" i="3"/>
  <c r="E372" i="3"/>
  <c r="E371" i="3"/>
  <c r="E369" i="3"/>
  <c r="E374" i="3"/>
  <c r="E967" i="2"/>
  <c r="E700" i="2"/>
  <c r="E699" i="2"/>
  <c r="E966" i="2"/>
  <c r="E963" i="2"/>
  <c r="E962" i="2"/>
  <c r="E961" i="2"/>
  <c r="E960" i="2"/>
  <c r="E959" i="2"/>
  <c r="E958" i="2"/>
  <c r="E956" i="2"/>
  <c r="E955" i="2"/>
  <c r="E954" i="2"/>
  <c r="E953" i="2"/>
  <c r="E952" i="2"/>
  <c r="E950" i="2"/>
  <c r="E949" i="2"/>
  <c r="E948" i="2"/>
  <c r="E947" i="2"/>
  <c r="E946" i="2"/>
  <c r="E935" i="2"/>
  <c r="E934" i="2"/>
  <c r="E933" i="2"/>
  <c r="E932" i="2"/>
  <c r="E930" i="2"/>
  <c r="E929" i="2"/>
  <c r="E928" i="2"/>
  <c r="E926" i="2"/>
  <c r="E925" i="2"/>
  <c r="E924" i="2"/>
  <c r="E923" i="2"/>
  <c r="E921" i="2"/>
  <c r="E919" i="2"/>
  <c r="E918" i="2"/>
  <c r="E917" i="2"/>
  <c r="E916" i="2"/>
  <c r="E915" i="2"/>
  <c r="E914" i="2"/>
  <c r="E913" i="2"/>
  <c r="E911" i="2"/>
  <c r="E910" i="2"/>
  <c r="E909" i="2"/>
  <c r="E908" i="2"/>
  <c r="E907" i="2"/>
  <c r="E906" i="2"/>
  <c r="E905" i="2"/>
  <c r="E904" i="2"/>
  <c r="E903" i="2"/>
  <c r="E902" i="2"/>
  <c r="E899" i="2"/>
  <c r="E898" i="2"/>
  <c r="E897" i="2"/>
  <c r="E896" i="2"/>
  <c r="E895" i="2"/>
  <c r="E894" i="2"/>
  <c r="E893" i="2"/>
  <c r="E892" i="2"/>
  <c r="E891" i="2"/>
  <c r="E890" i="2"/>
  <c r="E889" i="2"/>
  <c r="E888" i="2"/>
  <c r="E887" i="2"/>
  <c r="E886" i="2"/>
  <c r="E885" i="2"/>
  <c r="E884" i="2"/>
  <c r="E883" i="2"/>
  <c r="E882" i="2"/>
  <c r="E881" i="2"/>
  <c r="E880" i="2"/>
  <c r="E879" i="2"/>
  <c r="E878" i="2"/>
  <c r="E877" i="2"/>
  <c r="E876" i="2"/>
  <c r="E875" i="2"/>
  <c r="E874" i="2"/>
  <c r="E873" i="2"/>
  <c r="E872" i="2"/>
  <c r="E871" i="2"/>
  <c r="E870" i="2"/>
  <c r="E869" i="2"/>
  <c r="E868" i="2"/>
  <c r="E867" i="2"/>
  <c r="E866" i="2"/>
  <c r="E865" i="2"/>
  <c r="E864" i="2"/>
  <c r="E863" i="2"/>
  <c r="E862" i="2"/>
  <c r="E861" i="2"/>
  <c r="E860" i="2"/>
  <c r="E854" i="2"/>
  <c r="E853" i="2"/>
  <c r="E852" i="2"/>
  <c r="E851" i="2"/>
  <c r="E850" i="2"/>
  <c r="E849" i="2"/>
  <c r="E848" i="2"/>
  <c r="E847" i="2"/>
  <c r="E846" i="2"/>
  <c r="E845" i="2"/>
  <c r="E844" i="2"/>
  <c r="E843" i="2"/>
  <c r="E842" i="2"/>
  <c r="E841" i="2"/>
  <c r="E840" i="2"/>
  <c r="E839" i="2"/>
  <c r="E838" i="2"/>
  <c r="E837" i="2"/>
  <c r="E836" i="2"/>
  <c r="E835" i="2"/>
  <c r="E834" i="2"/>
  <c r="E833" i="2"/>
  <c r="E832" i="2"/>
  <c r="E831" i="2"/>
  <c r="E830" i="2"/>
  <c r="E829" i="2"/>
  <c r="E828" i="2"/>
  <c r="E827" i="2"/>
  <c r="E826" i="2"/>
  <c r="E825" i="2"/>
  <c r="E824" i="2"/>
  <c r="E823" i="2"/>
  <c r="E822" i="2"/>
  <c r="E821" i="2"/>
  <c r="E820" i="2"/>
  <c r="E819" i="2"/>
  <c r="E818" i="2"/>
  <c r="E816" i="2"/>
  <c r="E815" i="2"/>
  <c r="E817" i="2"/>
  <c r="E814" i="2"/>
  <c r="E813" i="2"/>
  <c r="E812" i="2"/>
  <c r="E811" i="2"/>
  <c r="E810" i="2"/>
  <c r="E809" i="2"/>
  <c r="E808" i="2"/>
  <c r="E807" i="2"/>
  <c r="E805" i="2"/>
  <c r="E804" i="2"/>
  <c r="E803" i="2"/>
  <c r="E802" i="2"/>
  <c r="E801" i="2"/>
  <c r="E800" i="2"/>
  <c r="E799" i="2"/>
  <c r="E798" i="2"/>
  <c r="E797" i="2"/>
  <c r="E796" i="2"/>
  <c r="E795" i="2"/>
  <c r="E794" i="2"/>
  <c r="E793" i="2"/>
  <c r="E792" i="2"/>
  <c r="E791" i="2"/>
  <c r="E790" i="2"/>
  <c r="E789" i="2"/>
  <c r="E788" i="2"/>
  <c r="E787" i="2"/>
  <c r="E786" i="2"/>
  <c r="E785" i="2"/>
  <c r="E784" i="2"/>
  <c r="E783" i="2"/>
  <c r="E782" i="2"/>
  <c r="E781" i="2"/>
  <c r="E780" i="2"/>
  <c r="E779" i="2"/>
  <c r="E778" i="2"/>
  <c r="E777" i="2"/>
  <c r="E776" i="2"/>
  <c r="E775" i="2"/>
  <c r="E774" i="2"/>
  <c r="E770" i="2"/>
  <c r="E769" i="2"/>
  <c r="E768" i="2"/>
  <c r="E773" i="2"/>
  <c r="E772" i="2"/>
  <c r="E771" i="2"/>
  <c r="E767" i="2"/>
  <c r="E766" i="2"/>
  <c r="E765" i="2"/>
  <c r="E764" i="2"/>
  <c r="E763" i="2"/>
  <c r="E762" i="2"/>
  <c r="E761" i="2"/>
  <c r="E760" i="2"/>
  <c r="E759" i="2"/>
  <c r="E758" i="2"/>
  <c r="E757" i="2"/>
  <c r="E756" i="2"/>
  <c r="E755" i="2"/>
  <c r="E754" i="2"/>
  <c r="E753" i="2"/>
  <c r="E752" i="2"/>
  <c r="E751" i="2"/>
  <c r="E750" i="2"/>
  <c r="E749" i="2"/>
  <c r="E748" i="2"/>
  <c r="E747" i="2"/>
  <c r="E746" i="2"/>
  <c r="E745" i="2"/>
  <c r="E744" i="2"/>
  <c r="E743" i="2"/>
  <c r="E735" i="2"/>
  <c r="E734" i="2"/>
  <c r="E733" i="2"/>
  <c r="E732" i="2"/>
  <c r="E731" i="2"/>
  <c r="E730" i="2"/>
  <c r="E729" i="2"/>
  <c r="E726" i="2"/>
  <c r="E725" i="2"/>
  <c r="E723" i="2"/>
  <c r="E721" i="2"/>
  <c r="E720" i="2"/>
  <c r="E719" i="2"/>
  <c r="E718" i="2"/>
  <c r="E717" i="2"/>
  <c r="E716" i="2"/>
  <c r="E715" i="2"/>
  <c r="E714" i="2"/>
  <c r="E713" i="2"/>
  <c r="E712" i="2"/>
  <c r="E711" i="2"/>
  <c r="E710" i="2"/>
  <c r="E709" i="2"/>
  <c r="E708" i="2"/>
  <c r="E707" i="2"/>
  <c r="E706" i="2"/>
  <c r="E705" i="2"/>
  <c r="E704" i="2"/>
  <c r="E703" i="2"/>
  <c r="E702" i="2"/>
  <c r="E701" i="2"/>
  <c r="E698" i="2"/>
  <c r="E697" i="2"/>
  <c r="E696" i="2"/>
  <c r="I375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9" i="3"/>
  <c r="I90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1" i="3"/>
  <c r="I112" i="3"/>
  <c r="I114" i="3"/>
  <c r="I116" i="3"/>
  <c r="I117" i="3"/>
  <c r="I118" i="3"/>
  <c r="I119" i="3"/>
  <c r="I120" i="3"/>
  <c r="I121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7" i="3"/>
  <c r="I156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20" i="3"/>
  <c r="I218" i="3"/>
  <c r="I219" i="3"/>
  <c r="I221" i="3"/>
  <c r="I222" i="3"/>
  <c r="I223" i="3"/>
  <c r="I224" i="3"/>
  <c r="I225" i="3"/>
  <c r="I226" i="3"/>
  <c r="I227" i="3"/>
  <c r="I228" i="3"/>
  <c r="I229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7" i="3"/>
  <c r="I268" i="3"/>
  <c r="I269" i="3"/>
  <c r="I270" i="3"/>
  <c r="I271" i="3"/>
  <c r="I170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4" i="3"/>
  <c r="I325" i="3"/>
  <c r="I326" i="3"/>
  <c r="I327" i="3"/>
  <c r="I336" i="3"/>
  <c r="I335" i="3"/>
  <c r="I339" i="3"/>
  <c r="I340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7" i="3"/>
  <c r="I358" i="3"/>
  <c r="I359" i="3"/>
  <c r="I360" i="3"/>
  <c r="I364" i="3"/>
  <c r="I365" i="3"/>
  <c r="I36" i="3"/>
  <c r="I35" i="3"/>
  <c r="H375" i="3"/>
  <c r="E35" i="3"/>
  <c r="E1437" i="2"/>
  <c r="E1433" i="2"/>
  <c r="E1434" i="2"/>
  <c r="E1436" i="2"/>
  <c r="E1435" i="2"/>
  <c r="E1432" i="2"/>
  <c r="E1424" i="2"/>
  <c r="E1419" i="2"/>
  <c r="E1418" i="2"/>
  <c r="E1413" i="2"/>
  <c r="E1281" i="2"/>
  <c r="E1282" i="2"/>
  <c r="E1283" i="2"/>
  <c r="E1284" i="2"/>
  <c r="E1285" i="2"/>
  <c r="E1286" i="2"/>
  <c r="E1297" i="2"/>
  <c r="E1298" i="2"/>
  <c r="E1299" i="2"/>
  <c r="E1300" i="2"/>
  <c r="E1301" i="2"/>
  <c r="E1302" i="2"/>
  <c r="E1303" i="2"/>
  <c r="E1304" i="2"/>
  <c r="E1306" i="2"/>
  <c r="E1308" i="2"/>
  <c r="E1309" i="2"/>
  <c r="E1310" i="2"/>
  <c r="E1311" i="2"/>
  <c r="E1313" i="2"/>
  <c r="E1280" i="2"/>
  <c r="E1408" i="2"/>
  <c r="E1403" i="2"/>
  <c r="E1385" i="2"/>
  <c r="E1384" i="2"/>
  <c r="E1320" i="2"/>
  <c r="E1317" i="2"/>
  <c r="E1321" i="2"/>
  <c r="E1322" i="2"/>
  <c r="E1324" i="2"/>
  <c r="E1319" i="2"/>
  <c r="E1323" i="2"/>
  <c r="E1318" i="2"/>
  <c r="E1378" i="2"/>
  <c r="E1353" i="2"/>
  <c r="E1354" i="2"/>
  <c r="E1355" i="2"/>
  <c r="E1356" i="2"/>
  <c r="E1357" i="2"/>
  <c r="E1358" i="2"/>
  <c r="E1359" i="2"/>
  <c r="E1360" i="2"/>
  <c r="E1374" i="2"/>
  <c r="E1375" i="2"/>
  <c r="E1332" i="2"/>
  <c r="E1333" i="2"/>
  <c r="E1334" i="2"/>
  <c r="E1335" i="2"/>
  <c r="E1336" i="2"/>
  <c r="E1337" i="2"/>
  <c r="E1338" i="2"/>
  <c r="E1339" i="2"/>
  <c r="E1340" i="2"/>
  <c r="E1341" i="2"/>
  <c r="E1329" i="2"/>
  <c r="E1330" i="2"/>
  <c r="E1342" i="2"/>
  <c r="E1346" i="2"/>
  <c r="E1345" i="2"/>
  <c r="E1343" i="2"/>
  <c r="E1348" i="2"/>
  <c r="E1349" i="2"/>
  <c r="E1331" i="2"/>
  <c r="E1143" i="2"/>
  <c r="E1154" i="2"/>
  <c r="E1157" i="2"/>
  <c r="E1160" i="2"/>
  <c r="E1144" i="2"/>
  <c r="E1145" i="2"/>
  <c r="E1146" i="2"/>
  <c r="E1147" i="2"/>
  <c r="E1148" i="2"/>
  <c r="E1149" i="2"/>
  <c r="E1150" i="2"/>
  <c r="E1151" i="2"/>
  <c r="E1152" i="2"/>
  <c r="E1153" i="2"/>
  <c r="E1155" i="2"/>
  <c r="E1156" i="2"/>
  <c r="E1158" i="2"/>
  <c r="E1159" i="2"/>
  <c r="E1161" i="2"/>
  <c r="E1162" i="2"/>
  <c r="E1177" i="2"/>
  <c r="E1184" i="2"/>
  <c r="E1163" i="2"/>
  <c r="E1164" i="2"/>
  <c r="E1165" i="2"/>
  <c r="E1166" i="2"/>
  <c r="E1167" i="2"/>
  <c r="E1168" i="2"/>
  <c r="E1169" i="2"/>
  <c r="E1170" i="2"/>
  <c r="E1172" i="2"/>
  <c r="E1173" i="2"/>
  <c r="E1174" i="2"/>
  <c r="E1175" i="2"/>
  <c r="E1176" i="2"/>
  <c r="E1178" i="2"/>
  <c r="E1179" i="2"/>
  <c r="E1180" i="2"/>
  <c r="E1181" i="2"/>
  <c r="E1182" i="2"/>
  <c r="E1183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3" i="2"/>
  <c r="E1227" i="2"/>
  <c r="E1228" i="2"/>
  <c r="E1229" i="2"/>
  <c r="E1230" i="2"/>
  <c r="E1231" i="2"/>
  <c r="E1232" i="2"/>
  <c r="E1235" i="2"/>
  <c r="E1236" i="2"/>
  <c r="E1249" i="2"/>
  <c r="E1250" i="2"/>
  <c r="E1251" i="2"/>
  <c r="E1252" i="2"/>
  <c r="E1253" i="2"/>
  <c r="E1212" i="2"/>
  <c r="E1254" i="2"/>
  <c r="E1255" i="2"/>
  <c r="E1260" i="2"/>
  <c r="E1258" i="2"/>
  <c r="E1259" i="2"/>
  <c r="E1256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142" i="2"/>
  <c r="E1097" i="2"/>
  <c r="E1098" i="2"/>
  <c r="E1092" i="2"/>
  <c r="E1104" i="2"/>
  <c r="E1114" i="2"/>
  <c r="E1116" i="2"/>
  <c r="E1105" i="2"/>
  <c r="E1118" i="2"/>
  <c r="E1115" i="2"/>
  <c r="E1099" i="2"/>
  <c r="E1100" i="2"/>
  <c r="E1101" i="2"/>
  <c r="E1102" i="2"/>
  <c r="E1107" i="2"/>
  <c r="E1108" i="2"/>
  <c r="E1095" i="2"/>
  <c r="E1103" i="2"/>
  <c r="E1109" i="2"/>
  <c r="E1113" i="2"/>
  <c r="E1094" i="2"/>
  <c r="E1117" i="2"/>
  <c r="E1093" i="2"/>
  <c r="E1110" i="2"/>
  <c r="E1111" i="2"/>
  <c r="E1112" i="2"/>
  <c r="E1059" i="2"/>
  <c r="E1046" i="2"/>
  <c r="E1045" i="2"/>
  <c r="E1039" i="2"/>
  <c r="E1058" i="2"/>
  <c r="E1081" i="2"/>
  <c r="E1031" i="2"/>
  <c r="E1029" i="2"/>
  <c r="E1047" i="2"/>
  <c r="E1057" i="2"/>
  <c r="E1041" i="2"/>
  <c r="E1043" i="2"/>
  <c r="E1079" i="2"/>
  <c r="E1042" i="2"/>
  <c r="E1044" i="2"/>
  <c r="E1040" i="2"/>
  <c r="E1036" i="2"/>
  <c r="E1037" i="2"/>
  <c r="E1054" i="2"/>
  <c r="E1055" i="2"/>
  <c r="E1073" i="2"/>
  <c r="E1076" i="2"/>
  <c r="E1075" i="2"/>
  <c r="E1032" i="2"/>
  <c r="E1027" i="2"/>
  <c r="E1038" i="2"/>
  <c r="E1049" i="2"/>
  <c r="E1050" i="2"/>
  <c r="E1056" i="2"/>
  <c r="E1077" i="2"/>
  <c r="E1034" i="2"/>
  <c r="E1028" i="2"/>
  <c r="E1035" i="2"/>
  <c r="E1033" i="2"/>
  <c r="E1053" i="2"/>
  <c r="E1026" i="2"/>
  <c r="E1030" i="2"/>
  <c r="E1052" i="2"/>
  <c r="E1085" i="2"/>
  <c r="E1084" i="2"/>
  <c r="E1051" i="2"/>
  <c r="E1048" i="2"/>
  <c r="E1135" i="2"/>
  <c r="E1136" i="2"/>
  <c r="E1137" i="2"/>
  <c r="E1083" i="2"/>
  <c r="E1074" i="2"/>
  <c r="E1080" i="2"/>
  <c r="E1078" i="2"/>
  <c r="E1082" i="2"/>
  <c r="E1013" i="2"/>
  <c r="E1008" i="2"/>
  <c r="E1012" i="2"/>
  <c r="E971" i="2"/>
  <c r="E973" i="2"/>
  <c r="E991" i="2"/>
  <c r="E993" i="2"/>
  <c r="E994" i="2"/>
  <c r="E1009" i="2"/>
  <c r="E972" i="2"/>
  <c r="E1004" i="2"/>
  <c r="E1001" i="2"/>
  <c r="E1003" i="2"/>
  <c r="E1002" i="2"/>
  <c r="E1011" i="2"/>
  <c r="E1000" i="2"/>
  <c r="E997" i="2"/>
  <c r="E999" i="2"/>
  <c r="E1010" i="2"/>
  <c r="E996" i="2"/>
  <c r="E995" i="2"/>
  <c r="E1138" i="2"/>
  <c r="E1096" i="2"/>
  <c r="E692" i="2"/>
  <c r="E693" i="2"/>
  <c r="E374" i="2"/>
  <c r="E375" i="2"/>
  <c r="E34" i="2"/>
  <c r="E1414" i="2"/>
  <c r="E1409" i="2"/>
  <c r="E1386" i="2"/>
  <c r="E1325" i="2"/>
  <c r="E1380" i="2"/>
  <c r="C1427" i="2" l="1"/>
  <c r="F374" i="2"/>
  <c r="F1380" i="2"/>
  <c r="F1404" i="2"/>
  <c r="E1404" i="2"/>
  <c r="E375" i="3"/>
  <c r="F692" i="2"/>
  <c r="F1313" i="2"/>
  <c r="F1238" i="2" l="1"/>
  <c r="F956" i="2"/>
  <c r="F918" i="2"/>
  <c r="F926" i="2"/>
  <c r="F653" i="2"/>
  <c r="F661" i="2"/>
  <c r="F669" i="2"/>
  <c r="F336" i="2"/>
  <c r="F344" i="2"/>
  <c r="F328" i="2"/>
  <c r="F89" i="2"/>
  <c r="F1393" i="2"/>
  <c r="F1401" i="2"/>
  <c r="F473" i="2"/>
  <c r="F481" i="2"/>
  <c r="F384" i="2"/>
  <c r="F12" i="2"/>
  <c r="F20" i="2"/>
  <c r="F29" i="2"/>
  <c r="F1217" i="2"/>
  <c r="F1230" i="2"/>
  <c r="F1014" i="2"/>
  <c r="F1022" i="2"/>
  <c r="F975" i="2"/>
  <c r="F983" i="2"/>
  <c r="F109" i="2"/>
  <c r="F117" i="2"/>
  <c r="F125" i="2"/>
  <c r="F133" i="2"/>
  <c r="F141" i="2"/>
  <c r="F149" i="2"/>
  <c r="F157" i="2"/>
  <c r="F165" i="2"/>
  <c r="F174" i="2"/>
  <c r="F182" i="2"/>
  <c r="F190" i="2"/>
  <c r="F198" i="2"/>
  <c r="F206" i="2"/>
  <c r="F214" i="2"/>
  <c r="F222" i="2"/>
  <c r="F230" i="2"/>
  <c r="F238" i="2"/>
  <c r="F246" i="2"/>
  <c r="F254" i="2"/>
  <c r="F262" i="2"/>
  <c r="F270" i="2"/>
  <c r="F277" i="2"/>
  <c r="F285" i="2"/>
  <c r="F293" i="2"/>
  <c r="F301" i="2"/>
  <c r="F309" i="2"/>
  <c r="F317" i="2"/>
  <c r="F349" i="2"/>
  <c r="F357" i="2"/>
  <c r="F365" i="2"/>
  <c r="F373" i="2"/>
  <c r="F51" i="2"/>
  <c r="F59" i="2"/>
  <c r="F397" i="2"/>
  <c r="F1347" i="2"/>
  <c r="F741" i="2"/>
  <c r="F495" i="2"/>
  <c r="F504" i="2"/>
  <c r="F940" i="2"/>
  <c r="F407" i="2"/>
  <c r="F539" i="2"/>
  <c r="F675" i="2"/>
  <c r="F691" i="2"/>
  <c r="F628" i="2"/>
  <c r="F602" i="2"/>
  <c r="F598" i="2"/>
  <c r="F438" i="2"/>
  <c r="F378" i="2"/>
  <c r="F576" i="2"/>
  <c r="F468" i="2"/>
  <c r="F530" i="2"/>
  <c r="F1305" i="2"/>
  <c r="F1121" i="2"/>
  <c r="F1129" i="2"/>
  <c r="F855" i="2"/>
  <c r="F69" i="2"/>
  <c r="F1239" i="2"/>
  <c r="F957" i="2"/>
  <c r="F919" i="2"/>
  <c r="F927" i="2"/>
  <c r="F654" i="2"/>
  <c r="F662" i="2"/>
  <c r="F670" i="2"/>
  <c r="F337" i="2"/>
  <c r="F345" i="2"/>
  <c r="F329" i="2"/>
  <c r="F90" i="2"/>
  <c r="F1394" i="2"/>
  <c r="F1402" i="2"/>
  <c r="F474" i="2"/>
  <c r="F482" i="2"/>
  <c r="F385" i="2"/>
  <c r="F13" i="2"/>
  <c r="F21" i="2"/>
  <c r="F30" i="2"/>
  <c r="F1218" i="2"/>
  <c r="F1231" i="2"/>
  <c r="F1015" i="2"/>
  <c r="F1023" i="2"/>
  <c r="F976" i="2"/>
  <c r="F984" i="2"/>
  <c r="F110" i="2"/>
  <c r="F118" i="2"/>
  <c r="F126" i="2"/>
  <c r="F134" i="2"/>
  <c r="F142" i="2"/>
  <c r="F150" i="2"/>
  <c r="F158" i="2"/>
  <c r="F166" i="2"/>
  <c r="F175" i="2"/>
  <c r="F183" i="2"/>
  <c r="F191" i="2"/>
  <c r="F199" i="2"/>
  <c r="F207" i="2"/>
  <c r="F215" i="2"/>
  <c r="F223" i="2"/>
  <c r="F231" i="2"/>
  <c r="F239" i="2"/>
  <c r="F247" i="2"/>
  <c r="F255" i="2"/>
  <c r="F263" i="2"/>
  <c r="F169" i="2"/>
  <c r="F278" i="2"/>
  <c r="F286" i="2"/>
  <c r="F294" i="2"/>
  <c r="F302" i="2"/>
  <c r="F310" i="2"/>
  <c r="F318" i="2"/>
  <c r="F350" i="2"/>
  <c r="F358" i="2"/>
  <c r="F366" i="2"/>
  <c r="F44" i="2"/>
  <c r="F52" i="2"/>
  <c r="F60" i="2"/>
  <c r="F396" i="2"/>
  <c r="F392" i="2"/>
  <c r="F739" i="2"/>
  <c r="F508" i="2"/>
  <c r="F416" i="2"/>
  <c r="F967" i="2"/>
  <c r="F1427" i="2" s="1"/>
  <c r="F941" i="2"/>
  <c r="F450" i="2"/>
  <c r="F408" i="2"/>
  <c r="F566" i="2"/>
  <c r="F676" i="2"/>
  <c r="F446" i="2"/>
  <c r="F639" i="2"/>
  <c r="F591" i="2"/>
  <c r="F590" i="2"/>
  <c r="F433" i="2"/>
  <c r="F620" i="2"/>
  <c r="F607" i="2"/>
  <c r="F575" i="2"/>
  <c r="F1307" i="2"/>
  <c r="F1122" i="2"/>
  <c r="F1130" i="2"/>
  <c r="F856" i="2"/>
  <c r="F1240" i="2"/>
  <c r="F912" i="2"/>
  <c r="F920" i="2"/>
  <c r="F928" i="2"/>
  <c r="F655" i="2"/>
  <c r="F663" i="2"/>
  <c r="F671" i="2"/>
  <c r="F338" i="2"/>
  <c r="F322" i="2"/>
  <c r="F330" i="2"/>
  <c r="F91" i="2"/>
  <c r="F1233" i="2"/>
  <c r="F951" i="2"/>
  <c r="F913" i="2"/>
  <c r="F921" i="2"/>
  <c r="F929" i="2"/>
  <c r="F656" i="2"/>
  <c r="F664" i="2"/>
  <c r="F567" i="2"/>
  <c r="F339" i="2"/>
  <c r="F323" i="2"/>
  <c r="F331" i="2"/>
  <c r="F42" i="2"/>
  <c r="F1396" i="2"/>
  <c r="F1223" i="2"/>
  <c r="F476" i="2"/>
  <c r="F484" i="2"/>
  <c r="F389" i="2"/>
  <c r="F387" i="2"/>
  <c r="F7" i="2"/>
  <c r="F15" i="2"/>
  <c r="F23" i="2"/>
  <c r="F32" i="2"/>
  <c r="F1220" i="2"/>
  <c r="F1241" i="2"/>
  <c r="F1017" i="2"/>
  <c r="F1025" i="2"/>
  <c r="F978" i="2"/>
  <c r="F986" i="2"/>
  <c r="F112" i="2"/>
  <c r="F120" i="2"/>
  <c r="F128" i="2"/>
  <c r="F136" i="2"/>
  <c r="F144" i="2"/>
  <c r="F152" i="2"/>
  <c r="F160" i="2"/>
  <c r="F168" i="2"/>
  <c r="F177" i="2"/>
  <c r="F185" i="2"/>
  <c r="F193" i="2"/>
  <c r="F201" i="2"/>
  <c r="F209" i="2"/>
  <c r="F217" i="2"/>
  <c r="F225" i="2"/>
  <c r="F233" i="2"/>
  <c r="F241" i="2"/>
  <c r="F249" i="2"/>
  <c r="F257" i="2"/>
  <c r="F265" i="2"/>
  <c r="F272" i="2"/>
  <c r="F280" i="2"/>
  <c r="F288" i="2"/>
  <c r="F296" i="2"/>
  <c r="F304" i="2"/>
  <c r="F312" i="2"/>
  <c r="F320" i="2"/>
  <c r="F352" i="2"/>
  <c r="F360" i="2"/>
  <c r="F368" i="2"/>
  <c r="F46" i="2"/>
  <c r="F54" i="2"/>
  <c r="F62" i="2"/>
  <c r="F400" i="2"/>
  <c r="F1257" i="2"/>
  <c r="F737" i="2"/>
  <c r="F686" i="2"/>
  <c r="F525" i="2"/>
  <c r="F742" i="2"/>
  <c r="F943" i="2"/>
  <c r="F449" i="2"/>
  <c r="F394" i="2"/>
  <c r="F536" i="2"/>
  <c r="F564" i="2"/>
  <c r="F577" i="2"/>
  <c r="F649" i="2"/>
  <c r="F593" i="2"/>
  <c r="F587" i="2"/>
  <c r="F428" i="2"/>
  <c r="F427" i="2"/>
  <c r="F624" i="2"/>
  <c r="F584" i="2"/>
  <c r="F1124" i="2"/>
  <c r="F1072" i="2"/>
  <c r="F858" i="2"/>
  <c r="F1234" i="2"/>
  <c r="F952" i="2"/>
  <c r="F914" i="2"/>
  <c r="F922" i="2"/>
  <c r="F930" i="2"/>
  <c r="F657" i="2"/>
  <c r="F665" i="2"/>
  <c r="F568" i="2"/>
  <c r="F340" i="2"/>
  <c r="F324" i="2"/>
  <c r="F332" i="2"/>
  <c r="F24" i="2"/>
  <c r="F1235" i="2"/>
  <c r="F953" i="2"/>
  <c r="F915" i="2"/>
  <c r="F923" i="2"/>
  <c r="F931" i="2"/>
  <c r="F658" i="2"/>
  <c r="F666" i="2"/>
  <c r="F333" i="2"/>
  <c r="F341" i="2"/>
  <c r="F325" i="2"/>
  <c r="F86" i="2"/>
  <c r="F1237" i="2"/>
  <c r="F955" i="2"/>
  <c r="F917" i="2"/>
  <c r="F925" i="2"/>
  <c r="F652" i="2"/>
  <c r="F660" i="2"/>
  <c r="F668" i="2"/>
  <c r="F335" i="2"/>
  <c r="F343" i="2"/>
  <c r="F327" i="2"/>
  <c r="F88" i="2"/>
  <c r="F667" i="2"/>
  <c r="F1397" i="2"/>
  <c r="F1227" i="2"/>
  <c r="F472" i="2"/>
  <c r="F382" i="2"/>
  <c r="F17" i="2"/>
  <c r="F31" i="2"/>
  <c r="F1228" i="2"/>
  <c r="F1018" i="2"/>
  <c r="F974" i="2"/>
  <c r="F988" i="2"/>
  <c r="F119" i="2"/>
  <c r="F131" i="2"/>
  <c r="F145" i="2"/>
  <c r="F156" i="2"/>
  <c r="F171" i="2"/>
  <c r="F184" i="2"/>
  <c r="F196" i="2"/>
  <c r="F210" i="2"/>
  <c r="F221" i="2"/>
  <c r="F235" i="2"/>
  <c r="F248" i="2"/>
  <c r="F260" i="2"/>
  <c r="F273" i="2"/>
  <c r="F284" i="2"/>
  <c r="F298" i="2"/>
  <c r="F311" i="2"/>
  <c r="F347" i="2"/>
  <c r="F361" i="2"/>
  <c r="F372" i="2"/>
  <c r="F56" i="2"/>
  <c r="F415" i="2"/>
  <c r="F740" i="2"/>
  <c r="F417" i="2"/>
  <c r="F1419" i="2"/>
  <c r="F992" i="2"/>
  <c r="F938" i="2"/>
  <c r="F426" i="2"/>
  <c r="F455" i="2"/>
  <c r="F556" i="2"/>
  <c r="F638" i="2"/>
  <c r="F595" i="2"/>
  <c r="F437" i="2"/>
  <c r="F633" i="2"/>
  <c r="F526" i="2"/>
  <c r="F1120" i="2"/>
  <c r="F1086" i="2"/>
  <c r="F700" i="2"/>
  <c r="F963" i="2"/>
  <c r="F959" i="2"/>
  <c r="F908" i="2"/>
  <c r="F904" i="2"/>
  <c r="F805" i="2"/>
  <c r="F801" i="2"/>
  <c r="F797" i="2"/>
  <c r="F793" i="2"/>
  <c r="F789" i="2"/>
  <c r="F785" i="2"/>
  <c r="F781" i="2"/>
  <c r="F777" i="2"/>
  <c r="F770" i="2"/>
  <c r="F764" i="2"/>
  <c r="F760" i="2"/>
  <c r="F756" i="2"/>
  <c r="F752" i="2"/>
  <c r="F748" i="2"/>
  <c r="F744" i="2"/>
  <c r="F733" i="2"/>
  <c r="F729" i="2"/>
  <c r="F723" i="2"/>
  <c r="F718" i="2"/>
  <c r="F714" i="2"/>
  <c r="F710" i="2"/>
  <c r="F706" i="2"/>
  <c r="F702" i="2"/>
  <c r="F696" i="2"/>
  <c r="F1418" i="2"/>
  <c r="F1287" i="2"/>
  <c r="F1298" i="2"/>
  <c r="F1308" i="2"/>
  <c r="F334" i="2"/>
  <c r="F1398" i="2"/>
  <c r="F475" i="2"/>
  <c r="F383" i="2"/>
  <c r="F6" i="2"/>
  <c r="F18" i="2"/>
  <c r="F33" i="2"/>
  <c r="F1229" i="2"/>
  <c r="F1019" i="2"/>
  <c r="F977" i="2"/>
  <c r="F989" i="2"/>
  <c r="F121" i="2"/>
  <c r="F132" i="2"/>
  <c r="F146" i="2"/>
  <c r="F159" i="2"/>
  <c r="F172" i="2"/>
  <c r="F186" i="2"/>
  <c r="F197" i="2"/>
  <c r="F211" i="2"/>
  <c r="F224" i="2"/>
  <c r="F236" i="2"/>
  <c r="F250" i="2"/>
  <c r="F261" i="2"/>
  <c r="F274" i="2"/>
  <c r="F287" i="2"/>
  <c r="F299" i="2"/>
  <c r="F313" i="2"/>
  <c r="F348" i="2"/>
  <c r="F362" i="2"/>
  <c r="F45" i="2"/>
  <c r="F57" i="2"/>
  <c r="F1106" i="2"/>
  <c r="F738" i="2"/>
  <c r="F631" i="2"/>
  <c r="F1138" i="2"/>
  <c r="F1424" i="2"/>
  <c r="F939" i="2"/>
  <c r="F579" i="2"/>
  <c r="F399" i="2"/>
  <c r="F547" i="2"/>
  <c r="F643" i="2"/>
  <c r="F596" i="2"/>
  <c r="F430" i="2"/>
  <c r="F614" i="2"/>
  <c r="F561" i="2"/>
  <c r="F1292" i="2"/>
  <c r="F1123" i="2"/>
  <c r="F950" i="2"/>
  <c r="F946" i="2"/>
  <c r="F932" i="2"/>
  <c r="F898" i="2"/>
  <c r="F894" i="2"/>
  <c r="F890" i="2"/>
  <c r="F886" i="2"/>
  <c r="F882" i="2"/>
  <c r="F878" i="2"/>
  <c r="F874" i="2"/>
  <c r="F870" i="2"/>
  <c r="F866" i="2"/>
  <c r="F862" i="2"/>
  <c r="F853" i="2"/>
  <c r="F849" i="2"/>
  <c r="F845" i="2"/>
  <c r="F841" i="2"/>
  <c r="F837" i="2"/>
  <c r="F833" i="2"/>
  <c r="F829" i="2"/>
  <c r="F825" i="2"/>
  <c r="F821" i="2"/>
  <c r="F816" i="2"/>
  <c r="F813" i="2"/>
  <c r="F809" i="2"/>
  <c r="F771" i="2"/>
  <c r="F1413" i="2"/>
  <c r="F1288" i="2"/>
  <c r="F1299" i="2"/>
  <c r="F1309" i="2"/>
  <c r="F1320" i="2"/>
  <c r="F1378" i="2"/>
  <c r="F1372" i="2"/>
  <c r="F1358" i="2"/>
  <c r="F1333" i="2"/>
  <c r="F1341" i="2"/>
  <c r="F1236" i="2"/>
  <c r="F342" i="2"/>
  <c r="F1399" i="2"/>
  <c r="F477" i="2"/>
  <c r="F386" i="2"/>
  <c r="F8" i="2"/>
  <c r="F19" i="2"/>
  <c r="F1214" i="2"/>
  <c r="F1232" i="2"/>
  <c r="F1020" i="2"/>
  <c r="F979" i="2"/>
  <c r="F990" i="2"/>
  <c r="F122" i="2"/>
  <c r="F135" i="2"/>
  <c r="F147" i="2"/>
  <c r="F161" i="2"/>
  <c r="F173" i="2"/>
  <c r="F187" i="2"/>
  <c r="F200" i="2"/>
  <c r="F212" i="2"/>
  <c r="F226" i="2"/>
  <c r="F237" i="2"/>
  <c r="F251" i="2"/>
  <c r="F264" i="2"/>
  <c r="F275" i="2"/>
  <c r="F289" i="2"/>
  <c r="F300" i="2"/>
  <c r="F314" i="2"/>
  <c r="F351" i="2"/>
  <c r="F363" i="2"/>
  <c r="F47" i="2"/>
  <c r="F58" i="2"/>
  <c r="F1379" i="2"/>
  <c r="F736" i="2"/>
  <c r="F640" i="2"/>
  <c r="F1348" i="2"/>
  <c r="F942" i="2"/>
  <c r="F625" i="2"/>
  <c r="F565" i="2"/>
  <c r="F545" i="2"/>
  <c r="F585" i="2"/>
  <c r="F597" i="2"/>
  <c r="F431" i="2"/>
  <c r="F434" i="2"/>
  <c r="F533" i="2"/>
  <c r="F1296" i="2"/>
  <c r="F1125" i="2"/>
  <c r="F900" i="2"/>
  <c r="F954" i="2"/>
  <c r="F326" i="2"/>
  <c r="F1400" i="2"/>
  <c r="F478" i="2"/>
  <c r="F9" i="2"/>
  <c r="F22" i="2"/>
  <c r="F1215" i="2"/>
  <c r="F1242" i="2"/>
  <c r="F1021" i="2"/>
  <c r="F980" i="2"/>
  <c r="F111" i="2"/>
  <c r="F123" i="2"/>
  <c r="F137" i="2"/>
  <c r="F148" i="2"/>
  <c r="F162" i="2"/>
  <c r="F176" i="2"/>
  <c r="F188" i="2"/>
  <c r="F202" i="2"/>
  <c r="F213" i="2"/>
  <c r="F227" i="2"/>
  <c r="F240" i="2"/>
  <c r="F252" i="2"/>
  <c r="F266" i="2"/>
  <c r="F276" i="2"/>
  <c r="F290" i="2"/>
  <c r="F303" i="2"/>
  <c r="F315" i="2"/>
  <c r="F353" i="2"/>
  <c r="F364" i="2"/>
  <c r="F48" i="2"/>
  <c r="F61" i="2"/>
  <c r="F1344" i="2"/>
  <c r="F429" i="2"/>
  <c r="F604" i="2"/>
  <c r="F1374" i="2"/>
  <c r="F944" i="2"/>
  <c r="F580" i="2"/>
  <c r="F563" i="2"/>
  <c r="F546" i="2"/>
  <c r="F599" i="2"/>
  <c r="F586" i="2"/>
  <c r="F432" i="2"/>
  <c r="F678" i="2"/>
  <c r="F682" i="2"/>
  <c r="F1312" i="2"/>
  <c r="F1126" i="2"/>
  <c r="F857" i="2"/>
  <c r="F916" i="2"/>
  <c r="F87" i="2"/>
  <c r="F1390" i="2"/>
  <c r="F1291" i="2"/>
  <c r="F479" i="2"/>
  <c r="F10" i="2"/>
  <c r="F25" i="2"/>
  <c r="F1216" i="2"/>
  <c r="F1060" i="2"/>
  <c r="F1024" i="2"/>
  <c r="F981" i="2"/>
  <c r="F113" i="2"/>
  <c r="F124" i="2"/>
  <c r="F138" i="2"/>
  <c r="F151" i="2"/>
  <c r="F163" i="2"/>
  <c r="F178" i="2"/>
  <c r="F189" i="2"/>
  <c r="F203" i="2"/>
  <c r="F216" i="2"/>
  <c r="F228" i="2"/>
  <c r="F242" i="2"/>
  <c r="F253" i="2"/>
  <c r="F267" i="2"/>
  <c r="F279" i="2"/>
  <c r="F291" i="2"/>
  <c r="F305" i="2"/>
  <c r="F316" i="2"/>
  <c r="F354" i="2"/>
  <c r="F367" i="2"/>
  <c r="F49" i="2"/>
  <c r="F63" i="2"/>
  <c r="F613" i="2"/>
  <c r="F439" i="2"/>
  <c r="F945" i="2"/>
  <c r="F412" i="2"/>
  <c r="F552" i="2"/>
  <c r="F634" i="2"/>
  <c r="F600" i="2"/>
  <c r="F588" i="2"/>
  <c r="F583" i="2"/>
  <c r="F573" i="2"/>
  <c r="F1127" i="2"/>
  <c r="F924" i="2"/>
  <c r="F859" i="2"/>
  <c r="F659" i="2"/>
  <c r="F1395" i="2"/>
  <c r="F1226" i="2"/>
  <c r="F471" i="2"/>
  <c r="F381" i="2"/>
  <c r="F16" i="2"/>
  <c r="F28" i="2"/>
  <c r="F1222" i="2"/>
  <c r="F1016" i="2"/>
  <c r="F1007" i="2"/>
  <c r="F987" i="2"/>
  <c r="F116" i="2"/>
  <c r="F130" i="2"/>
  <c r="F143" i="2"/>
  <c r="F155" i="2"/>
  <c r="F170" i="2"/>
  <c r="F181" i="2"/>
  <c r="F195" i="2"/>
  <c r="F208" i="2"/>
  <c r="F220" i="2"/>
  <c r="F234" i="2"/>
  <c r="F245" i="2"/>
  <c r="F259" i="2"/>
  <c r="F271" i="2"/>
  <c r="F283" i="2"/>
  <c r="F297" i="2"/>
  <c r="F308" i="2"/>
  <c r="F346" i="2"/>
  <c r="F359" i="2"/>
  <c r="F371" i="2"/>
  <c r="F55" i="2"/>
  <c r="F441" i="2"/>
  <c r="F393" i="2"/>
  <c r="F469" i="2"/>
  <c r="F687" i="2"/>
  <c r="F1414" i="2"/>
  <c r="F937" i="2"/>
  <c r="F454" i="2"/>
  <c r="F674" i="2"/>
  <c r="F453" i="2"/>
  <c r="F594" i="2"/>
  <c r="F622" i="2"/>
  <c r="F632" i="2"/>
  <c r="F581" i="2"/>
  <c r="F1119" i="2"/>
  <c r="F1064" i="2"/>
  <c r="F67" i="2"/>
  <c r="F1062" i="2"/>
  <c r="F129" i="2"/>
  <c r="F180" i="2"/>
  <c r="F232" i="2"/>
  <c r="F282" i="2"/>
  <c r="F356" i="2"/>
  <c r="F722" i="2"/>
  <c r="F672" i="2"/>
  <c r="F436" i="2"/>
  <c r="F92" i="2"/>
  <c r="F958" i="2"/>
  <c r="F949" i="2"/>
  <c r="F905" i="2"/>
  <c r="F899" i="2"/>
  <c r="F885" i="2"/>
  <c r="F876" i="2"/>
  <c r="F867" i="2"/>
  <c r="F848" i="2"/>
  <c r="F839" i="2"/>
  <c r="F830" i="2"/>
  <c r="F815" i="2"/>
  <c r="F807" i="2"/>
  <c r="F802" i="2"/>
  <c r="F788" i="2"/>
  <c r="F779" i="2"/>
  <c r="F755" i="2"/>
  <c r="F746" i="2"/>
  <c r="F730" i="2"/>
  <c r="F713" i="2"/>
  <c r="F704" i="2"/>
  <c r="F1289" i="2"/>
  <c r="F1302" i="2"/>
  <c r="F1403" i="2"/>
  <c r="F1323" i="2"/>
  <c r="F1370" i="2"/>
  <c r="F1359" i="2"/>
  <c r="F1335" i="2"/>
  <c r="F1342" i="2"/>
  <c r="F1160" i="2"/>
  <c r="F1151" i="2"/>
  <c r="F1162" i="2"/>
  <c r="F1168" i="2"/>
  <c r="F1176" i="2"/>
  <c r="F1186" i="2"/>
  <c r="F1194" i="2"/>
  <c r="F1202" i="2"/>
  <c r="F1210" i="2"/>
  <c r="F1249" i="2"/>
  <c r="F1255" i="2"/>
  <c r="F1265" i="2"/>
  <c r="F1273" i="2"/>
  <c r="F1104" i="2"/>
  <c r="F1099" i="2"/>
  <c r="F1109" i="2"/>
  <c r="F1059" i="2"/>
  <c r="F1047" i="2"/>
  <c r="F1040" i="2"/>
  <c r="F1076" i="2"/>
  <c r="F1049" i="2"/>
  <c r="F1053" i="2"/>
  <c r="F1134" i="2"/>
  <c r="F1069" i="2"/>
  <c r="F1008" i="2"/>
  <c r="F972" i="2"/>
  <c r="F999" i="2"/>
  <c r="F618" i="2"/>
  <c r="F636" i="2"/>
  <c r="F404" i="2"/>
  <c r="F425" i="2"/>
  <c r="F685" i="2"/>
  <c r="F548" i="2"/>
  <c r="F490" i="2"/>
  <c r="F554" i="2"/>
  <c r="F391" i="2"/>
  <c r="F537" i="2"/>
  <c r="F558" i="2"/>
  <c r="F467" i="2"/>
  <c r="F458" i="2"/>
  <c r="F460" i="2"/>
  <c r="F440" i="2"/>
  <c r="F514" i="2"/>
  <c r="F521" i="2"/>
  <c r="F520" i="2"/>
  <c r="F37" i="2"/>
  <c r="F1391" i="2"/>
  <c r="F1005" i="2"/>
  <c r="F139" i="2"/>
  <c r="F192" i="2"/>
  <c r="F243" i="2"/>
  <c r="F292" i="2"/>
  <c r="F369" i="2"/>
  <c r="F1261" i="2"/>
  <c r="F936" i="2"/>
  <c r="F451" i="2"/>
  <c r="F435" i="2"/>
  <c r="F962" i="2"/>
  <c r="F934" i="2"/>
  <c r="F909" i="2"/>
  <c r="F889" i="2"/>
  <c r="F880" i="2"/>
  <c r="F871" i="2"/>
  <c r="F852" i="2"/>
  <c r="F843" i="2"/>
  <c r="F834" i="2"/>
  <c r="F820" i="2"/>
  <c r="F811" i="2"/>
  <c r="F792" i="2"/>
  <c r="F783" i="2"/>
  <c r="F774" i="2"/>
  <c r="F1392" i="2"/>
  <c r="F677" i="2"/>
  <c r="F1006" i="2"/>
  <c r="F140" i="2"/>
  <c r="F194" i="2"/>
  <c r="F244" i="2"/>
  <c r="F295" i="2"/>
  <c r="F370" i="2"/>
  <c r="F609" i="2"/>
  <c r="F767" i="2"/>
  <c r="F452" i="2"/>
  <c r="F448" i="2"/>
  <c r="F998" i="2"/>
  <c r="F699" i="2"/>
  <c r="F948" i="2"/>
  <c r="F893" i="2"/>
  <c r="F884" i="2"/>
  <c r="F875" i="2"/>
  <c r="F861" i="2"/>
  <c r="F847" i="2"/>
  <c r="F838" i="2"/>
  <c r="F824" i="2"/>
  <c r="F817" i="2"/>
  <c r="F806" i="2"/>
  <c r="F1224" i="2"/>
  <c r="F480" i="2"/>
  <c r="F388" i="2"/>
  <c r="F11" i="2"/>
  <c r="F982" i="2"/>
  <c r="F153" i="2"/>
  <c r="F204" i="2"/>
  <c r="F256" i="2"/>
  <c r="F306" i="2"/>
  <c r="F50" i="2"/>
  <c r="F606" i="2"/>
  <c r="F768" i="2"/>
  <c r="F601" i="2"/>
  <c r="F1128" i="2"/>
  <c r="F1225" i="2"/>
  <c r="F483" i="2"/>
  <c r="F379" i="2"/>
  <c r="F14" i="2"/>
  <c r="F985" i="2"/>
  <c r="F154" i="2"/>
  <c r="F205" i="2"/>
  <c r="F258" i="2"/>
  <c r="F307" i="2"/>
  <c r="F53" i="2"/>
  <c r="F689" i="2"/>
  <c r="F592" i="2"/>
  <c r="E1427" i="2"/>
  <c r="F1131" i="2"/>
  <c r="F26" i="2"/>
  <c r="F1219" i="2"/>
  <c r="F114" i="2"/>
  <c r="F164" i="2"/>
  <c r="F218" i="2"/>
  <c r="F268" i="2"/>
  <c r="F319" i="2"/>
  <c r="F27" i="2"/>
  <c r="F1221" i="2"/>
  <c r="F115" i="2"/>
  <c r="F167" i="2"/>
  <c r="F219" i="2"/>
  <c r="F269" i="2"/>
  <c r="F321" i="2"/>
  <c r="F1061" i="2"/>
  <c r="F127" i="2"/>
  <c r="F179" i="2"/>
  <c r="F229" i="2"/>
  <c r="F281" i="2"/>
  <c r="F355" i="2"/>
  <c r="F1409" i="2"/>
  <c r="F673" i="2"/>
  <c r="F644" i="2"/>
  <c r="F724" i="2"/>
  <c r="F964" i="2"/>
  <c r="F935" i="2"/>
  <c r="F910" i="2"/>
  <c r="F901" i="2"/>
  <c r="F895" i="2"/>
  <c r="F881" i="2"/>
  <c r="F872" i="2"/>
  <c r="F863" i="2"/>
  <c r="F844" i="2"/>
  <c r="F835" i="2"/>
  <c r="F826" i="2"/>
  <c r="F812" i="2"/>
  <c r="F798" i="2"/>
  <c r="F784" i="2"/>
  <c r="F775" i="2"/>
  <c r="F773" i="2"/>
  <c r="F765" i="2"/>
  <c r="F751" i="2"/>
  <c r="F447" i="2"/>
  <c r="F947" i="2"/>
  <c r="F897" i="2"/>
  <c r="F868" i="2"/>
  <c r="F846" i="2"/>
  <c r="F840" i="2"/>
  <c r="F828" i="2"/>
  <c r="F804" i="2"/>
  <c r="F799" i="2"/>
  <c r="F794" i="2"/>
  <c r="F750" i="2"/>
  <c r="F745" i="2"/>
  <c r="F728" i="2"/>
  <c r="F716" i="2"/>
  <c r="F711" i="2"/>
  <c r="F701" i="2"/>
  <c r="F1284" i="2"/>
  <c r="F1300" i="2"/>
  <c r="F1408" i="2"/>
  <c r="F1318" i="2"/>
  <c r="F1352" i="2"/>
  <c r="F1362" i="2"/>
  <c r="F1339" i="2"/>
  <c r="F1143" i="2"/>
  <c r="F1149" i="2"/>
  <c r="F1161" i="2"/>
  <c r="F1169" i="2"/>
  <c r="F1179" i="2"/>
  <c r="F1189" i="2"/>
  <c r="F1198" i="2"/>
  <c r="F1207" i="2"/>
  <c r="F1246" i="2"/>
  <c r="F1254" i="2"/>
  <c r="F1266" i="2"/>
  <c r="F1275" i="2"/>
  <c r="F1105" i="2"/>
  <c r="F1107" i="2"/>
  <c r="F1110" i="2"/>
  <c r="F1031" i="2"/>
  <c r="F1044" i="2"/>
  <c r="F1063" i="2"/>
  <c r="F1056" i="2"/>
  <c r="F1052" i="2"/>
  <c r="F1136" i="2"/>
  <c r="F1078" i="2"/>
  <c r="F994" i="2"/>
  <c r="F997" i="2"/>
  <c r="F629" i="2"/>
  <c r="F616" i="2"/>
  <c r="F406" i="2"/>
  <c r="F523" i="2"/>
  <c r="F683" i="2"/>
  <c r="F444" i="2"/>
  <c r="F488" i="2"/>
  <c r="F390" i="2"/>
  <c r="F541" i="2"/>
  <c r="F641" i="2"/>
  <c r="F646" i="2"/>
  <c r="F648" i="2"/>
  <c r="F645" i="2"/>
  <c r="F519" i="2"/>
  <c r="F499" i="2"/>
  <c r="F509" i="2"/>
  <c r="F40" i="2"/>
  <c r="F71" i="2"/>
  <c r="F79" i="2"/>
  <c r="F94" i="2"/>
  <c r="F102" i="2"/>
  <c r="F1074" i="2"/>
  <c r="F589" i="2"/>
  <c r="F891" i="2"/>
  <c r="F879" i="2"/>
  <c r="F873" i="2"/>
  <c r="F851" i="2"/>
  <c r="F822" i="2"/>
  <c r="F810" i="2"/>
  <c r="F782" i="2"/>
  <c r="F727" i="2"/>
  <c r="F720" i="2"/>
  <c r="F1285" i="2"/>
  <c r="F1301" i="2"/>
  <c r="F1385" i="2"/>
  <c r="F1365" i="2"/>
  <c r="F1353" i="2"/>
  <c r="F1363" i="2"/>
  <c r="F1340" i="2"/>
  <c r="F1154" i="2"/>
  <c r="F1150" i="2"/>
  <c r="F1177" i="2"/>
  <c r="F1170" i="2"/>
  <c r="F1180" i="2"/>
  <c r="F1190" i="2"/>
  <c r="F1199" i="2"/>
  <c r="F1208" i="2"/>
  <c r="F1248" i="2"/>
  <c r="F1260" i="2"/>
  <c r="F1267" i="2"/>
  <c r="F1142" i="2"/>
  <c r="F1089" i="2"/>
  <c r="F1108" i="2"/>
  <c r="F1111" i="2"/>
  <c r="F1029" i="2"/>
  <c r="F1036" i="2"/>
  <c r="F1066" i="2"/>
  <c r="F1077" i="2"/>
  <c r="F1085" i="2"/>
  <c r="F1137" i="2"/>
  <c r="F1082" i="2"/>
  <c r="F1009" i="2"/>
  <c r="F1010" i="2"/>
  <c r="F574" i="2"/>
  <c r="F617" i="2"/>
  <c r="F402" i="2"/>
  <c r="F690" i="2"/>
  <c r="F679" i="2"/>
  <c r="F549" i="2"/>
  <c r="F542" i="2"/>
  <c r="F465" i="2"/>
  <c r="F491" i="2"/>
  <c r="F630" i="2"/>
  <c r="F572" i="2"/>
  <c r="F647" i="2"/>
  <c r="F461" i="2"/>
  <c r="F515" i="2"/>
  <c r="F513" i="2"/>
  <c r="F532" i="2"/>
  <c r="F41" i="2"/>
  <c r="F72" i="2"/>
  <c r="F80" i="2"/>
  <c r="F95" i="2"/>
  <c r="F103" i="2"/>
  <c r="F1112" i="2"/>
  <c r="F680" i="2"/>
  <c r="F1357" i="2"/>
  <c r="F1174" i="2"/>
  <c r="F1262" i="2"/>
  <c r="F1100" i="2"/>
  <c r="F1055" i="2"/>
  <c r="F1002" i="2"/>
  <c r="F524" i="2"/>
  <c r="F421" i="2"/>
  <c r="F528" i="2"/>
  <c r="F578" i="2"/>
  <c r="F961" i="2"/>
  <c r="F903" i="2"/>
  <c r="F896" i="2"/>
  <c r="F832" i="2"/>
  <c r="F827" i="2"/>
  <c r="F803" i="2"/>
  <c r="F787" i="2"/>
  <c r="F776" i="2"/>
  <c r="F759" i="2"/>
  <c r="F754" i="2"/>
  <c r="F749" i="2"/>
  <c r="F732" i="2"/>
  <c r="F726" i="2"/>
  <c r="F715" i="2"/>
  <c r="F705" i="2"/>
  <c r="F698" i="2"/>
  <c r="F1286" i="2"/>
  <c r="F1303" i="2"/>
  <c r="F1384" i="2"/>
  <c r="F1366" i="2"/>
  <c r="F1354" i="2"/>
  <c r="F1364" i="2"/>
  <c r="F1329" i="2"/>
  <c r="F1157" i="2"/>
  <c r="F1152" i="2"/>
  <c r="F1184" i="2"/>
  <c r="F1171" i="2"/>
  <c r="F1181" i="2"/>
  <c r="F1191" i="2"/>
  <c r="F1200" i="2"/>
  <c r="F1209" i="2"/>
  <c r="F1250" i="2"/>
  <c r="F1258" i="2"/>
  <c r="F1268" i="2"/>
  <c r="F1097" i="2"/>
  <c r="F1090" i="2"/>
  <c r="F1095" i="2"/>
  <c r="F1071" i="2"/>
  <c r="F1037" i="2"/>
  <c r="F1075" i="2"/>
  <c r="F1034" i="2"/>
  <c r="F1084" i="2"/>
  <c r="F1088" i="2"/>
  <c r="F1013" i="2"/>
  <c r="F1004" i="2"/>
  <c r="F996" i="2"/>
  <c r="F623" i="2"/>
  <c r="F420" i="2"/>
  <c r="F413" i="2"/>
  <c r="F489" i="2"/>
  <c r="F463" i="2"/>
  <c r="F501" i="2"/>
  <c r="F487" i="2"/>
  <c r="F470" i="2"/>
  <c r="F605" i="2"/>
  <c r="F422" i="2"/>
  <c r="F608" i="2"/>
  <c r="F651" i="2"/>
  <c r="F518" i="2"/>
  <c r="F511" i="2"/>
  <c r="F522" i="2"/>
  <c r="F43" i="2"/>
  <c r="F73" i="2"/>
  <c r="F81" i="2"/>
  <c r="F96" i="2"/>
  <c r="F104" i="2"/>
  <c r="F735" i="2"/>
  <c r="F1294" i="2"/>
  <c r="F1336" i="2"/>
  <c r="F1165" i="2"/>
  <c r="F1195" i="2"/>
  <c r="F1247" i="2"/>
  <c r="F1039" i="2"/>
  <c r="F1033" i="2"/>
  <c r="F642" i="2"/>
  <c r="F544" i="2"/>
  <c r="F466" i="2"/>
  <c r="F423" i="2"/>
  <c r="F36" i="2"/>
  <c r="F860" i="2"/>
  <c r="F850" i="2"/>
  <c r="F772" i="2"/>
  <c r="F763" i="2"/>
  <c r="F743" i="2"/>
  <c r="F719" i="2"/>
  <c r="F709" i="2"/>
  <c r="F1290" i="2"/>
  <c r="F1304" i="2"/>
  <c r="F1317" i="2"/>
  <c r="F1367" i="2"/>
  <c r="F1355" i="2"/>
  <c r="F1332" i="2"/>
  <c r="F1330" i="2"/>
  <c r="F1144" i="2"/>
  <c r="F1153" i="2"/>
  <c r="F1163" i="2"/>
  <c r="F1172" i="2"/>
  <c r="F1182" i="2"/>
  <c r="F1192" i="2"/>
  <c r="F1201" i="2"/>
  <c r="F1211" i="2"/>
  <c r="F1251" i="2"/>
  <c r="F1259" i="2"/>
  <c r="F1269" i="2"/>
  <c r="F1098" i="2"/>
  <c r="F1118" i="2"/>
  <c r="F1103" i="2"/>
  <c r="F1046" i="2"/>
  <c r="F1057" i="2"/>
  <c r="F1054" i="2"/>
  <c r="F1070" i="2"/>
  <c r="F1028" i="2"/>
  <c r="F1051" i="2"/>
  <c r="F1083" i="2"/>
  <c r="F1012" i="2"/>
  <c r="F1001" i="2"/>
  <c r="F995" i="2"/>
  <c r="F635" i="2"/>
  <c r="F610" i="2"/>
  <c r="F405" i="2"/>
  <c r="F684" i="2"/>
  <c r="F555" i="2"/>
  <c r="F506" i="2"/>
  <c r="F503" i="2"/>
  <c r="F492" i="2"/>
  <c r="F550" i="2"/>
  <c r="F414" i="2"/>
  <c r="F570" i="2"/>
  <c r="F627" i="2"/>
  <c r="F650" i="2"/>
  <c r="F507" i="2"/>
  <c r="F531" i="2"/>
  <c r="F611" i="2"/>
  <c r="F64" i="2"/>
  <c r="F74" i="2"/>
  <c r="F82" i="2"/>
  <c r="F97" i="2"/>
  <c r="F105" i="2"/>
  <c r="F1322" i="2"/>
  <c r="F1146" i="2"/>
  <c r="F1204" i="2"/>
  <c r="F1271" i="2"/>
  <c r="F1043" i="2"/>
  <c r="F1132" i="2"/>
  <c r="F603" i="2"/>
  <c r="F562" i="2"/>
  <c r="F571" i="2"/>
  <c r="F517" i="2"/>
  <c r="F688" i="2"/>
  <c r="F960" i="2"/>
  <c r="F907" i="2"/>
  <c r="F902" i="2"/>
  <c r="F883" i="2"/>
  <c r="F877" i="2"/>
  <c r="F865" i="2"/>
  <c r="F831" i="2"/>
  <c r="F814" i="2"/>
  <c r="F808" i="2"/>
  <c r="F796" i="2"/>
  <c r="F791" i="2"/>
  <c r="F786" i="2"/>
  <c r="F780" i="2"/>
  <c r="F758" i="2"/>
  <c r="F753" i="2"/>
  <c r="F731" i="2"/>
  <c r="F725" i="2"/>
  <c r="F697" i="2"/>
  <c r="F1423" i="2"/>
  <c r="F1293" i="2"/>
  <c r="F1306" i="2"/>
  <c r="F1321" i="2"/>
  <c r="F1368" i="2"/>
  <c r="F1356" i="2"/>
  <c r="F1334" i="2"/>
  <c r="F1346" i="2"/>
  <c r="F1145" i="2"/>
  <c r="F1155" i="2"/>
  <c r="F1164" i="2"/>
  <c r="F1173" i="2"/>
  <c r="F1183" i="2"/>
  <c r="F1193" i="2"/>
  <c r="F1203" i="2"/>
  <c r="F1213" i="2"/>
  <c r="F1252" i="2"/>
  <c r="F1256" i="2"/>
  <c r="F1270" i="2"/>
  <c r="F1091" i="2"/>
  <c r="F1115" i="2"/>
  <c r="F1113" i="2"/>
  <c r="F1045" i="2"/>
  <c r="F1041" i="2"/>
  <c r="F1067" i="2"/>
  <c r="F1032" i="2"/>
  <c r="F1035" i="2"/>
  <c r="F1048" i="2"/>
  <c r="F1087" i="2"/>
  <c r="F971" i="2"/>
  <c r="F1003" i="2"/>
  <c r="F1096" i="2"/>
  <c r="F419" i="2"/>
  <c r="F456" i="2"/>
  <c r="F395" i="2"/>
  <c r="F681" i="2"/>
  <c r="F398" i="2"/>
  <c r="F502" i="2"/>
  <c r="F560" i="2"/>
  <c r="F494" i="2"/>
  <c r="F557" i="2"/>
  <c r="F409" i="2"/>
  <c r="F569" i="2"/>
  <c r="F418" i="2"/>
  <c r="F401" i="2"/>
  <c r="F527" i="2"/>
  <c r="F512" i="2"/>
  <c r="F35" i="2"/>
  <c r="F65" i="2"/>
  <c r="F75" i="2"/>
  <c r="F83" i="2"/>
  <c r="F98" i="2"/>
  <c r="F106" i="2"/>
  <c r="F747" i="2"/>
  <c r="F1310" i="2"/>
  <c r="F1345" i="2"/>
  <c r="F1156" i="2"/>
  <c r="F1185" i="2"/>
  <c r="F1243" i="2"/>
  <c r="F1094" i="2"/>
  <c r="F1027" i="2"/>
  <c r="F973" i="2"/>
  <c r="F457" i="2"/>
  <c r="F505" i="2"/>
  <c r="F380" i="2"/>
  <c r="F424" i="2"/>
  <c r="F1386" i="2"/>
  <c r="F966" i="2"/>
  <c r="F933" i="2"/>
  <c r="F888" i="2"/>
  <c r="F854" i="2"/>
  <c r="F842" i="2"/>
  <c r="F836" i="2"/>
  <c r="F819" i="2"/>
  <c r="F762" i="2"/>
  <c r="F708" i="2"/>
  <c r="F703" i="2"/>
  <c r="F1281" i="2"/>
  <c r="F1369" i="2"/>
  <c r="F1092" i="2"/>
  <c r="F906" i="2"/>
  <c r="F869" i="2"/>
  <c r="F864" i="2"/>
  <c r="F800" i="2"/>
  <c r="F795" i="2"/>
  <c r="F790" i="2"/>
  <c r="F757" i="2"/>
  <c r="F717" i="2"/>
  <c r="F712" i="2"/>
  <c r="F1282" i="2"/>
  <c r="F1295" i="2"/>
  <c r="F1311" i="2"/>
  <c r="F1324" i="2"/>
  <c r="F1371" i="2"/>
  <c r="F1361" i="2"/>
  <c r="F1337" i="2"/>
  <c r="F1343" i="2"/>
  <c r="F1147" i="2"/>
  <c r="F1158" i="2"/>
  <c r="F1166" i="2"/>
  <c r="F1175" i="2"/>
  <c r="F1187" i="2"/>
  <c r="F411" i="2"/>
  <c r="F965" i="2"/>
  <c r="F911" i="2"/>
  <c r="F892" i="2"/>
  <c r="F887" i="2"/>
  <c r="F823" i="2"/>
  <c r="F818" i="2"/>
  <c r="F778" i="2"/>
  <c r="F769" i="2"/>
  <c r="F766" i="2"/>
  <c r="F761" i="2"/>
  <c r="F734" i="2"/>
  <c r="F721" i="2"/>
  <c r="F707" i="2"/>
  <c r="F1283" i="2"/>
  <c r="F1297" i="2"/>
  <c r="F1280" i="2"/>
  <c r="F1319" i="2"/>
  <c r="F1373" i="2"/>
  <c r="F1360" i="2"/>
  <c r="F1338" i="2"/>
  <c r="F1331" i="2"/>
  <c r="F1148" i="2"/>
  <c r="F1159" i="2"/>
  <c r="F1167" i="2"/>
  <c r="F1178" i="2"/>
  <c r="F1188" i="2"/>
  <c r="F1197" i="2"/>
  <c r="F1206" i="2"/>
  <c r="F1245" i="2"/>
  <c r="F1212" i="2"/>
  <c r="F1264" i="2"/>
  <c r="F1274" i="2"/>
  <c r="F1116" i="2"/>
  <c r="F1102" i="2"/>
  <c r="F1093" i="2"/>
  <c r="F1081" i="2"/>
  <c r="F1042" i="2"/>
  <c r="F1065" i="2"/>
  <c r="F1050" i="2"/>
  <c r="F1030" i="2"/>
  <c r="F1135" i="2"/>
  <c r="F1068" i="2"/>
  <c r="F993" i="2"/>
  <c r="F1000" i="2"/>
  <c r="F621" i="2"/>
  <c r="F637" i="2"/>
  <c r="F403" i="2"/>
  <c r="F535" i="2"/>
  <c r="F559" i="2"/>
  <c r="F551" i="2"/>
  <c r="F493" i="2"/>
  <c r="F543" i="2"/>
  <c r="F538" i="2"/>
  <c r="F540" i="2"/>
  <c r="F462" i="2"/>
  <c r="F626" i="2"/>
  <c r="F459" i="2"/>
  <c r="F445" i="2"/>
  <c r="F516" i="2"/>
  <c r="F497" i="2"/>
  <c r="F39" i="2"/>
  <c r="F70" i="2"/>
  <c r="F78" i="2"/>
  <c r="F93" i="2"/>
  <c r="F101" i="2"/>
  <c r="F34" i="2"/>
  <c r="F443" i="2"/>
  <c r="F1272" i="2"/>
  <c r="F1026" i="2"/>
  <c r="F464" i="2"/>
  <c r="F442" i="2"/>
  <c r="F76" i="2"/>
  <c r="F1101" i="2"/>
  <c r="F496" i="2"/>
  <c r="F1114" i="2"/>
  <c r="F1133" i="2"/>
  <c r="F534" i="2"/>
  <c r="F615" i="2"/>
  <c r="F77" i="2"/>
  <c r="F485" i="2"/>
  <c r="F619" i="2"/>
  <c r="F1080" i="2"/>
  <c r="F84" i="2"/>
  <c r="F100" i="2"/>
  <c r="F1196" i="2"/>
  <c r="F1117" i="2"/>
  <c r="F991" i="2"/>
  <c r="F500" i="2"/>
  <c r="F529" i="2"/>
  <c r="F85" i="2"/>
  <c r="F1244" i="2"/>
  <c r="F1205" i="2"/>
  <c r="F1058" i="2"/>
  <c r="F1011" i="2"/>
  <c r="F498" i="2"/>
  <c r="F510" i="2"/>
  <c r="F99" i="2"/>
  <c r="F1079" i="2"/>
  <c r="F1253" i="2"/>
  <c r="F1073" i="2"/>
  <c r="F582" i="2"/>
  <c r="F553" i="2"/>
  <c r="F66" i="2"/>
  <c r="F107" i="2"/>
  <c r="F1263" i="2"/>
  <c r="F1038" i="2"/>
  <c r="F410" i="2"/>
  <c r="F612" i="2"/>
  <c r="F68" i="2"/>
  <c r="F108" i="2"/>
  <c r="F486" i="2"/>
  <c r="F38" i="2"/>
  <c r="F1276" i="2"/>
  <c r="F1325" i="2"/>
</calcChain>
</file>

<file path=xl/comments1.xml><?xml version="1.0" encoding="utf-8"?>
<comments xmlns="http://schemas.openxmlformats.org/spreadsheetml/2006/main">
  <authors>
    <author>Stephan Kraus</author>
  </authors>
  <commentList>
    <comment ref="C5" authorId="0" shapeId="0">
      <text>
        <r>
          <rPr>
            <b/>
            <sz val="8"/>
            <color indexed="81"/>
            <rFont val="Tahoma"/>
          </rPr>
          <t>Single Counted</t>
        </r>
      </text>
    </comment>
    <comment ref="F5" authorId="0" shapeId="0">
      <text>
        <r>
          <rPr>
            <b/>
            <sz val="8"/>
            <color indexed="81"/>
            <rFont val="Tahoma"/>
          </rPr>
          <t>Single Counted</t>
        </r>
      </text>
    </comment>
  </commentList>
</comments>
</file>

<file path=xl/sharedStrings.xml><?xml version="1.0" encoding="utf-8"?>
<sst xmlns="http://schemas.openxmlformats.org/spreadsheetml/2006/main" count="3618" uniqueCount="1405">
  <si>
    <t>DE000A0LGQM3</t>
  </si>
  <si>
    <t>iShares FTSE/Xinhua China 25</t>
  </si>
  <si>
    <t>DE000A0DPMY5</t>
  </si>
  <si>
    <t>iShares FTSEurofirst 100</t>
  </si>
  <si>
    <t>DE000A0DPM16</t>
  </si>
  <si>
    <t>iShares FTSEurofirst 80</t>
  </si>
  <si>
    <t>DE000A0DPM08</t>
  </si>
  <si>
    <t>iShares iBoxx € Liquid Sovereigns Capped 1.5-2.5 (DE)</t>
  </si>
  <si>
    <t>DE000A0H0793</t>
  </si>
  <si>
    <t>iShares iBoxx € Liquid Sovereigns Capped 10.5+ (DE)</t>
  </si>
  <si>
    <t>DE000A0H08C4</t>
  </si>
  <si>
    <t>iShares iBoxx € Liquid Sovereigns Capped 2.5-5.5 (DE)</t>
  </si>
  <si>
    <t>DE000A0H08A8</t>
  </si>
  <si>
    <t>iShares iBoxx € Liquid Sovereigns Capped 5.5-10.5 (DE)</t>
  </si>
  <si>
    <t>DE000A0H08B6</t>
  </si>
  <si>
    <t>iShares MDAX (DE)</t>
  </si>
  <si>
    <t>DE0005933923</t>
  </si>
  <si>
    <t>iShares MSCI Brazil</t>
  </si>
  <si>
    <t>DE000A0HG2M1</t>
  </si>
  <si>
    <t>iShares MSCI Eastern European</t>
  </si>
  <si>
    <t>DE000A0HGZV3</t>
  </si>
  <si>
    <t>iShares MSCI Emerging Markets</t>
  </si>
  <si>
    <t>DE000A0HGZT7</t>
  </si>
  <si>
    <t>iShares MSCI Europe</t>
  </si>
  <si>
    <t>DE000A0M5X28</t>
  </si>
  <si>
    <t>iShares MSCI Europe ex-UK</t>
  </si>
  <si>
    <t>DE000A0J2094</t>
  </si>
  <si>
    <t>iShares MSCI Far East ex-Japan</t>
  </si>
  <si>
    <t>DE000A0HGZS9</t>
  </si>
  <si>
    <t>iShares MSCI Japan</t>
  </si>
  <si>
    <t>DE000A0DPMW9</t>
  </si>
  <si>
    <t>iShares MSCI Korea</t>
  </si>
  <si>
    <t>DE000A0HG2L3</t>
  </si>
  <si>
    <t>iShares MSCI Latin America</t>
  </si>
  <si>
    <t>DE000A0NA0K7</t>
  </si>
  <si>
    <t>iShares MSCI North Amercia</t>
  </si>
  <si>
    <t>DE000A0J2060</t>
  </si>
  <si>
    <t>iShares MSCI Taiwan</t>
  </si>
  <si>
    <t>DE000A0HG2K5</t>
  </si>
  <si>
    <t>iShares MSCI Turkey</t>
  </si>
  <si>
    <t>DE000A0LGQN1</t>
  </si>
  <si>
    <t>iShares MSCI US Islamic</t>
  </si>
  <si>
    <t>DE000A0NA0N1</t>
  </si>
  <si>
    <t>iShares MSCI World</t>
  </si>
  <si>
    <t>DE000A0HGZR1</t>
  </si>
  <si>
    <t>iSHares MSCI World Islamic</t>
  </si>
  <si>
    <t>DE000A0NA0L5</t>
  </si>
  <si>
    <t>DE000A0F5UF5</t>
  </si>
  <si>
    <t>iShares NIKKEI 225 (DE)</t>
  </si>
  <si>
    <t>DE000A0H08D2</t>
  </si>
  <si>
    <t>iShares S&amp;P 500</t>
  </si>
  <si>
    <t>DE0002643889</t>
  </si>
  <si>
    <t>iShares S&amp;P Global Clean Energy</t>
  </si>
  <si>
    <t>DE000A0M5X10</t>
  </si>
  <si>
    <t>DE000A0NA0H3</t>
  </si>
  <si>
    <t>iShares S&amp;P Global Water</t>
  </si>
  <si>
    <t>DE000A0MSAG2</t>
  </si>
  <si>
    <t>iShares S&amp;P Listed Private Equity</t>
  </si>
  <si>
    <t>DE000A0MSAF4</t>
  </si>
  <si>
    <t>iShares SMI (DE)</t>
  </si>
  <si>
    <t>DE0005933964</t>
  </si>
  <si>
    <t>iShares TecDAX (DE)</t>
  </si>
  <si>
    <t>DE0005933972</t>
  </si>
  <si>
    <t>DE0006289325</t>
  </si>
  <si>
    <t>Lyxor ETF Brazil</t>
  </si>
  <si>
    <t>FR0010408799</t>
  </si>
  <si>
    <t>Lyxor ETF China Enterprise</t>
  </si>
  <si>
    <t>FR0010204081</t>
  </si>
  <si>
    <t>Lyxor ETF Commodities CRB</t>
  </si>
  <si>
    <t>FR0010270033</t>
  </si>
  <si>
    <t>Lyxor ETF Commodities CRB Non-Energy</t>
  </si>
  <si>
    <t>FR0010346205</t>
  </si>
  <si>
    <t>Lyxor ETF DAX</t>
  </si>
  <si>
    <t>LU0252633754</t>
  </si>
  <si>
    <t>Lyxor ETF DAXplus Covered Call</t>
  </si>
  <si>
    <t>LU0252635023</t>
  </si>
  <si>
    <t xml:space="preserve">Lyxor ETF DAXplus Protective Put </t>
  </si>
  <si>
    <t>LU0288030280</t>
  </si>
  <si>
    <t>FR0007054358</t>
  </si>
  <si>
    <t>Lyxor ETF DJ EURO STOXX 50 BuyWrite</t>
  </si>
  <si>
    <t>FR0010389205</t>
  </si>
  <si>
    <t xml:space="preserve">Lyxor ETF DJ STOXX 600 Automobiles &amp; Parts </t>
  </si>
  <si>
    <t>FR0010344630</t>
  </si>
  <si>
    <t xml:space="preserve">Lyxor ETF DJ STOXX 600 Banks </t>
  </si>
  <si>
    <t>FR0010345371</t>
  </si>
  <si>
    <t xml:space="preserve">Lyxor ETF DJ STOXX 600 Basic Resources </t>
  </si>
  <si>
    <t>FR0010345389</t>
  </si>
  <si>
    <t xml:space="preserve">Lyxor ETF DJ STOXX 600 Chemicals </t>
  </si>
  <si>
    <t>FR0010345470</t>
  </si>
  <si>
    <t xml:space="preserve">Lyxor ETF DJ STOXX 600 Construction &amp; Materials </t>
  </si>
  <si>
    <t>FR0010345504</t>
  </si>
  <si>
    <t>FR0010345363</t>
  </si>
  <si>
    <t xml:space="preserve">Lyxor ETF DJ STOXX 600 Food &amp; Beverage </t>
  </si>
  <si>
    <t>FR0010344861</t>
  </si>
  <si>
    <t xml:space="preserve">Lyxor ETF DJ STOXX 600 Health Care </t>
  </si>
  <si>
    <t>FR0010344879</t>
  </si>
  <si>
    <t xml:space="preserve">Lyxor ETF DJ STOXX 600 Industrial Goods &amp; Services </t>
  </si>
  <si>
    <t>FR0010344887</t>
  </si>
  <si>
    <t xml:space="preserve">Lyxor ETF DJ STOXX 600 Insurance </t>
  </si>
  <si>
    <t>FR0010344903</t>
  </si>
  <si>
    <t xml:space="preserve">Lyxor ETF DJ STOXX 600 Media </t>
  </si>
  <si>
    <t>FR0010344929</t>
  </si>
  <si>
    <t xml:space="preserve">Lyxor ETF DJ STOXX 600 Oil &amp; Gas </t>
  </si>
  <si>
    <t>FR0010344960</t>
  </si>
  <si>
    <t xml:space="preserve">Lyxor ETF DJ STOXX 600 Personal &amp; Household Goods </t>
  </si>
  <si>
    <t>FR0010344978</t>
  </si>
  <si>
    <t xml:space="preserve">Lyxor ETF DJ STOXX 600 Retail </t>
  </si>
  <si>
    <t>FR0010344986</t>
  </si>
  <si>
    <t xml:space="preserve">Lyxor ETF DJ STOXX 600 Technology </t>
  </si>
  <si>
    <t>FR0010344796</t>
  </si>
  <si>
    <t xml:space="preserve">Lyxor ETF DJ STOXX 600 Telecommunications </t>
  </si>
  <si>
    <t>FR0010344812</t>
  </si>
  <si>
    <t xml:space="preserve">Lyxor ETF DJ STOXX 600 Travel &amp; Leisure </t>
  </si>
  <si>
    <t>FR0010344838</t>
  </si>
  <si>
    <t xml:space="preserve">Lyxor ETF DJ STOXX 600 Utilities </t>
  </si>
  <si>
    <t>FR0010344853</t>
  </si>
  <si>
    <t>Lyxor ETF DJ STOXX Select Dividend 30</t>
  </si>
  <si>
    <t>FR0010378604</t>
  </si>
  <si>
    <t>FR0007056841</t>
  </si>
  <si>
    <t>Lyxor ETF Eastern Europe</t>
  </si>
  <si>
    <t>FR0010204073</t>
  </si>
  <si>
    <t>Lyxor ETF Euro Cash</t>
  </si>
  <si>
    <t>FR0010510800</t>
  </si>
  <si>
    <t>Lyxor ETF EuroMTS 10-15Y</t>
  </si>
  <si>
    <t>FR0010037242</t>
  </si>
  <si>
    <t>Lyxor ETF EuroMTS 1-3Y</t>
  </si>
  <si>
    <t>FR0010222224</t>
  </si>
  <si>
    <t>Lyxor ETF EuroMTS 15+Y</t>
  </si>
  <si>
    <t>FR0010481093</t>
  </si>
  <si>
    <t>Lyxor ETF EuroMTS 3-5Y</t>
  </si>
  <si>
    <t>FR0010037234</t>
  </si>
  <si>
    <t>Lyxor ETF EuroMTS 5-7Y</t>
  </si>
  <si>
    <t>FR0010411413</t>
  </si>
  <si>
    <t>Lyxor ETF EuroMTS 7-10Y</t>
  </si>
  <si>
    <t>FR0010411439</t>
  </si>
  <si>
    <t>Lyxor ETF EuroMTS Covered Bond Aggregate</t>
  </si>
  <si>
    <t>FR0010481127</t>
  </si>
  <si>
    <t>Lyxor ETF EuroMTS Global</t>
  </si>
  <si>
    <t>FR0010028860</t>
  </si>
  <si>
    <t>Lyxor ETF EuroMTS Inflation Linked</t>
  </si>
  <si>
    <t>FR0010174292</t>
  </si>
  <si>
    <t>Lyxor ETF FTSE RAFI Europe</t>
  </si>
  <si>
    <t>FR0010400770</t>
  </si>
  <si>
    <t>Lyxor ETF FTSE RAFI Eurozone</t>
  </si>
  <si>
    <t>FR0010400788</t>
  </si>
  <si>
    <t>Lyxor ETF FTSE RAFI Japan</t>
  </si>
  <si>
    <t>FR0010400796</t>
  </si>
  <si>
    <t>Lyxor ETF FTSE RAFI US 1000</t>
  </si>
  <si>
    <t>FR0010400804</t>
  </si>
  <si>
    <t>Lyxor ETF Hong Kong (HSI)</t>
  </si>
  <si>
    <t>FR0010361675</t>
  </si>
  <si>
    <t>Lyxor ETF Japan (TOPIX)</t>
  </si>
  <si>
    <t>FR0010245514</t>
  </si>
  <si>
    <t>Lyxor ETF LevDAX</t>
  </si>
  <si>
    <t>LU0252634307</t>
  </si>
  <si>
    <t>FR0010468983</t>
  </si>
  <si>
    <t>Lyxor ETF MSCI AC Asia-Pacific ex-Japan</t>
  </si>
  <si>
    <t>FR0010312124</t>
  </si>
  <si>
    <t>Lyxor ETF MSCI EM Latin America</t>
  </si>
  <si>
    <t>FR0010410266</t>
  </si>
  <si>
    <t>Lyxor ETF MSCI Emerging Markets</t>
  </si>
  <si>
    <t>FR0010429068</t>
  </si>
  <si>
    <t>Lyxor ETF MSCI EMU Growth</t>
  </si>
  <si>
    <t>FR0010168765</t>
  </si>
  <si>
    <t>Lyxor ETF MSCI EMU Small Cap</t>
  </si>
  <si>
    <t>FR0010168773</t>
  </si>
  <si>
    <t>Lyxor ETF MSCI EMU Value</t>
  </si>
  <si>
    <t>FR0010168781</t>
  </si>
  <si>
    <t>Lyxor ETF MSCI Europe</t>
  </si>
  <si>
    <t>FR0010261198</t>
  </si>
  <si>
    <t>Lyxor ETF MSCI Greece</t>
  </si>
  <si>
    <t>FR0010405431</t>
  </si>
  <si>
    <t>Lyxor ETF MSCI India</t>
  </si>
  <si>
    <t>FR0010361683</t>
  </si>
  <si>
    <t>Lyxor ETF MSCI Korea</t>
  </si>
  <si>
    <t>FR0010361691</t>
  </si>
  <si>
    <t>FR0007063177</t>
  </si>
  <si>
    <t>Lyxor ETF MSCI USA</t>
  </si>
  <si>
    <t>FR0010296061</t>
  </si>
  <si>
    <t>Lyxor ETF MSCI World</t>
  </si>
  <si>
    <t>FR0010315770</t>
  </si>
  <si>
    <t>Lyxor ETF New Energy</t>
  </si>
  <si>
    <t>FR0010524777</t>
  </si>
  <si>
    <t xml:space="preserve">iShares eb.rexx Money Market </t>
  </si>
  <si>
    <t>DE000A0Q4RZ9</t>
  </si>
  <si>
    <t>db x-trackers S&amp;P Europe 350 Shariah ETF</t>
  </si>
  <si>
    <t>LU0328475107</t>
  </si>
  <si>
    <t>db x-trackers DJ Islamic Market Titans 100 ETF</t>
  </si>
  <si>
    <t>LU0328475529</t>
  </si>
  <si>
    <t>db x-trackers S&amp;P Japan 500 Shariah ETF</t>
  </si>
  <si>
    <t>LU0328475289</t>
  </si>
  <si>
    <t>db x-trackers S&amp;P 500 Shariah ETF</t>
  </si>
  <si>
    <t>LU0328475362</t>
  </si>
  <si>
    <t>db x-trackers FTSE 100 Short ETF</t>
  </si>
  <si>
    <t>ETFlab MSCI Japan LC</t>
  </si>
  <si>
    <t>DE000ETFL102</t>
  </si>
  <si>
    <t>ETFlab MSCI Europe LC</t>
  </si>
  <si>
    <t>DE000ETFL086</t>
  </si>
  <si>
    <t>ETFlab MSCI USA LC</t>
  </si>
  <si>
    <t>DE000ETFL094</t>
  </si>
  <si>
    <t>IE00B3B8Q275</t>
  </si>
  <si>
    <t>ISHARES III PLC ISHARES EUR COVERED BOND EUR</t>
  </si>
  <si>
    <t>IE00B3B8PX14</t>
  </si>
  <si>
    <t>ISHARES III PLC ISHARES GLOBAL INFLATION-LINKED BOND EUR</t>
  </si>
  <si>
    <t>Lyxor ETF China Enterprise HSCEI</t>
  </si>
  <si>
    <t>CASAM ETF EURMIDCAP</t>
  </si>
  <si>
    <t>EasyETF DJ STOXX 600</t>
  </si>
  <si>
    <t>EasyETF DJ STOXX Asia/Pacific ex Japan (EUR)</t>
  </si>
  <si>
    <t>EasyETF DJ STOXX Asia/Pacific ex Japan (USD)</t>
  </si>
  <si>
    <t xml:space="preserve">JPM ETF GBI EMU </t>
  </si>
  <si>
    <t>Lyxor Pan Africa</t>
  </si>
  <si>
    <t>FR0010581413</t>
  </si>
  <si>
    <t>EasyETF EuroMTS Fed Funds</t>
  </si>
  <si>
    <t>FR0010616276</t>
  </si>
  <si>
    <t xml:space="preserve">db x-trackers DJ EURO STOXX Select Dividend 30 ETF </t>
  </si>
  <si>
    <t xml:space="preserve">db x-trackers DJ STOXX Global Select Dividend 100 </t>
  </si>
  <si>
    <t>Lyxor ETF PRIVEX</t>
  </si>
  <si>
    <t>FR0010407197</t>
  </si>
  <si>
    <t>Wiener Börse</t>
  </si>
  <si>
    <t>ESPA STOCK NTX</t>
  </si>
  <si>
    <t>AT0000A00EH2</t>
  </si>
  <si>
    <t>HEX</t>
  </si>
  <si>
    <t>FI0008810395</t>
  </si>
  <si>
    <t>Istanbul Stock Exchange</t>
  </si>
  <si>
    <t>DJ Istanbul 20</t>
  </si>
  <si>
    <t>TRMCU1WWWWW3</t>
  </si>
  <si>
    <t xml:space="preserve">DJ TURKİYE 15 A TİPİ BYF </t>
  </si>
  <si>
    <t>TRYISMD00035</t>
  </si>
  <si>
    <t>TRYB2IM00042</t>
  </si>
  <si>
    <t>TRYFNBK00063</t>
  </si>
  <si>
    <t>TRYFNBK00055</t>
  </si>
  <si>
    <t>TRYFNBK00048</t>
  </si>
  <si>
    <t>TRYFNBK00030</t>
  </si>
  <si>
    <t xml:space="preserve">SP-IFCI AKBANK BYF </t>
  </si>
  <si>
    <t>TRYAKBK00045</t>
  </si>
  <si>
    <t>Oslo Bors</t>
  </si>
  <si>
    <t>DnB NOR OBX</t>
  </si>
  <si>
    <t>NO0010257801</t>
  </si>
  <si>
    <t>XACT OBX</t>
  </si>
  <si>
    <t>NO0010262249</t>
  </si>
  <si>
    <t>Irish Stock Exchange</t>
  </si>
  <si>
    <t>ISEQ 20 ETF</t>
  </si>
  <si>
    <t>IE00B03TF647</t>
  </si>
  <si>
    <t>Iceland Stock Exchange</t>
  </si>
  <si>
    <t>ICEX-15 ETF</t>
  </si>
  <si>
    <t>IS0000009710</t>
  </si>
  <si>
    <t>Ljubljana Stock Exchange</t>
  </si>
  <si>
    <t>MP-EUROSTOCK.SI</t>
  </si>
  <si>
    <t>SI0021400013</t>
  </si>
  <si>
    <t>Bolsa de Madrid</t>
  </si>
  <si>
    <t>ES0105321030</t>
  </si>
  <si>
    <t>Acción FTSE Latibex Brasil ETF</t>
  </si>
  <si>
    <t>ES0105322004</t>
  </si>
  <si>
    <t>Acción FTSE Latibex Top ETF</t>
  </si>
  <si>
    <t>ES0105304002</t>
  </si>
  <si>
    <t>Acción IBEX 35 ETF</t>
  </si>
  <si>
    <t>ES0105336038</t>
  </si>
  <si>
    <t>Acción IBEX Top Dividendo ETF</t>
  </si>
  <si>
    <t>ES0105337002</t>
  </si>
  <si>
    <t>AFI Bonos Medio Plazo Euro ETF</t>
  </si>
  <si>
    <t>ES0106061007</t>
  </si>
  <si>
    <t>AFI Monetario Euro ETF</t>
  </si>
  <si>
    <t>ES0106078001</t>
  </si>
  <si>
    <t>Flame ETF IBEX 35</t>
  </si>
  <si>
    <t>ES0107993034</t>
  </si>
  <si>
    <t>Flame ETF IBEX Mid Caps</t>
  </si>
  <si>
    <t>ES0137692002</t>
  </si>
  <si>
    <t>Flame ETF IBEX Small Caps</t>
  </si>
  <si>
    <t>ES0137649002</t>
  </si>
  <si>
    <t>Flame ETF Monetario</t>
  </si>
  <si>
    <t>ES0137646008</t>
  </si>
  <si>
    <t>Lyxor ETF IBEX 35</t>
  </si>
  <si>
    <t>FR0010251744</t>
  </si>
  <si>
    <t>Lyxor ETF MSCI Russia</t>
  </si>
  <si>
    <t>Budapest Exchange</t>
  </si>
  <si>
    <t>ETF BUX OTP</t>
  </si>
  <si>
    <t>HU0000704960</t>
  </si>
  <si>
    <t xml:space="preserve">Athens Exchange </t>
  </si>
  <si>
    <t>GRF000013000</t>
  </si>
  <si>
    <t>European ETF Market</t>
  </si>
  <si>
    <t>XACT Bear</t>
  </si>
  <si>
    <t>SE0001342387</t>
  </si>
  <si>
    <t>XACT Bull</t>
  </si>
  <si>
    <t>SE0001342395</t>
  </si>
  <si>
    <t>XACT OMXS30</t>
  </si>
  <si>
    <t>SE0000693293</t>
  </si>
  <si>
    <t>XACT VINX30</t>
  </si>
  <si>
    <t>SE0001710914</t>
  </si>
  <si>
    <t>XACT OMXSB</t>
  </si>
  <si>
    <t>SE0001056045</t>
  </si>
  <si>
    <t xml:space="preserve">db x-trackers MSCI Korea TRN Index ETF </t>
  </si>
  <si>
    <t xml:space="preserve">db x-trackers MSCI Taiwan TRN Index ETF </t>
  </si>
  <si>
    <t xml:space="preserve">db x-trackers MSCI USA TRN Index ETF </t>
  </si>
  <si>
    <t xml:space="preserve">db x-trackers S&amp;P CNX NIFTY ETF </t>
  </si>
  <si>
    <t xml:space="preserve">db x-trackers ShortDAX ETF </t>
  </si>
  <si>
    <t>Diamonds</t>
  </si>
  <si>
    <t>US2527871063</t>
  </si>
  <si>
    <t>EasyETF ASPI Eurozone</t>
  </si>
  <si>
    <t>FR0007068028</t>
  </si>
  <si>
    <t>EasyETF CAC 40</t>
  </si>
  <si>
    <t>FR0010150458</t>
  </si>
  <si>
    <t>LU0246033426</t>
  </si>
  <si>
    <t xml:space="preserve">EasyETF Euro Automobile </t>
  </si>
  <si>
    <t>FR0010018333</t>
  </si>
  <si>
    <t>EasyETF Euro Banks</t>
  </si>
  <si>
    <t>FR0007068077</t>
  </si>
  <si>
    <t xml:space="preserve">EasyETF Euro Construction </t>
  </si>
  <si>
    <t>FR0010018341</t>
  </si>
  <si>
    <t>EasyETF Euro Energy</t>
  </si>
  <si>
    <t>FR0007068085</t>
  </si>
  <si>
    <t>EasyETF Euro Healthcare</t>
  </si>
  <si>
    <t>FR0007068093</t>
  </si>
  <si>
    <t>EasyETF Euro Insurance</t>
  </si>
  <si>
    <t>FR0007068101</t>
  </si>
  <si>
    <t>EasyETF Euro Media</t>
  </si>
  <si>
    <t>FR0007068051</t>
  </si>
  <si>
    <t>FR0010230516</t>
  </si>
  <si>
    <t>FR0000973588</t>
  </si>
  <si>
    <t>FR0010129072</t>
  </si>
  <si>
    <t>EasyETF Euro Technology</t>
  </si>
  <si>
    <t>FR0007068069</t>
  </si>
  <si>
    <t>EasyETF Euro Telecom</t>
  </si>
  <si>
    <t>FR0007068044</t>
  </si>
  <si>
    <t>EasyETF Euro Utilities</t>
  </si>
  <si>
    <t>FR0007068036</t>
  </si>
  <si>
    <t>LU0281118355</t>
  </si>
  <si>
    <t>EasyETF Global Titans 50</t>
  </si>
  <si>
    <t>FR0000973596</t>
  </si>
  <si>
    <t>EasyETF iBoxx Liquid Sovereigns Extra Short</t>
  </si>
  <si>
    <t>FR0010276923</t>
  </si>
  <si>
    <t>EasyETF iBoxx Liquid Sovereigns Global</t>
  </si>
  <si>
    <t>FR0010276949</t>
  </si>
  <si>
    <t>EasyETF iBoxx Liquid Sovereigns Long</t>
  </si>
  <si>
    <t>FR0010276964</t>
  </si>
  <si>
    <t>EasyETF STOXX 50 Europe</t>
  </si>
  <si>
    <t>FR0000973604</t>
  </si>
  <si>
    <t>EasyETF STOXX 50 Europe B</t>
  </si>
  <si>
    <t>FR0010148858</t>
  </si>
  <si>
    <t>IE0032895942</t>
  </si>
  <si>
    <t>IE00B1FZSC47</t>
  </si>
  <si>
    <t>IE00B14X4S71</t>
  </si>
  <si>
    <t>IE00B1FZS798</t>
  </si>
  <si>
    <t>IE0032523478</t>
  </si>
  <si>
    <t>IE00B14X4Q57</t>
  </si>
  <si>
    <t>IE00B1FZS913</t>
  </si>
  <si>
    <t>IE00B1FZS681</t>
  </si>
  <si>
    <t>IE00B1FZS806</t>
  </si>
  <si>
    <t>iShares € Inflation-Linked Bond</t>
  </si>
  <si>
    <t>IE00B0M62X26</t>
  </si>
  <si>
    <t>iShares AEX</t>
  </si>
  <si>
    <t>IE00B0M62Y33</t>
  </si>
  <si>
    <t>IE00B14X4T88</t>
  </si>
  <si>
    <t>IE00B0M62V02</t>
  </si>
  <si>
    <t>IE00B02KXL92</t>
  </si>
  <si>
    <t>IE00B0M62S72</t>
  </si>
  <si>
    <t>IE00B02KXM00</t>
  </si>
  <si>
    <t>IE00B0M62T89</t>
  </si>
  <si>
    <t>iShares FTSE 100</t>
  </si>
  <si>
    <t>IE0005042456</t>
  </si>
  <si>
    <t xml:space="preserve">iShares FTSE BRIC 50 </t>
  </si>
  <si>
    <t>IE00B1W57M07</t>
  </si>
  <si>
    <t xml:space="preserve">iShares FTSE EPRA/NAREIT Asia Property Yield Fund </t>
  </si>
  <si>
    <t>IE00B1FZS244</t>
  </si>
  <si>
    <t xml:space="preserve">iShares FTSE EPRA/NAREIT Global Property Yield Fun </t>
  </si>
  <si>
    <t>IE00B1FZS350</t>
  </si>
  <si>
    <t xml:space="preserve">iShares FTSE EPRA/NAREIT US Property Yield Fund </t>
  </si>
  <si>
    <t>IE00B1FZSF77</t>
  </si>
  <si>
    <t>iShares FTSE/EPRA European Property</t>
  </si>
  <si>
    <t>IE00B0M63284</t>
  </si>
  <si>
    <t xml:space="preserve">iShares FTSE/Macquarie Global Infrastructure 100 </t>
  </si>
  <si>
    <t>IE00B1FZS467</t>
  </si>
  <si>
    <t>IE00B02KXK85</t>
  </si>
  <si>
    <t>IE0030974079</t>
  </si>
  <si>
    <t>IE0004855221</t>
  </si>
  <si>
    <t>iShares Islam EM</t>
  </si>
  <si>
    <t>IE00B27YCP72</t>
  </si>
  <si>
    <t>iShares Islam USA</t>
  </si>
  <si>
    <t>IE00B296QM64</t>
  </si>
  <si>
    <t>iShares Islam World</t>
  </si>
  <si>
    <t>IE00B27YCN58</t>
  </si>
  <si>
    <t>IE00B0M63730</t>
  </si>
  <si>
    <t>IE00B0M63516</t>
  </si>
  <si>
    <t>iShares MSCI EM Eastern Europe</t>
  </si>
  <si>
    <t>FR0010616268</t>
  </si>
  <si>
    <t>Lyxor ETF S&amp;P MIB</t>
  </si>
  <si>
    <t>Lyxor ETF MSCI AC Asia-Pacific ex Japan</t>
  </si>
  <si>
    <t xml:space="preserve">Lyxor ETF DJ STOXX 600 Financial services </t>
  </si>
  <si>
    <t>Lyxor ETF WISE Quantitative Stratatgy</t>
  </si>
  <si>
    <t>JPM ETF EMU 1-3 Y</t>
  </si>
  <si>
    <t>JPM ETF EMU 3-5 Y</t>
  </si>
  <si>
    <t>JPM ETF EMU 5-7 Y</t>
  </si>
  <si>
    <t>JPM ETF EMU 7-10 Y</t>
  </si>
  <si>
    <t xml:space="preserve">EasyETF EuroMTS Eonia </t>
  </si>
  <si>
    <t xml:space="preserve">CASAM ETF S&amp;P Europe 350 </t>
  </si>
  <si>
    <t xml:space="preserve">CASAM ETF S&amp;P Europe </t>
  </si>
  <si>
    <t>iShares MSCI AC Far East ex Japan</t>
  </si>
  <si>
    <t>db x-trackers II EONIA TR Index ETF</t>
  </si>
  <si>
    <t>IE00B0M63953</t>
  </si>
  <si>
    <t>IE00B0M63177</t>
  </si>
  <si>
    <t xml:space="preserve">iShares MSCI Europe </t>
  </si>
  <si>
    <t>IE00B1YZSC51</t>
  </si>
  <si>
    <t>IE00B14X4N27</t>
  </si>
  <si>
    <t>IE00B02KXH56</t>
  </si>
  <si>
    <t>IE00B0M63391</t>
  </si>
  <si>
    <t>iShares MSCI LATAM</t>
  </si>
  <si>
    <t>IE00B27YCK28</t>
  </si>
  <si>
    <t>iShares MSCI North America</t>
  </si>
  <si>
    <t>IE00B14X4M10</t>
  </si>
  <si>
    <t>IE00B0M63623</t>
  </si>
  <si>
    <t xml:space="preserve">iShares MSCI Turkey </t>
  </si>
  <si>
    <t>IE00B1FZS574</t>
  </si>
  <si>
    <t>IE00B0M62Q58</t>
  </si>
  <si>
    <t>IE0031442068</t>
  </si>
  <si>
    <t xml:space="preserve">iShares S&amp;P Global Clean Energy </t>
  </si>
  <si>
    <t>IE00B1XNHC34</t>
  </si>
  <si>
    <t xml:space="preserve">iShares S&amp;P Global Water </t>
  </si>
  <si>
    <t>IE00B1TXK627</t>
  </si>
  <si>
    <t xml:space="preserve">iShares S&amp;P Listed Private Equity </t>
  </si>
  <si>
    <t>IE00B1TXHL60</t>
  </si>
  <si>
    <t>IE00B27YCF74</t>
  </si>
  <si>
    <t>FR0010476515</t>
  </si>
  <si>
    <t>FR0010398719</t>
  </si>
  <si>
    <t>Lyxor ETF BEL 20</t>
  </si>
  <si>
    <t>FR0000021842</t>
  </si>
  <si>
    <t xml:space="preserve">Lyxor ETF Brazil (IBOVESPA) </t>
  </si>
  <si>
    <t>Lyxor ETF CAC 40</t>
  </si>
  <si>
    <t>FR0007052782</t>
  </si>
  <si>
    <t>Lyxor ETF China</t>
  </si>
  <si>
    <t xml:space="preserve">Lyxor ETF Commodities CRB </t>
  </si>
  <si>
    <t xml:space="preserve">Lyxor ETF Commodities CRB Non-Energy </t>
  </si>
  <si>
    <t xml:space="preserve">Lyxor ETF DAX </t>
  </si>
  <si>
    <t xml:space="preserve">Lyxor ETF DAXplus Covered Call </t>
  </si>
  <si>
    <t>Lyxor ETF DJ Global Titans 50</t>
  </si>
  <si>
    <t>FR0007075494</t>
  </si>
  <si>
    <t>Lyxor ETF DJ Industrial Average</t>
  </si>
  <si>
    <t xml:space="preserve">Lyxor ETF DJ STOXX Select Dividend 30 </t>
  </si>
  <si>
    <t xml:space="preserve">Lyxor ETF Euro Cash </t>
  </si>
  <si>
    <t xml:space="preserve">Lyxor ETF EuroMTS 15+Y </t>
  </si>
  <si>
    <t xml:space="preserve">Lyxor ETF EuroMTS 5-7Y </t>
  </si>
  <si>
    <t xml:space="preserve">Lyxor ETF EuroMTS 7-10Y </t>
  </si>
  <si>
    <t xml:space="preserve">Lyxor ETF EuroMTS Covered Bond Aggregate </t>
  </si>
  <si>
    <t xml:space="preserve">Lyxor ETF FTSE RAFI US 1000 </t>
  </si>
  <si>
    <t>Lyxor ETF FTSEurofirst 80</t>
  </si>
  <si>
    <t>FR0007085501</t>
  </si>
  <si>
    <t xml:space="preserve">Lyxor ETF Greece </t>
  </si>
  <si>
    <t xml:space="preserve">Lyxor ETF India </t>
  </si>
  <si>
    <t>Lyxor ETF Japan</t>
  </si>
  <si>
    <t xml:space="preserve">Lyxor ETF LevDAX </t>
  </si>
  <si>
    <t xml:space="preserve">Lyxor ETF MSCI EM Latin America </t>
  </si>
  <si>
    <t xml:space="preserve">Lyxor ETF MSCI Emerging Markets </t>
  </si>
  <si>
    <t>FR0010397554</t>
  </si>
  <si>
    <t xml:space="preserve">Lyxor ETF PRIVEX </t>
  </si>
  <si>
    <t>Lyxor ETF Taiwan</t>
  </si>
  <si>
    <t>FR0010444786</t>
  </si>
  <si>
    <t xml:space="preserve">Lyxor ETF Turkey </t>
  </si>
  <si>
    <t>FR0010540690</t>
  </si>
  <si>
    <t xml:space="preserve">Market Access AMEX Gold Bugs Index Fund </t>
  </si>
  <si>
    <t xml:space="preserve">Merrill Lynch Commodity Index Extra Fund </t>
  </si>
  <si>
    <t>LU0319798384</t>
  </si>
  <si>
    <t xml:space="preserve">Merrill Lynch Europe 1 Index Fund </t>
  </si>
  <si>
    <t>LU0319797147</t>
  </si>
  <si>
    <t xml:space="preserve">PowerShares Dynamic Europe Fund </t>
  </si>
  <si>
    <t xml:space="preserve">PowerShares Dynamic Global Developed Markets Fund </t>
  </si>
  <si>
    <t xml:space="preserve">PowerShares Dynamic US Market Fund </t>
  </si>
  <si>
    <t xml:space="preserve">PowerShares EQQQ </t>
  </si>
  <si>
    <t>OMX Helsinki 25 EXCH TR Fund</t>
  </si>
  <si>
    <t>FI0008805627</t>
  </si>
  <si>
    <t>Lyxor ETF Kuwait (FTSE Coast Kuwait 40)</t>
  </si>
  <si>
    <t>Xetra Order Book Turnover in MEUR</t>
  </si>
  <si>
    <t>On Exchange Order Book Turnover in MEUR</t>
  </si>
  <si>
    <r>
      <t xml:space="preserve">2  </t>
    </r>
    <r>
      <rPr>
        <sz val="8"/>
        <rFont val="Arial"/>
      </rPr>
      <t>Total turnover includes order book turnover and off-exchange standard trades.</t>
    </r>
  </si>
  <si>
    <t>Xetra Order Book Turnover (MEUR)</t>
  </si>
  <si>
    <t>Xetra Order Book/Cascade OTC Statistics</t>
  </si>
  <si>
    <t>db x-trackers II EONIA TRI ETF</t>
  </si>
  <si>
    <t>LU0335044896</t>
  </si>
  <si>
    <t>LU0356591882</t>
  </si>
  <si>
    <t>LU0356592187</t>
  </si>
  <si>
    <t>db x-trackers USD Money Markets ETF</t>
  </si>
  <si>
    <t>db x-trackers GBP Money Markets ETF</t>
  </si>
  <si>
    <t>iShares DJ EURO STOXX Banks (DE)</t>
  </si>
  <si>
    <t>LU0321463258</t>
  </si>
  <si>
    <t>db x-trackers II Emerging Markets Liquid Eurobond Index ETF</t>
  </si>
  <si>
    <t>LU0321462953</t>
  </si>
  <si>
    <t>IE00B2QWDR12</t>
  </si>
  <si>
    <t>IE00B2QWCY14</t>
  </si>
  <si>
    <t>iShares S&amp;P Smallcap 600</t>
  </si>
  <si>
    <t>JPMorgan ETF GBI EMU 1-3 Y</t>
  </si>
  <si>
    <t>FR0010561183</t>
  </si>
  <si>
    <t>JPMorgan ETF GBI EMU 3-5 Y</t>
  </si>
  <si>
    <t>FR0010561225</t>
  </si>
  <si>
    <t>JPMorgan ETF GBI EMU 5-7 Y</t>
  </si>
  <si>
    <t>FR0010561241</t>
  </si>
  <si>
    <t>JPMorgan ETF GBI EMU 7-10 Y</t>
  </si>
  <si>
    <t>FR0010561258</t>
  </si>
  <si>
    <t>Lyxor ETF Brazil (Ibovespa)</t>
  </si>
  <si>
    <t>UBS-ETF MSCI EMU</t>
  </si>
  <si>
    <t>UBS-ETF MSCI Japan</t>
  </si>
  <si>
    <t>UBS-ETF MSCI USA</t>
  </si>
  <si>
    <t>iShares MSCI Japan Smallcap</t>
  </si>
  <si>
    <t>IE00B2QWDY88</t>
  </si>
  <si>
    <t>Lyxor ETF DJ STOXX 600 Banks</t>
  </si>
  <si>
    <t>ETFlab DAX Preisindex</t>
  </si>
  <si>
    <t>DE000ETFL060</t>
  </si>
  <si>
    <t>ETFlab DJ EURO STOXX Select Dividend 30</t>
  </si>
  <si>
    <t>DE000ETFL078</t>
  </si>
  <si>
    <t>FR0010612218</t>
  </si>
  <si>
    <t>FR0010616250</t>
  </si>
  <si>
    <t>EasyETF DJ Luxury</t>
  </si>
  <si>
    <t>FR0010616649</t>
  </si>
  <si>
    <t>EasyETF FTSE ET50 Environment</t>
  </si>
  <si>
    <t>FR0010616284</t>
  </si>
  <si>
    <t>EasyETF S-Box BNP Paribas Global Agribusiness</t>
  </si>
  <si>
    <t>FR0010616318</t>
  </si>
  <si>
    <t>EasyETF S-Box BNP Paribas Next 11 Emerging</t>
  </si>
  <si>
    <t>FR0010616656</t>
  </si>
  <si>
    <t>Lyxor ETF Leverage CAC 40</t>
  </si>
  <si>
    <t>SGAM ETF Private Equity LPX50</t>
  </si>
  <si>
    <t>FR0010413518</t>
  </si>
  <si>
    <t>EasyETF Russell 1000 (EUR)</t>
  </si>
  <si>
    <t>FR0010616292</t>
  </si>
  <si>
    <t>EasyETF Russell 1000 (USD)</t>
  </si>
  <si>
    <t>FR0010618835</t>
  </si>
  <si>
    <t>EasyETF S&amp;P 100 (EUR)</t>
  </si>
  <si>
    <t>FR0010616300</t>
  </si>
  <si>
    <t>EasyETF S&amp;P 100 (USD)</t>
  </si>
  <si>
    <t>FR0010618843</t>
  </si>
  <si>
    <t>db x-trackers CAC 40 Short</t>
  </si>
  <si>
    <t>LU0322251280</t>
  </si>
  <si>
    <t>db x-trackers CAC 40 ETF</t>
  </si>
  <si>
    <t>LU0322250985</t>
  </si>
  <si>
    <t>EasyETF S-Box BNP Paribas Global Nuclear (EUR)</t>
  </si>
  <si>
    <t>FR0010636597</t>
  </si>
  <si>
    <t>EasyETF S-Box BNP Paribas Global Nuclear (USD)</t>
  </si>
  <si>
    <t>FR0010640268</t>
  </si>
  <si>
    <t>EasyETF S-Box BNP Paribas Global Water (EUR)</t>
  </si>
  <si>
    <t>FR0010636621</t>
  </si>
  <si>
    <t>EasyETF S-Box BNP Paribas Global Water (USD)</t>
  </si>
  <si>
    <t>FR0010640276</t>
  </si>
  <si>
    <t xml:space="preserve">EasyETF FTSE South Africa </t>
  </si>
  <si>
    <t>FR0010636571</t>
  </si>
  <si>
    <t>EasyETF TSEC Taiwan</t>
  </si>
  <si>
    <t>FR0010636563</t>
  </si>
  <si>
    <t>EasyETF DJ South Korea Titans 30</t>
  </si>
  <si>
    <t>FR0010636530</t>
  </si>
  <si>
    <t>EasyETF FTSE Xinhua China 25 (EUR)</t>
  </si>
  <si>
    <t>FR0010636589</t>
  </si>
  <si>
    <t>EasyETF FTSE Xinhua China 25 (USD)</t>
  </si>
  <si>
    <t>FR0010640250</t>
  </si>
  <si>
    <t>EasyETF DJ Egypt</t>
  </si>
  <si>
    <t>FR0010636522</t>
  </si>
  <si>
    <t>FR0010636514</t>
  </si>
  <si>
    <t>FR0010640219</t>
  </si>
  <si>
    <t>EasyETF DJ Turkey Titans 20</t>
  </si>
  <si>
    <t>FR0010636555</t>
  </si>
  <si>
    <t>Lyxor ETF MSCI Thailand (Quote A)</t>
  </si>
  <si>
    <t>Lyxor ETF MSCI Malaysia (Quote A)</t>
  </si>
  <si>
    <t>db x-trackers II iTraxx Europe 5-Year Short ETF</t>
  </si>
  <si>
    <t>db x-trackers II iTraxx Crossover 5-Year Short ETF</t>
  </si>
  <si>
    <t xml:space="preserve">db x-trackers II iTraxx HiVol 5-Year Short </t>
  </si>
  <si>
    <t>db x-trackers II iTraxx Europe 5-Year ETF</t>
  </si>
  <si>
    <t xml:space="preserve">db x-trackers II iTraxx  HiVol 5- Year ETF </t>
  </si>
  <si>
    <t>db x-trackers II iTraxx Crossover 5-Year ETF</t>
  </si>
  <si>
    <t>FR0010614834</t>
  </si>
  <si>
    <t xml:space="preserve">UBS-ETF MSCI EMU </t>
  </si>
  <si>
    <t>UBS-ETF MSCI World</t>
  </si>
  <si>
    <t>LU0340285161</t>
  </si>
  <si>
    <t>XACT OMXH25 Index ETF</t>
  </si>
  <si>
    <t>Exchange and Non-Exchange Order Book Turnover in MEUR</t>
  </si>
  <si>
    <t>Source: Deutsche Börse, SWX, SWX Europe, Bloomberg</t>
  </si>
  <si>
    <t>FR0010592014</t>
  </si>
  <si>
    <t>Lyxor ETF Short CAC 40</t>
  </si>
  <si>
    <t>FR0010591362</t>
  </si>
  <si>
    <t>Lyxor ETF Short Strategy Europe</t>
  </si>
  <si>
    <t>FR0010589101</t>
  </si>
  <si>
    <t>db x-trackers II EONIA TRI ETF 1D</t>
  </si>
  <si>
    <t>db x-trackers II iBoxx € Inflation-Linked TRI ETF</t>
  </si>
  <si>
    <t>db x-trackers II iBoxx € Sovereigns Eurozone 10-15 TRI ETF</t>
  </si>
  <si>
    <t>db x-trackers II iBoxx € Sovereigns Eurozone 1-3 TRI ETF</t>
  </si>
  <si>
    <t>db x-trackers II iBoxx € Sovereigns Eurozone 15+ TRI ETF</t>
  </si>
  <si>
    <t>db x-trackers II iBoxx € Sovereigns Eurozone 25+ TRI ETF</t>
  </si>
  <si>
    <t>db x-trackers II iBoxx € Sovereigns Eurozone 3-5 TRI ETF</t>
  </si>
  <si>
    <t>db x-trackers II iBoxx € Sovereigns Eurozone 5-7 TRI ETF</t>
  </si>
  <si>
    <t>db x-trackers II iBoxx € Sovereigns Eurozone 7-10 TRI ETF</t>
  </si>
  <si>
    <t>db x-trackers II iBoxx € Sovereigns Eurozone TRI ETF</t>
  </si>
  <si>
    <t>db x-trackers II iBoxx Global Inflation-Linked TRI Hedged ETF</t>
  </si>
  <si>
    <t>db x-trackers II iTraxx Crossover 5-year TRI ETF</t>
  </si>
  <si>
    <t>db x-trackers II iTraxx Europe 5-year TRI ETF</t>
  </si>
  <si>
    <t>db x-trackers II iTraxx HiVol 5-year TRI ETF</t>
  </si>
  <si>
    <t>db x-trackers II Short IBOXX € Sovereigns Eurozone TRI ETF</t>
  </si>
  <si>
    <t>iShares DJ STOXX 600 Telecommunication Swap (DE)</t>
  </si>
  <si>
    <t xml:space="preserve">Lyxor ETF DJ STOXX 600 Financial Services </t>
  </si>
  <si>
    <t>Lyxor ETF Dow Jones Industrial Average</t>
  </si>
  <si>
    <t>db x-trackers FTSE All-World ex-UK ETF</t>
  </si>
  <si>
    <t>iShares MSCI AC Far Est ex-Japan SMLCP</t>
  </si>
  <si>
    <t>Lyxor MSCI AC Asia-Pacific ex-Japan</t>
  </si>
  <si>
    <t>Turkish Smaller Companies Istanbul 25</t>
  </si>
  <si>
    <t>db x-trackers II Emerging Markets Liquid Eurobond</t>
  </si>
  <si>
    <t>db x-trackers II Short iBoxx Sover Eurozone TRI</t>
  </si>
  <si>
    <t>Market Access AMEX Gold Bugs Index Fund</t>
  </si>
  <si>
    <t>Market Access DaxGlobal Asia Index Fund</t>
  </si>
  <si>
    <t>db x-trackers FTSE 100 ETF Short</t>
  </si>
  <si>
    <t>LU0328473581</t>
  </si>
  <si>
    <t>UBS-ETF MSCI Japan I</t>
  </si>
  <si>
    <t>Market Access DAXGlobal BRIC Index Fund</t>
  </si>
  <si>
    <t>Market Access DAXGlobal Russia Index Fund</t>
  </si>
  <si>
    <t>Market Access Dow Jones Turkey Titans 20 Fund</t>
  </si>
  <si>
    <t>Market Access Jim Rogers Int Commodity Fund</t>
  </si>
  <si>
    <t>Market Access RICI - A Index Fund</t>
  </si>
  <si>
    <t xml:space="preserve">Market Access RICI - M Index Fund     / </t>
  </si>
  <si>
    <t xml:space="preserve">PowerShares FTSE RAFI Developed 1000 Fund </t>
  </si>
  <si>
    <t xml:space="preserve">PowerShares FTSE RAFI Developed Europe Mid-Small F </t>
  </si>
  <si>
    <t xml:space="preserve">PowerShares FTSE RAFI Europe Fund </t>
  </si>
  <si>
    <t xml:space="preserve">PowerShares FTSE RAFI US 1000 Fund </t>
  </si>
  <si>
    <t xml:space="preserve">PowerShares Global Clean Energy Fund </t>
  </si>
  <si>
    <t xml:space="preserve">PowerShares Global Listed Private Equity Fund </t>
  </si>
  <si>
    <t xml:space="preserve">PowerShares Palisades Global Water Fund </t>
  </si>
  <si>
    <t>IE0031091642</t>
  </si>
  <si>
    <t>IE0031091428</t>
  </si>
  <si>
    <t>StreetTRACKS AEX</t>
  </si>
  <si>
    <t>FR0000001893</t>
  </si>
  <si>
    <t>StreetTRACKS MSCI Europe Consumer Discretionary</t>
  </si>
  <si>
    <t>FR0000001752</t>
  </si>
  <si>
    <t>StreetTRACKS MSCI Europe Consumer Staples</t>
  </si>
  <si>
    <t>FR0000001745</t>
  </si>
  <si>
    <t>StreetTRACKS MSCI Europe Energy</t>
  </si>
  <si>
    <t>FR0000001810</t>
  </si>
  <si>
    <t>db x-trackers DJ EURO STOXX 50 ETF</t>
  </si>
  <si>
    <t>db x-trackers DJ EURO STOXX 50 Short ETF</t>
  </si>
  <si>
    <t>db x-trackers DJ EURO STOXX Select Dividend 30 ETF</t>
  </si>
  <si>
    <t>EasyETF NMX Infrastructure Europe</t>
  </si>
  <si>
    <t>EasyETF NMX30 Infrastructure Global</t>
  </si>
  <si>
    <t>iShares DJ EURO STOXX 50 (DE)</t>
  </si>
  <si>
    <t>ishares DJ EURO STOXX Banks (DE)</t>
  </si>
  <si>
    <t>iShares DJ EURO STOXX Growth</t>
  </si>
  <si>
    <t>iShares DJ EURO STOXX Healthcare (DE)</t>
  </si>
  <si>
    <t>iShares DJ EURO STOXX Select Dividend</t>
  </si>
  <si>
    <t>iShares DJ EURO STOXX Select Dividend 30 (DE)</t>
  </si>
  <si>
    <t>iShares DJ EURO STOXX SmallCap</t>
  </si>
  <si>
    <t>iShares DJ EURO STOXX Telecommunication (DE)</t>
  </si>
  <si>
    <t>iShares DJ EURO STOXX Value</t>
  </si>
  <si>
    <t>iShares S&amp;P Global Timber &amp; Forestry</t>
  </si>
  <si>
    <t>Lyxor ETF DJ EURO STOXX 50</t>
  </si>
  <si>
    <t>UBS-ETF DJ EURO STOXX 50 A</t>
  </si>
  <si>
    <t>XTF Exchange Traded Funds (Deutsche Börse)</t>
  </si>
  <si>
    <t>db x-trackers DJ STOXX 600 Food &amp; Beverage ETF</t>
  </si>
  <si>
    <t>db x-trackers DJ STOXX 600 Oil &amp; Gas ETF</t>
  </si>
  <si>
    <t>iShares DJ Asia/Pacific Select Dividend 30 (DE)</t>
  </si>
  <si>
    <t>EasyETF EURO STOXX</t>
  </si>
  <si>
    <t>EasyETF EURO STOXX 50</t>
  </si>
  <si>
    <t>EasyETF EURO STOXX 50 B</t>
  </si>
  <si>
    <t xml:space="preserve">iShares DJ EURO STOXX 50 </t>
  </si>
  <si>
    <t>Lyxor ETF MSCI Thailand</t>
  </si>
  <si>
    <t>Lyxor ETF MSCI Malaysia</t>
  </si>
  <si>
    <t xml:space="preserve">Lyxor ETF South Africa (FTSE/JSE TOP 40) </t>
  </si>
  <si>
    <t>db x-trackers MSCI Europe Small Cap ETF</t>
  </si>
  <si>
    <t>EasyETF DJ EURO STOXX</t>
  </si>
  <si>
    <t>iShares S&amp;P Timber &amp; Forestry</t>
  </si>
  <si>
    <t>Lyxor ETF Leveraged DJ EURO STOXX 50</t>
  </si>
  <si>
    <t>Lyxor ETF MSCI Taiwan (Quote B)</t>
  </si>
  <si>
    <t>Lyxor ETF South Africa FTSE/JSE TOP 40</t>
  </si>
  <si>
    <t>Lyxor ETF Wise Quantitative Strategy</t>
  </si>
  <si>
    <t>SPA ETF MarketGrader 100</t>
  </si>
  <si>
    <t>SPA ETF MarketGrader 200</t>
  </si>
  <si>
    <t>SPA ETF MarketGrader 40</t>
  </si>
  <si>
    <t>SPA ETF MarketGrader Large Cap</t>
  </si>
  <si>
    <t>SPA ETF MarketGrader Mid Cap</t>
  </si>
  <si>
    <t>SPA ETF MarketGrader Small Cap</t>
  </si>
  <si>
    <t xml:space="preserve">Lyxor ETF DJ Turkey Titans 20 </t>
  </si>
  <si>
    <t>Lyxor ETF South Africa (FTSE/JSE TOP 40)</t>
  </si>
  <si>
    <t xml:space="preserve">db x-trackers S&amp;P CNX NIFTY ETF             </t>
  </si>
  <si>
    <t>ETFlab DJ EURO STOXX 50</t>
  </si>
  <si>
    <t>Lyxor ETF LevDJ EURO STOXX 50</t>
  </si>
  <si>
    <t xml:space="preserve">Lyxor ETF DJ EURO STOXX 50 Buy Write </t>
  </si>
  <si>
    <t xml:space="preserve">Lyxor ETF Leveraged DJ EURO STOXX 50 </t>
  </si>
  <si>
    <t>Acción DJ EURO STOXX 50 ETF</t>
  </si>
  <si>
    <t>Lyxor ETF NASDAQ-100</t>
  </si>
  <si>
    <t>iShares NASDAQ-100 (DE)</t>
  </si>
  <si>
    <t>Market Access RICI-Agriculture Index Fund</t>
  </si>
  <si>
    <t>Market Access RICI-Metals Index Fund</t>
  </si>
  <si>
    <t>NextTrack (Euronext)</t>
  </si>
  <si>
    <t>EasyETF FTSE/EPRA Europe</t>
  </si>
  <si>
    <t xml:space="preserve">EasyETF FTSE/EPRA NAREIT Global </t>
  </si>
  <si>
    <t>DJ Non-Financial Istanbul 20</t>
  </si>
  <si>
    <t>DJ Islamic Market Turkey</t>
  </si>
  <si>
    <t>Istanbul Gold</t>
  </si>
  <si>
    <t>FTSE Istanbul Bond</t>
  </si>
  <si>
    <t>ALPHA ETF FTSE Athex 20 Domestic Equities</t>
  </si>
  <si>
    <t>EasyETF NMX 30 Infrastructure Global</t>
  </si>
  <si>
    <t>iShares DJ EURO STOXX Technology (DE)</t>
  </si>
  <si>
    <t>StreetTRACKS MSCI Europe Financials</t>
  </si>
  <si>
    <t>FR0000001703</t>
  </si>
  <si>
    <t>StreetTRACKS MSCI Europe Health Care</t>
  </si>
  <si>
    <t>FR0000001737</t>
  </si>
  <si>
    <t>StreetTRACKS MSCI Europe Industrials</t>
  </si>
  <si>
    <t>FR0000001778</t>
  </si>
  <si>
    <t>StreetTRACKS MSCI Europe Materials</t>
  </si>
  <si>
    <t>FR0000001794</t>
  </si>
  <si>
    <t>StreetTRACKS MSCI Europe Small Cap</t>
  </si>
  <si>
    <t>FR0010149880</t>
  </si>
  <si>
    <t>StreetTRACKS MSCI Europe Technology</t>
  </si>
  <si>
    <t>FR0000001695</t>
  </si>
  <si>
    <t>StreetTRACKS MSCI Europe Telecommunication Services</t>
  </si>
  <si>
    <t>FR0000001687</t>
  </si>
  <si>
    <t>StreetTRACKS MSCI Europe Utilities</t>
  </si>
  <si>
    <t>FR0000001646</t>
  </si>
  <si>
    <t>StreetTRACKS MSCI Pan Euro</t>
  </si>
  <si>
    <t>FR0000001885</t>
  </si>
  <si>
    <t>London Stock Exchange</t>
  </si>
  <si>
    <t>LU0322254383</t>
  </si>
  <si>
    <t>iShares £ Corporate Bond</t>
  </si>
  <si>
    <t>IE00B00FV011</t>
  </si>
  <si>
    <t>iShares £ Index Linked Gilts</t>
  </si>
  <si>
    <t>IE00B1FZSD53</t>
  </si>
  <si>
    <t>iShares FTSE 250</t>
  </si>
  <si>
    <t>IE00B00FV128</t>
  </si>
  <si>
    <t>iShares FTSE EPRA/NAREIT Asia Property Yield Fund (GBP)</t>
  </si>
  <si>
    <t>iShares FTSE EPRA/NAREIT UK Property Yield Fund</t>
  </si>
  <si>
    <t>IE00B1TXLS18</t>
  </si>
  <si>
    <t>db x-trackers S&amp;P/ASX 20 ETF</t>
  </si>
  <si>
    <t>iShares FTSE UK All Stocks Gilt</t>
  </si>
  <si>
    <t>IE00B1FZSB30</t>
  </si>
  <si>
    <t>IE00B0M63060</t>
  </si>
  <si>
    <t>IE00B2NPKV68</t>
  </si>
  <si>
    <t>iShares MSCI Eastern Europe</t>
  </si>
  <si>
    <t>iShares MSCI Emerging Markets Islamic</t>
  </si>
  <si>
    <t>iShares MSCI USA Islamic</t>
  </si>
  <si>
    <t>iShares MSCI World Islamic</t>
  </si>
  <si>
    <t>IE00B2NPL135</t>
  </si>
  <si>
    <t>iShares S&amp;P Timber and Forstery</t>
  </si>
  <si>
    <t>iShares S&amp;P/MIB</t>
  </si>
  <si>
    <t>IE00B1XNH568</t>
  </si>
  <si>
    <t>FR0010499749</t>
  </si>
  <si>
    <t>FR0010499731</t>
  </si>
  <si>
    <t>FR0010455485</t>
  </si>
  <si>
    <t>FR0010455493</t>
  </si>
  <si>
    <t>FR0010551622</t>
  </si>
  <si>
    <t>FR0010542126</t>
  </si>
  <si>
    <t>FR0010542043</t>
  </si>
  <si>
    <t>Lyxor ETF FTSE 100</t>
  </si>
  <si>
    <t>FR0010438127</t>
  </si>
  <si>
    <t>Lyxor ETF FTSE 250</t>
  </si>
  <si>
    <t>FR0010438135</t>
  </si>
  <si>
    <t>Lyxor ETF FTSE All-Share</t>
  </si>
  <si>
    <t>FR0010438150</t>
  </si>
  <si>
    <t>FR0010526657</t>
  </si>
  <si>
    <t>FR0010526665</t>
  </si>
  <si>
    <t>FR0010526673</t>
  </si>
  <si>
    <t>FR0010526681</t>
  </si>
  <si>
    <t>FR0010542092</t>
  </si>
  <si>
    <t>FR0010465609</t>
  </si>
  <si>
    <t>FR0010489450</t>
  </si>
  <si>
    <t>Total</t>
  </si>
  <si>
    <t>SWX Europe</t>
  </si>
  <si>
    <t>FR0010526764</t>
  </si>
  <si>
    <t>FR0010526780</t>
  </si>
  <si>
    <t>FR0010542100</t>
  </si>
  <si>
    <t>FR0010551630</t>
  </si>
  <si>
    <t>FR0010551648</t>
  </si>
  <si>
    <t>FR0010551663</t>
  </si>
  <si>
    <t>FR0010542118</t>
  </si>
  <si>
    <t>FR0010465625</t>
  </si>
  <si>
    <t>FR0010499913</t>
  </si>
  <si>
    <t>FR0010465633</t>
  </si>
  <si>
    <t>FR0010542134</t>
  </si>
  <si>
    <t>FR0010499897</t>
  </si>
  <si>
    <t>PowerShares Dynamic UK Fund</t>
  </si>
  <si>
    <t>IE00B23LNQ02</t>
  </si>
  <si>
    <t>PowerShares FTSE RAFI UK 100 Fund</t>
  </si>
  <si>
    <t>IE00B23LNN70</t>
  </si>
  <si>
    <t>IE00B1X6MY99</t>
  </si>
  <si>
    <t>IE00B1X6PB77</t>
  </si>
  <si>
    <t>IE00B1X4RN73</t>
  </si>
  <si>
    <t>IE00B1X6PT51</t>
  </si>
  <si>
    <t>IE00B1X6PV73</t>
  </si>
  <si>
    <t>IE00B1X6R117</t>
  </si>
  <si>
    <t>Swiss Exchange</t>
  </si>
  <si>
    <t>db x-trackers MSCI EM Asia TRN Iindex ETF</t>
  </si>
  <si>
    <t>EasyETF DJ Islamic Market Titans 100</t>
  </si>
  <si>
    <t>FR0010378570</t>
  </si>
  <si>
    <t>LU0203243844</t>
  </si>
  <si>
    <t>iShares FTSE EPRA/NAREIT UK Property Fund</t>
  </si>
  <si>
    <t>iShares MSCI AC Far East ex-Japan</t>
  </si>
  <si>
    <t>FR0010413294</t>
  </si>
  <si>
    <t>FR0010318998</t>
  </si>
  <si>
    <t>FR0010358887</t>
  </si>
  <si>
    <t>Lyxor ETF MSCI Eastern Europe</t>
  </si>
  <si>
    <t>FR0010375766</t>
  </si>
  <si>
    <t>Lyxor ETF MSCI Japan (TOPIX)</t>
  </si>
  <si>
    <t>FR0010377028</t>
  </si>
  <si>
    <t>FR0010372193</t>
  </si>
  <si>
    <t>FR0010372201</t>
  </si>
  <si>
    <t>FR0010339457</t>
  </si>
  <si>
    <t>Market Access Amex Gold Bugs Index Fund</t>
  </si>
  <si>
    <t>UBS-ETF DJ EURO STOXX 50 I</t>
  </si>
  <si>
    <t>LU0258212462</t>
  </si>
  <si>
    <t>iShares DJ STOXX Large 200 (DE)</t>
  </si>
  <si>
    <t>iShares DJ STOXX Mid 200 (DE)</t>
  </si>
  <si>
    <t>iShares DJ EURO STOXX (DE)</t>
  </si>
  <si>
    <t>iShares DJ STOXX US Select Dividend (DE)</t>
  </si>
  <si>
    <t>iShares DJ STOXX Small 200 (DE)</t>
  </si>
  <si>
    <t>iShares DJ STOXX 600 Health Care Swap (DE)</t>
  </si>
  <si>
    <t>iShares DJ EURO STOXX Sustainability 40 (DE)</t>
  </si>
  <si>
    <t>UBS-ETF SLI Swiss Leader Index</t>
  </si>
  <si>
    <t>CH0032912732</t>
  </si>
  <si>
    <t>UBS-ETF SMI</t>
  </si>
  <si>
    <t>CH0017142719</t>
  </si>
  <si>
    <t>XMTCH (LUX) on MSCI EMU Mid Cap</t>
  </si>
  <si>
    <t>LU0312694234</t>
  </si>
  <si>
    <t>XMTCH on MSCI Emerging Markets</t>
  </si>
  <si>
    <t>LU0254097446</t>
  </si>
  <si>
    <t>XMTCH on MSCI Euro</t>
  </si>
  <si>
    <t>XMTCH on SBI Domestic Government 3-7</t>
  </si>
  <si>
    <t>CH0016999846</t>
  </si>
  <si>
    <t>XMTCH on SBI Domestic Government 7+</t>
  </si>
  <si>
    <t>CH0016999861</t>
  </si>
  <si>
    <t>XMTCH on SLI</t>
  </si>
  <si>
    <t>CH0031768937</t>
  </si>
  <si>
    <t>XMTCH on SMI</t>
  </si>
  <si>
    <t>CH0008899764</t>
  </si>
  <si>
    <t>XMTCH on SMIM</t>
  </si>
  <si>
    <t>CH0019852802</t>
  </si>
  <si>
    <t>ZKB Gold ETF</t>
  </si>
  <si>
    <t>CH0024391002</t>
  </si>
  <si>
    <t>ZKB Palladium ETF</t>
  </si>
  <si>
    <t>CH0029792683</t>
  </si>
  <si>
    <t>ZKB Platinum ETF</t>
  </si>
  <si>
    <t>CH0029792709</t>
  </si>
  <si>
    <t>ZKB Silver ETF</t>
  </si>
  <si>
    <t>CH0029792717</t>
  </si>
  <si>
    <t>iShares DJ EURO STOXX 50</t>
  </si>
  <si>
    <t>iShares DJ EURO STOXX MidCap</t>
  </si>
  <si>
    <t xml:space="preserve">iShares DJ EURO STOXX SmallCap </t>
  </si>
  <si>
    <t>MTF - ETF</t>
  </si>
  <si>
    <t>B1 - Ethical Index Euro</t>
  </si>
  <si>
    <t>IE0074344429</t>
  </si>
  <si>
    <t>B1 - MSCI Euro</t>
  </si>
  <si>
    <t>IE0074344205</t>
  </si>
  <si>
    <t>B1 - MSCI Pan Euro</t>
  </si>
  <si>
    <t>IE0077933707</t>
  </si>
  <si>
    <t>Lyxor ETF Russia</t>
  </si>
  <si>
    <t>FR0010326140</t>
  </si>
  <si>
    <t>Lyxor ETF South Africa</t>
  </si>
  <si>
    <t>FR0010464446</t>
  </si>
  <si>
    <t>Lyxor ETF Turkey</t>
  </si>
  <si>
    <t>FR0010326256</t>
  </si>
  <si>
    <t>Lyxor ETF World Water</t>
  </si>
  <si>
    <t>FR0010527275</t>
  </si>
  <si>
    <t>LU0259322260</t>
  </si>
  <si>
    <t>Market Access DAXglobal Asia Index Fund</t>
  </si>
  <si>
    <t>LU0259323235</t>
  </si>
  <si>
    <t>Market Access DAXglobal BRIC Index Fund</t>
  </si>
  <si>
    <t>LU0269999792</t>
  </si>
  <si>
    <t>Market Access DAXglobal Russia Index Fund</t>
  </si>
  <si>
    <t>LU0269999958</t>
  </si>
  <si>
    <t>Market Access DJ Turkey Titans 20 Index Fund</t>
  </si>
  <si>
    <t>LU0269999362</t>
  </si>
  <si>
    <t>Market Access FTSE/JSE Africa Top 40 Index Fund</t>
  </si>
  <si>
    <t>LU0270000028</t>
  </si>
  <si>
    <t>Market Access Jim Rogers Commodity Index Fund</t>
  </si>
  <si>
    <t>LU0249326488</t>
  </si>
  <si>
    <t>LU0259321452</t>
  </si>
  <si>
    <t>LU0259320728</t>
  </si>
  <si>
    <t>Market Access South-East Europe Traded Index Fund</t>
  </si>
  <si>
    <t>LU0259329869</t>
  </si>
  <si>
    <t>PowerShares Dynamic Europe Fund</t>
  </si>
  <si>
    <t>IE00B23D9570</t>
  </si>
  <si>
    <t>PowerShares Dynamic Global Developed Markets Fund</t>
  </si>
  <si>
    <t>IE00B23D9463</t>
  </si>
  <si>
    <t>PowerShares Dynamic US Market Fund</t>
  </si>
  <si>
    <t>IE00B23D9240</t>
  </si>
  <si>
    <t>PowerShares EQQQ Fund</t>
  </si>
  <si>
    <t>IE0032077012</t>
  </si>
  <si>
    <t>PowerShares FTSE RAFI Developed 1000 Fund</t>
  </si>
  <si>
    <t>IE00B23D8W74</t>
  </si>
  <si>
    <t>PowerShares FTSE RAFI Developed Europe Mid-Small Fund</t>
  </si>
  <si>
    <t>IE00B23D8Y98</t>
  </si>
  <si>
    <t>PowerShares FTSE RAFI Europe Fund</t>
  </si>
  <si>
    <t>IE00B23D8X81</t>
  </si>
  <si>
    <t>PowerShares FTSE RAFI US 1000 Fund</t>
  </si>
  <si>
    <t>IE00B23D8S39</t>
  </si>
  <si>
    <t>PowerShares Global Clean Energy Fund</t>
  </si>
  <si>
    <t>IE00B23D9133</t>
  </si>
  <si>
    <t>PowerShares Global Listed Private Equity Fund</t>
  </si>
  <si>
    <t>IE00B23D8Z06</t>
  </si>
  <si>
    <t>PowerShares Palisades Global Water Fund</t>
  </si>
  <si>
    <t>IE00B23D9026</t>
  </si>
  <si>
    <t>LU0136234068</t>
  </si>
  <si>
    <t>UBS-ETF DJ EURO STOXX 50</t>
  </si>
  <si>
    <t>LU0155367302</t>
  </si>
  <si>
    <t>LU0147308422</t>
  </si>
  <si>
    <t>LU0136234654</t>
  </si>
  <si>
    <t>LU0136240974</t>
  </si>
  <si>
    <t>UBS-ETF FTSE 100</t>
  </si>
  <si>
    <t>LU0136242590</t>
  </si>
  <si>
    <t>XMTCH (Lux) on MSCI EMU Large Cap</t>
  </si>
  <si>
    <t>LU0154139132</t>
  </si>
  <si>
    <t>CAC 40 Indexis</t>
  </si>
  <si>
    <t>FR0007080973</t>
  </si>
  <si>
    <t>db x-trackers DJ EURO STOXX 50 SHORT ETF</t>
  </si>
  <si>
    <t xml:space="preserve">db x-trackers MSCI EM Asia TRN Index ETF </t>
  </si>
  <si>
    <t xml:space="preserve">db x-trackers MSCI EM EMEA TRN Index ETF </t>
  </si>
  <si>
    <t xml:space="preserve">db x-trackers MSCI EM LATAM TRN Index ETF </t>
  </si>
  <si>
    <t xml:space="preserve">db x-trackers MSCI Europe TRN Index ETF </t>
  </si>
  <si>
    <t xml:space="preserve">db x-trackers MSCI Japan TRN Index ETF </t>
  </si>
  <si>
    <t xml:space="preserve">European ETF Statistics </t>
  </si>
  <si>
    <t>Change (%)</t>
  </si>
  <si>
    <t>Market Share</t>
  </si>
  <si>
    <t>Lyxor ETF CRB</t>
  </si>
  <si>
    <t>Lyxor ETF CRB Non-Energy</t>
  </si>
  <si>
    <t>iShares JPMorgan Emerging Markets Bonds</t>
  </si>
  <si>
    <t>iShares S&amp;P Emerging Markets Infrastructure</t>
  </si>
  <si>
    <t>db x-trackers MSCI Russia 25% Capped ETF</t>
  </si>
  <si>
    <t>Data is provided with the condition of no liability.</t>
  </si>
  <si>
    <r>
      <t>Stockholmsbörsen</t>
    </r>
    <r>
      <rPr>
        <b/>
        <vertAlign val="superscript"/>
        <sz val="8"/>
        <rFont val="Arial"/>
      </rPr>
      <t>1</t>
    </r>
  </si>
  <si>
    <r>
      <t>Total Turnover in MEUR</t>
    </r>
    <r>
      <rPr>
        <b/>
        <vertAlign val="superscript"/>
        <sz val="8"/>
        <rFont val="Arial"/>
      </rPr>
      <t>2</t>
    </r>
  </si>
  <si>
    <r>
      <t xml:space="preserve">1  </t>
    </r>
    <r>
      <rPr>
        <sz val="8"/>
        <rFont val="Arial"/>
      </rPr>
      <t>Stockholmsbörsen has not been included in the market share calculation due to the unavailability of separate on-exchange turnover data.</t>
    </r>
  </si>
  <si>
    <t>Cascade OTC Turnover (MEUR)</t>
  </si>
  <si>
    <t>% of Xetra Turnover</t>
  </si>
  <si>
    <t>db x-trackers MSCI Europe Mid Cap ETF</t>
  </si>
  <si>
    <t>db x-trackers MSCI Korea TRN INDEX ETF</t>
  </si>
  <si>
    <t>iShares DJ STOXX 600 Industrial &amp; Goods Swap (DE)</t>
  </si>
  <si>
    <t>iShares DJ STOXX 600 Personal &amp; Household Swap (DE)</t>
  </si>
  <si>
    <t>JPMorgan ETF GBI EMU</t>
  </si>
  <si>
    <t>Lyxor ETF China Enterprises</t>
  </si>
  <si>
    <t>Lyxor ETF DJ STOXX 600 Oil &amp; Gas</t>
  </si>
  <si>
    <t>Lyxor ETF Japan (Topix)</t>
  </si>
  <si>
    <t>Lyxor ETF S&amp;P/MIB</t>
  </si>
  <si>
    <t>FR0010010827</t>
  </si>
  <si>
    <t>PowerShares Dynamic Italy Fund</t>
  </si>
  <si>
    <t>IE00B23LNR19</t>
  </si>
  <si>
    <t>PowerShares FTSE RAFI Europe Developed Mid-Small Fund</t>
  </si>
  <si>
    <t>PowerShares FTSE RAFI Italy Fund</t>
  </si>
  <si>
    <t>IE00B23LNP94</t>
  </si>
  <si>
    <t>XTF Exchange Traded Funds</t>
  </si>
  <si>
    <t>ISIN</t>
  </si>
  <si>
    <t>db x-trackers Currency Carry ETF</t>
  </si>
  <si>
    <t>LU0328474126</t>
  </si>
  <si>
    <t>db x-trackers Currency Momentum ETF</t>
  </si>
  <si>
    <t>LU0328474043</t>
  </si>
  <si>
    <t>db x-trackers Currency Returns ETF</t>
  </si>
  <si>
    <t>LU0328474472</t>
  </si>
  <si>
    <t>db x-trackers Currency Valuation ETF</t>
  </si>
  <si>
    <t>LU0328473748</t>
  </si>
  <si>
    <t>db x-trackers DAX ETF</t>
  </si>
  <si>
    <t>LU0274211480</t>
  </si>
  <si>
    <t>db x-trackers DBLCI - OY Balanced ETF</t>
  </si>
  <si>
    <t>LU0292106167</t>
  </si>
  <si>
    <t>LU0274211217</t>
  </si>
  <si>
    <t>LU0292106753</t>
  </si>
  <si>
    <t>LU0292095535</t>
  </si>
  <si>
    <t>db x-trackers DJ STOXX 600 Banks ETF</t>
  </si>
  <si>
    <t>LU0292103651</t>
  </si>
  <si>
    <t>db x-trackers DJ STOXX 600 Banks Short ETF</t>
  </si>
  <si>
    <t>LU0322249037</t>
  </si>
  <si>
    <t>db x-trackers DJ STOXX 600 Basic Resources ETF</t>
  </si>
  <si>
    <t>LU0292100806</t>
  </si>
  <si>
    <t>LU0292105359</t>
  </si>
  <si>
    <t>db x-trackers DJ STOXX 600 Health Care ETF</t>
  </si>
  <si>
    <t>LU0292103222</t>
  </si>
  <si>
    <t>db x-trackers DJ STOXX 600 Health Care Short ETF</t>
  </si>
  <si>
    <t>LU0322249466</t>
  </si>
  <si>
    <t>db x-trackers DJ STOXX 600 Industrial Goods ETF</t>
  </si>
  <si>
    <t>LU0292106084</t>
  </si>
  <si>
    <t>db x-trackers DJ STOXX 600 Insurance ETF</t>
  </si>
  <si>
    <t>LU0292105193</t>
  </si>
  <si>
    <t>db x-trackers DJ STOXX 600 Oil &amp; Gas Short ETF</t>
  </si>
  <si>
    <t>LU0322249623</t>
  </si>
  <si>
    <t>LU0292101796</t>
  </si>
  <si>
    <t>db x-trackers DJ STOXX 600 Technology ETF</t>
  </si>
  <si>
    <t>LU0292104469</t>
  </si>
  <si>
    <t>db x-trackers DJ STOXX 600 Technology Short ETF</t>
  </si>
  <si>
    <t>LU0322250043</t>
  </si>
  <si>
    <t>db x-trackers DJ STOXX 600 Telecommunications ETF</t>
  </si>
  <si>
    <t>LU0292104030</t>
  </si>
  <si>
    <t>db x-trackers DJ STOXX 600 Telecommunications Short ETF</t>
  </si>
  <si>
    <t>LU0322250126</t>
  </si>
  <si>
    <t>db x-trackers DJ STOXX 600 Utilities ETF</t>
  </si>
  <si>
    <t>LU0292104899</t>
  </si>
  <si>
    <t>db x-trackers DJ STOXX Global Select Dividend 100 ETF</t>
  </si>
  <si>
    <t>LU0292096186</t>
  </si>
  <si>
    <t>db x-trackers FTSE 100 ETF</t>
  </si>
  <si>
    <t>LU0292097234</t>
  </si>
  <si>
    <t>db x-trackers FTSE 250 ETF</t>
  </si>
  <si>
    <t>LU0292097317</t>
  </si>
  <si>
    <t>db x-trackers FTSE All-Share ETF</t>
  </si>
  <si>
    <t>LU0292097747</t>
  </si>
  <si>
    <t>db x-trackers FTSE Vietnam ETF</t>
  </si>
  <si>
    <t>LU0322252924</t>
  </si>
  <si>
    <t>db x-trackers FTSE/XINHUA China 25 ETF</t>
  </si>
  <si>
    <t>LU0292109856</t>
  </si>
  <si>
    <t>LU0290358497</t>
  </si>
  <si>
    <t>db x-trackers II FED Funds Effective Rate TRI ETF</t>
  </si>
  <si>
    <t>LU0321465469</t>
  </si>
  <si>
    <t>db x-trackers II iBoxx € Germany Covered TRI ETF</t>
  </si>
  <si>
    <t>LU0321463506</t>
  </si>
  <si>
    <t>LU0290358224</t>
  </si>
  <si>
    <t>LU0290357333</t>
  </si>
  <si>
    <t>LU0290356871</t>
  </si>
  <si>
    <t>LU0290357507</t>
  </si>
  <si>
    <t>LU0290357846</t>
  </si>
  <si>
    <t>LU0290356954</t>
  </si>
  <si>
    <t>LU0290357176</t>
  </si>
  <si>
    <t>LU0290357259</t>
  </si>
  <si>
    <t>LU0290355717</t>
  </si>
  <si>
    <t>LU0290357929</t>
  </si>
  <si>
    <t>db x-trackers II iTraxx Crossover 5-year Short TRI ETF</t>
  </si>
  <si>
    <t>LU0321462870</t>
  </si>
  <si>
    <t>LU0290359032</t>
  </si>
  <si>
    <t>db x-trackers II iTraxx Europe 5-year Short TRI ETF</t>
  </si>
  <si>
    <t>LU0321462102</t>
  </si>
  <si>
    <t>LU0290358653</t>
  </si>
  <si>
    <t>db x-trackers II iTraxx HiVol 5-year Short TRI ETF</t>
  </si>
  <si>
    <t>LU0321462441</t>
  </si>
  <si>
    <t>LU0290358737</t>
  </si>
  <si>
    <t>db x-trackers II SONIA TRI ETF</t>
  </si>
  <si>
    <t>LU0321464652</t>
  </si>
  <si>
    <t>db x-trackers LPX MM Private Equity ETF</t>
  </si>
  <si>
    <t>LU0322250712</t>
  </si>
  <si>
    <t>db x-trackers MSCI Brazil TRN Index ETF</t>
  </si>
  <si>
    <t>LU0292109344</t>
  </si>
  <si>
    <t>db x-trackers MSCI EM Asia TRN Index ETF</t>
  </si>
  <si>
    <t>LU0292107991</t>
  </si>
  <si>
    <t>db x-trackers MSCI EM EMEA TRN Index ETF</t>
  </si>
  <si>
    <t>LU0292109005</t>
  </si>
  <si>
    <t>db x-trackers MSCI EM LATAM TRN Index ETF</t>
  </si>
  <si>
    <t>LU0292108619</t>
  </si>
  <si>
    <t>db x-trackers MSCI Emerging Markets TRN Index ETF</t>
  </si>
  <si>
    <t>LU0292107645</t>
  </si>
  <si>
    <t>db x-trackers MSCI Europe Mid Cap TRN Index ETF</t>
  </si>
  <si>
    <t>LU0322253732</t>
  </si>
  <si>
    <t>db x-trackers MSCI Europe Small Cap TRN Index ETF</t>
  </si>
  <si>
    <t>LU0322253906</t>
  </si>
  <si>
    <t>db x-trackers MSCI Europe TRN Index ETF</t>
  </si>
  <si>
    <t>LU0274209237</t>
  </si>
  <si>
    <t>db x-trackers MSCI Japan TRN Index ETF</t>
  </si>
  <si>
    <t>LU0274209740</t>
  </si>
  <si>
    <t>db x-trackers MSCI Korea TRN Index ETF</t>
  </si>
  <si>
    <t>LU0292100046</t>
  </si>
  <si>
    <t>db x-trackers MSCI Russia Capped Index ETF</t>
  </si>
  <si>
    <t>LU0322252502</t>
  </si>
  <si>
    <t>db x-trackers MSCI Taiwan TRN Index ETF</t>
  </si>
  <si>
    <t>LU0292109187</t>
  </si>
  <si>
    <t>db x-trackers MSCI USA TRN Index ETF</t>
  </si>
  <si>
    <t>LU0274210672</t>
  </si>
  <si>
    <t>db x-trackers MSCI World TRN Index ETF</t>
  </si>
  <si>
    <t>LU0274208692</t>
  </si>
  <si>
    <t>db x-trackers S&amp;P 500 Short ETF</t>
  </si>
  <si>
    <t>LU0322251520</t>
  </si>
  <si>
    <t>FR0010655696</t>
  </si>
  <si>
    <t>FR0010655688</t>
  </si>
  <si>
    <t>FR0010655704</t>
  </si>
  <si>
    <t>FR0010655712</t>
  </si>
  <si>
    <t>FR0010655720</t>
  </si>
  <si>
    <t>FR0010655746</t>
  </si>
  <si>
    <t>FR0010655753</t>
  </si>
  <si>
    <t>FR0010655738</t>
  </si>
  <si>
    <t>FR0010655761</t>
  </si>
  <si>
    <t>db x-trackers S&amp;P CNX NIFTY ETF</t>
  </si>
  <si>
    <t>LU0292109690</t>
  </si>
  <si>
    <t>db x-trackers S&amp;P Global Infrastructure ETF</t>
  </si>
  <si>
    <t>LU0322253229</t>
  </si>
  <si>
    <t>db x-trackers S&amp;P Select Frontier ETF</t>
  </si>
  <si>
    <t>LU0328476410</t>
  </si>
  <si>
    <t>db x-trackers S&amp;P/ASX 200 ETF</t>
  </si>
  <si>
    <t>LU0328474803</t>
  </si>
  <si>
    <t>db x-trackers S&amp;P/MIB Index ETF</t>
  </si>
  <si>
    <t>LU0274212538</t>
  </si>
  <si>
    <t>db x-trackers ShortDAX ETF</t>
  </si>
  <si>
    <t>LU0292106241</t>
  </si>
  <si>
    <t>db x-trackers SLI ETF</t>
  </si>
  <si>
    <t>LU0322248146</t>
  </si>
  <si>
    <t>db x-trackers SMI ETF</t>
  </si>
  <si>
    <t>LU0274221281</t>
  </si>
  <si>
    <t>LU0315455286</t>
  </si>
  <si>
    <t>LU0315440411</t>
  </si>
  <si>
    <t>EasyETF EPRA Eurozone</t>
  </si>
  <si>
    <t>LU0192223062</t>
  </si>
  <si>
    <t>EasyETF GS Ultra-Light Energy</t>
  </si>
  <si>
    <t>LU0246046329</t>
  </si>
  <si>
    <t>EasyETF GSAL</t>
  </si>
  <si>
    <t>LU0252701189</t>
  </si>
  <si>
    <t>EasyETF GSCI</t>
  </si>
  <si>
    <t>LU0203243414</t>
  </si>
  <si>
    <t>EasyETF GSNE</t>
  </si>
  <si>
    <t>LU0230484932</t>
  </si>
  <si>
    <t>EasyETF iTraxx Crossover</t>
  </si>
  <si>
    <t>LU0281436138</t>
  </si>
  <si>
    <t>EasyETF iTraxx Europe HiVol</t>
  </si>
  <si>
    <t>LU0281436302</t>
  </si>
  <si>
    <t>EasyETF S&amp;P GSCI Light Energy Dynamic TR</t>
  </si>
  <si>
    <t>LU0309198074</t>
  </si>
  <si>
    <t>ETFlab DAX</t>
  </si>
  <si>
    <t>DE000ETFL011</t>
  </si>
  <si>
    <t>DE000ETFL029</t>
  </si>
  <si>
    <t>ETFlab DJ STOXX Strong Growth 20</t>
  </si>
  <si>
    <t>DE000ETFL037</t>
  </si>
  <si>
    <t>ETFlab DJ STOXX Strong Style Composite 40</t>
  </si>
  <si>
    <t>DE000ETFL052</t>
  </si>
  <si>
    <t>ETFlab DJ STOXX Strong Value 20</t>
  </si>
  <si>
    <t>DE000ETFL045</t>
  </si>
  <si>
    <t>iShares  iBoxx € Liquid Sovereigns Capped 1.5-10.5 (DE)</t>
  </si>
  <si>
    <t>DE000A0H0785</t>
  </si>
  <si>
    <t>iShares $ Corporate Bond</t>
  </si>
  <si>
    <t>DE000A0DPYY0</t>
  </si>
  <si>
    <t>iShares $ TIPS</t>
  </si>
  <si>
    <t>DE000A0LGQF7</t>
  </si>
  <si>
    <t>iShares $ Treasury Bond 1-3</t>
  </si>
  <si>
    <t>DE000A0J2078</t>
  </si>
  <si>
    <t>iShares $ Treasury Bond 7-10</t>
  </si>
  <si>
    <t>DE000A0LGQB6</t>
  </si>
  <si>
    <t>iShares € Corporate Bond</t>
  </si>
  <si>
    <t>DE0002511243</t>
  </si>
  <si>
    <t>iShares € Government Bond 1-3</t>
  </si>
  <si>
    <t>DE000A0J21A7</t>
  </si>
  <si>
    <t>iShares € Government Bond 15-30</t>
  </si>
  <si>
    <t>DE000A0LGQC4</t>
  </si>
  <si>
    <t>iShares € Government Bond 3-5</t>
  </si>
  <si>
    <t>DE000A0LGQD2</t>
  </si>
  <si>
    <t>iShares € Government Bond 7-10</t>
  </si>
  <si>
    <t>DE000A0LGQH3</t>
  </si>
  <si>
    <t>iShares € Inflation Linked Bond</t>
  </si>
  <si>
    <t>DE000A0HG2S8</t>
  </si>
  <si>
    <t>iShares ATX (DE)</t>
  </si>
  <si>
    <t>DE000A0D8Q23</t>
  </si>
  <si>
    <t>iShares DAX (DE)</t>
  </si>
  <si>
    <t>DE0005933931</t>
  </si>
  <si>
    <t>iShares DivDAX (DE)</t>
  </si>
  <si>
    <t>DE0002635273</t>
  </si>
  <si>
    <t>DE000A0H0744</t>
  </si>
  <si>
    <t>iShares DJ Asia/Pacific Select Dividend</t>
  </si>
  <si>
    <t>DE000A0J2086</t>
  </si>
  <si>
    <t>iShares DJ China Offshore 50 (DE)</t>
  </si>
  <si>
    <t>DE000A0F5UE8</t>
  </si>
  <si>
    <t>DE000A0D8Q07</t>
  </si>
  <si>
    <t>IE0008471009</t>
  </si>
  <si>
    <t>DE0005933956</t>
  </si>
  <si>
    <t>DE0006289309</t>
  </si>
  <si>
    <t>DE000A0HG3L1</t>
  </si>
  <si>
    <t>DE0006289333</t>
  </si>
  <si>
    <t>DE000A0DPMX7</t>
  </si>
  <si>
    <t>DE000A0HG2P4</t>
  </si>
  <si>
    <t>DE0002635281</t>
  </si>
  <si>
    <t>DE000A0DPMZ2</t>
  </si>
  <si>
    <t>DE000A0F5UG3</t>
  </si>
  <si>
    <t>DE0006289317</t>
  </si>
  <si>
    <t>DE000A0HG2N9</t>
  </si>
  <si>
    <t>iShares DJ Global Titans 50 (DE)</t>
  </si>
  <si>
    <t>DE0006289382</t>
  </si>
  <si>
    <t>iShares DJ Industrial Average (DE)</t>
  </si>
  <si>
    <t>DE0006289390</t>
  </si>
  <si>
    <t>iShares DJ STOXX 50</t>
  </si>
  <si>
    <t>IE0008470928</t>
  </si>
  <si>
    <t>iShares DJ STOXX 50 (DE)</t>
  </si>
  <si>
    <t>DE0005933949</t>
  </si>
  <si>
    <t>iShares DJ STOXX 600 (DE)</t>
  </si>
  <si>
    <t>DE0002635307</t>
  </si>
  <si>
    <t>iShares DJ STOXX 600 Automobiles &amp; Parts (DE)</t>
  </si>
  <si>
    <t>DE0006344716</t>
  </si>
  <si>
    <t>iShares DJ STOXX 600 Automobiles &amp; Parts Swap (DE)</t>
  </si>
  <si>
    <t>DE000A0D8Q56</t>
  </si>
  <si>
    <t>iShares DJ STOXX 600 Banks (DE)</t>
  </si>
  <si>
    <t>DE0006289341</t>
  </si>
  <si>
    <t>iShares DJ STOXX 600 Banks Swap (DE)</t>
  </si>
  <si>
    <t>DE000A0D8Q64</t>
  </si>
  <si>
    <t>iShares DJ STOXX 600 Basic Resources (DE)</t>
  </si>
  <si>
    <t>DE0006344724</t>
  </si>
  <si>
    <t>iShares DJ STOXX 600 Basic Resources Swap (DE)</t>
  </si>
  <si>
    <t>DE000A0D8Q72</t>
  </si>
  <si>
    <t>iShares DJ STOXX 600 Chemicals (DE)</t>
  </si>
  <si>
    <t>DE0006344732</t>
  </si>
  <si>
    <t>iShares DJ STOXX 600 Chemicals Swap (DE)</t>
  </si>
  <si>
    <t>DE000A0D8Q80</t>
  </si>
  <si>
    <t>October 2008</t>
  </si>
  <si>
    <t xml:space="preserve">Lyxor ETF Pan Africa </t>
  </si>
  <si>
    <t>Lyxor ETF MSCI Taiwan</t>
  </si>
  <si>
    <t>Lyxor ETF MSCI EMU</t>
  </si>
  <si>
    <t>ComStage ETF DJ STOXX 600 Real Estate TR</t>
  </si>
  <si>
    <t>LU0378436793</t>
  </si>
  <si>
    <t>db x-trackers II iTraxx Europe Senior Financials 5-year  Short TRI ETF</t>
  </si>
  <si>
    <t>LU0378819709</t>
  </si>
  <si>
    <t>db x-trackers II iTraxx Europe Senior Financials 5-year   TRI ETF</t>
  </si>
  <si>
    <t>LU0378819295</t>
  </si>
  <si>
    <t>db x-trackers II iTraxxEurope Subordinated Financials 5- year Short TRI ETF</t>
  </si>
  <si>
    <t>LU0378819881</t>
  </si>
  <si>
    <t>db x-trackers II iTraxxEurope Subordinated Financials 5- year TRI ETF</t>
  </si>
  <si>
    <t>LU0378819378</t>
  </si>
  <si>
    <t>10/2008</t>
  </si>
  <si>
    <t>JP MORGAN ETF GBI Local US</t>
  </si>
  <si>
    <t>FR0010561365</t>
  </si>
  <si>
    <t>PowerShares Agri NASDAQ OMX</t>
  </si>
  <si>
    <t>IE00B3BQ0418</t>
  </si>
  <si>
    <t>PowerShares EuroMTS Cash 3 M</t>
  </si>
  <si>
    <t>IE00B3BPCH51</t>
  </si>
  <si>
    <t>JPMorgan ETF GBI Local US</t>
  </si>
  <si>
    <t>Lyxor ETF SHORT STRATEGY EUROPE</t>
  </si>
  <si>
    <t>PowerShares EuroMTS Cash 3 Months Fund</t>
  </si>
  <si>
    <t>PowerShares Global Agriculture NASDAQ OMX Fund</t>
  </si>
  <si>
    <t>FR0010581447</t>
  </si>
  <si>
    <t>FR0010444794</t>
  </si>
  <si>
    <t>Lyxor ETF South Africa (FTSE JSE TOP 40)</t>
  </si>
  <si>
    <t>iShares DJ STOXX 600 Construction &amp; Materials (DE)</t>
  </si>
  <si>
    <t>DE0006344740</t>
  </si>
  <si>
    <t>iShares DJ STOXX 600 Construction &amp; Materials Swap (DE)</t>
  </si>
  <si>
    <t>DE000A0F5T02</t>
  </si>
  <si>
    <t>db x-trackers DJ EURO STOXX ETF Anteilsklasse "1C"</t>
  </si>
  <si>
    <t>LU0380865021</t>
  </si>
  <si>
    <t>ComStage ETF DAX TR</t>
  </si>
  <si>
    <t>LU0378438732</t>
  </si>
  <si>
    <t>ComStage ETF DJ EURO STOXX 50 TR</t>
  </si>
  <si>
    <t>LU0378434079</t>
  </si>
  <si>
    <t>ComStage ETF DJ EURO STOXX Select Dividend 30 TR</t>
  </si>
  <si>
    <t>LU0378434236</t>
  </si>
  <si>
    <t>ComStage ETF DJ STOXX 600 TR</t>
  </si>
  <si>
    <t>LU0378434582</t>
  </si>
  <si>
    <t>ComStage ETF DJ STOXX 600 Automobiles &amp; Parts TR</t>
  </si>
  <si>
    <t>LU0378435043</t>
  </si>
  <si>
    <t>ComStage ETF DJ STOXX 600 Banks TR</t>
  </si>
  <si>
    <t>LU0378435399</t>
  </si>
  <si>
    <t>ComStage ETF DJ STOXX 600 Basic Resources TR</t>
  </si>
  <si>
    <t>LU0378435472</t>
  </si>
  <si>
    <t>ComStage ETF DJ STOXX 600 Chemicals TR</t>
  </si>
  <si>
    <t>LU0378435555</t>
  </si>
  <si>
    <t>ComStage ETF DJ STOXX 600 Construction &amp; Materials TR</t>
  </si>
  <si>
    <t>LU0378435639</t>
  </si>
  <si>
    <t>ComStage ETF DJ STOXX 600 Financial Services TR</t>
  </si>
  <si>
    <t>LU0378435712</t>
  </si>
  <si>
    <t>ComStage ETF DJ STOXX 600 Food &amp; Beverage TR</t>
  </si>
  <si>
    <t>LU0378435803</t>
  </si>
  <si>
    <t>ComStage ETF DJ STOXX 600 Health Care TR</t>
  </si>
  <si>
    <t>LU0378435985</t>
  </si>
  <si>
    <t>ComStage ETF DJ STOXX 600 Industrial Goods &amp; Services TR</t>
  </si>
  <si>
    <t>LU0378436017</t>
  </si>
  <si>
    <t>ComStage ETF DJ STOXX 600 Insurance TR</t>
  </si>
  <si>
    <t>LU0378436108</t>
  </si>
  <si>
    <t>ComStage ETF DJ STOXX 600 Media TR</t>
  </si>
  <si>
    <t>LU0378436363</t>
  </si>
  <si>
    <t>ComStage ETF DJ STOXX 600 Oil &amp; Gas TR</t>
  </si>
  <si>
    <t>LU0378436447</t>
  </si>
  <si>
    <t>ComStage ETF DJ STOXX 600 Personal &amp; Household Goods TR</t>
  </si>
  <si>
    <t>LU0378436520</t>
  </si>
  <si>
    <t>ComStage ETF DJ STOXX 600 Retail TR</t>
  </si>
  <si>
    <t>LU0378436876</t>
  </si>
  <si>
    <t>ComStage ETF DJ STOXX 600 Technology TR</t>
  </si>
  <si>
    <t>LU0378437098</t>
  </si>
  <si>
    <t>ComStage ETF DJ STOXX 600 Telecommunications TR</t>
  </si>
  <si>
    <t>LU0378437171</t>
  </si>
  <si>
    <t>ComStage ETF DJ STOXX 600 Travel &amp; Leisure TR</t>
  </si>
  <si>
    <t>LU0378437254</t>
  </si>
  <si>
    <t>ComStage ETF DJ STOXX 600 Utilities TR</t>
  </si>
  <si>
    <t>LU0378437338</t>
  </si>
  <si>
    <t>ComStage ETF Dow Jones Industrial Average TR</t>
  </si>
  <si>
    <t>LU0378437502</t>
  </si>
  <si>
    <t>ComStage ETF NASDAQ-100</t>
  </si>
  <si>
    <t>LU0378449770</t>
  </si>
  <si>
    <t>ComStage ETF Nikkei 225</t>
  </si>
  <si>
    <t>LU0378453376</t>
  </si>
  <si>
    <t>ComStage ETF Commerzbank EONIA Index TR</t>
  </si>
  <si>
    <t>LU0378437684</t>
  </si>
  <si>
    <t>ComStage ETF Commerzbank FED Funds Effective Rate Index TR</t>
  </si>
  <si>
    <t>LU0378437767</t>
  </si>
  <si>
    <t>09/2008</t>
  </si>
  <si>
    <t xml:space="preserve">CASAM ETF DJ ES 50 </t>
  </si>
  <si>
    <t xml:space="preserve">CASAM ETF MSCI EMU </t>
  </si>
  <si>
    <t xml:space="preserve">CASAM ETF MSCI EUR </t>
  </si>
  <si>
    <t xml:space="preserve">CASAM ETF MSCI FRA </t>
  </si>
  <si>
    <t xml:space="preserve">CASAM ETF MSCI GER </t>
  </si>
  <si>
    <t xml:space="preserve">CASAM ETF MSCI ITA </t>
  </si>
  <si>
    <t xml:space="preserve">CASAM ETF MSCI NOR </t>
  </si>
  <si>
    <t xml:space="preserve">CASAM ETF MSCI SPA </t>
  </si>
  <si>
    <t xml:space="preserve">CASAM ETF MSCI SWI </t>
  </si>
  <si>
    <t xml:space="preserve">CASAM ETF MSCI UK </t>
  </si>
  <si>
    <t xml:space="preserve">PSI 20 FUND </t>
  </si>
  <si>
    <t>IE00B3BLZ293</t>
  </si>
  <si>
    <t>FR0010636464</t>
  </si>
  <si>
    <t>FR0010654913</t>
  </si>
  <si>
    <t xml:space="preserve">Lyxor ETF PAN AFRICA </t>
  </si>
  <si>
    <t>FR0010581421</t>
  </si>
  <si>
    <t>FR0010581439</t>
  </si>
  <si>
    <t>FR0010435297</t>
  </si>
  <si>
    <t>FTSE4GOOD IBEX ETF</t>
  </si>
  <si>
    <t>ES0139761003</t>
  </si>
  <si>
    <t>ETFS DAXglobal Alternative Energy Fund</t>
  </si>
  <si>
    <t>IE00B3CNHC86</t>
  </si>
  <si>
    <t>ETFS Dow Jones STOXX 600 Basic Resources</t>
  </si>
  <si>
    <t>IE00B3CNH733</t>
  </si>
  <si>
    <t>ETFS Dow Jones STOXX 600 Oil &amp; Gas Fund</t>
  </si>
  <si>
    <t>IE00B3CNH840</t>
  </si>
  <si>
    <t>ETFS Dow Jones STOXX 600 Utilities</t>
  </si>
  <si>
    <t>IE00B3CNH956</t>
  </si>
  <si>
    <t>ETFS Russell 1000 Fund</t>
  </si>
  <si>
    <t>IE00B3CNHH32</t>
  </si>
  <si>
    <t>ETFS Russell 2000 Fund</t>
  </si>
  <si>
    <t>IE00B3CNHJ55</t>
  </si>
  <si>
    <t>ETFS Russell Global Coal Fund</t>
  </si>
  <si>
    <t>IE00B3CNHF18</t>
  </si>
  <si>
    <t>ETFS Russell Global Gold Fund</t>
  </si>
  <si>
    <t>IE00B3CNHG25</t>
  </si>
  <si>
    <t>ETFS Russell Global Shipping Large Cap Fund</t>
  </si>
  <si>
    <t>IE00B3CMS880</t>
  </si>
  <si>
    <t>ETFS Russell Global Steel Large Cap Fund</t>
  </si>
  <si>
    <t>IE00B3CNJ002</t>
  </si>
  <si>
    <t>ETFS S-Net ITG Global Agri Business Fund</t>
  </si>
  <si>
    <t>IE00B3CNHD93</t>
  </si>
  <si>
    <t>ETFS WNA Global Nuclear Fund</t>
  </si>
  <si>
    <t>IE00B3C94706</t>
  </si>
  <si>
    <t>ETFS Janney Global Water Fund</t>
  </si>
  <si>
    <t>E00B3CNHB79</t>
  </si>
  <si>
    <t>iShares DJ STOXX 600 Financial Services (DE)</t>
  </si>
  <si>
    <t>DE0006344773</t>
  </si>
  <si>
    <t>iShares DJ STOXX 600 Financial Services Swap (DE)</t>
  </si>
  <si>
    <t>DE000A0F5T10</t>
  </si>
  <si>
    <t>iShares DJ STOXX 600 Food &amp; Beverage (DE)</t>
  </si>
  <si>
    <t>DE0006344781</t>
  </si>
  <si>
    <t>iShares DJ STOXX 600 Food &amp; Beverage Swap (DE)</t>
  </si>
  <si>
    <t>DE000A0F5T28</t>
  </si>
  <si>
    <t>iShares DJ STOXX 600 Healthcare (DE)</t>
  </si>
  <si>
    <t>DE0006289374</t>
  </si>
  <si>
    <t>iShares DJ STOXX 600 Healthcare Swap (DE)</t>
  </si>
  <si>
    <t>DE000A0F5T36</t>
  </si>
  <si>
    <t>iShares DJ STOXX 600 Industrial Goods &amp; Services (DE)</t>
  </si>
  <si>
    <t>DE0006344799</t>
  </si>
  <si>
    <t>iShares DJ STOXX 600 Industrial Goods &amp; Services Swap (DE)</t>
  </si>
  <si>
    <t>DE000A0F5T44</t>
  </si>
  <si>
    <t>iShares DJ STOXX 600 Insurance (DE)</t>
  </si>
  <si>
    <t>DE0006289416</t>
  </si>
  <si>
    <t>iShares DJ STOXX 600 Insurance Swap (DE)</t>
  </si>
  <si>
    <t>DE000A0F5T51</t>
  </si>
  <si>
    <t>iShares DJ STOXX 600 Media (DE)</t>
  </si>
  <si>
    <t>DE0006289424</t>
  </si>
  <si>
    <t>iShares DJ STOXX 600 Media Swap (DE)</t>
  </si>
  <si>
    <t>DE000A0F5T69</t>
  </si>
  <si>
    <t>iShares DJ STOXX 600 Oil &amp; Gas (DE)</t>
  </si>
  <si>
    <t>DE0006344765</t>
  </si>
  <si>
    <t>iShares DJ STOXX 600 Oil &amp; Gas Swap (DE)</t>
  </si>
  <si>
    <t>DE000A0F5T77</t>
  </si>
  <si>
    <t xml:space="preserve">iShares DJ STOXX 600 Personal &amp; Household Goods (DE) </t>
  </si>
  <si>
    <t>DE0006289432</t>
  </si>
  <si>
    <t>iShares DJ STOXX 600 Personal &amp; Household Goods Swap (DE)</t>
  </si>
  <si>
    <t>DE000A0F5T85</t>
  </si>
  <si>
    <t>iShares DJ STOXX 600 Real Estate (DE)</t>
  </si>
  <si>
    <t>DE000A0H0751</t>
  </si>
  <si>
    <t>iShares DJ STOXX 600 Retail (DE)</t>
  </si>
  <si>
    <t>DE0006289440</t>
  </si>
  <si>
    <t>iShares DJ STOXX 600 Retail Swap (DE)</t>
  </si>
  <si>
    <t>DE000A0F5T93</t>
  </si>
  <si>
    <t>iShares DJ STOXX 600 Technology (DE)</t>
  </si>
  <si>
    <t>DE0006289366</t>
  </si>
  <si>
    <t>iShares DJ STOXX 600 Technology Swap (DE)</t>
  </si>
  <si>
    <t>DE000A0F5UA6</t>
  </si>
  <si>
    <t>iShares DJ STOXX 600 Telecommunication (DE)</t>
  </si>
  <si>
    <t>DE0006289358</t>
  </si>
  <si>
    <t>iShares DJ STOXX 600 Telecommunications Swap (DE)</t>
  </si>
  <si>
    <t>DE000A0F5UB4</t>
  </si>
  <si>
    <t>iShares DJ STOXX 600 Travel &amp; Leisure (DE)</t>
  </si>
  <si>
    <t>DE0006344757</t>
  </si>
  <si>
    <t>iShares DJ STOXX 600 Travel &amp; Leisure Swap (DE)</t>
  </si>
  <si>
    <t>DE000A0F5UC2</t>
  </si>
  <si>
    <t>iShares DJ STOXX 600 Utilities (DE)</t>
  </si>
  <si>
    <t>DE0006289457</t>
  </si>
  <si>
    <t>iShares DJ STOXX 600 Utilities Swap (DE)</t>
  </si>
  <si>
    <t>DE000A0F5UD0</t>
  </si>
  <si>
    <t>iShares DJ STOXX Americas 600 Real Estate (DE)</t>
  </si>
  <si>
    <t>DE000A0H0769</t>
  </si>
  <si>
    <t>iShares DJ STOXX Asia-Pacific 600 Real Estate (DE)</t>
  </si>
  <si>
    <t>DE000A0H0777</t>
  </si>
  <si>
    <t>iShares DJ STOXX EU Enlarged 15 (DE)</t>
  </si>
  <si>
    <t>DE000A0D8Q15</t>
  </si>
  <si>
    <t>iShares DJ STOXX Select Dividend 30 (DE)</t>
  </si>
  <si>
    <t>DE0002635299</t>
  </si>
  <si>
    <t>DE0005933980</t>
  </si>
  <si>
    <t>DE0005933998</t>
  </si>
  <si>
    <t>DE000A0D8QZ7</t>
  </si>
  <si>
    <t>iShares DJ US Select Dividend (DE)</t>
  </si>
  <si>
    <t>DE000A0D8Q49</t>
  </si>
  <si>
    <t>iShares DJ-AIG Commodity Swap (DE)</t>
  </si>
  <si>
    <t>DE000A0H0728</t>
  </si>
  <si>
    <t>iShares eb.rexx Government Germany (DE)</t>
  </si>
  <si>
    <t>DE0006289465</t>
  </si>
  <si>
    <t>iShares eb.rexx Government Germany 1,5-2,5 (DE)</t>
  </si>
  <si>
    <t>DE0006289473</t>
  </si>
  <si>
    <t>iShares eb.rexx Government Germany 10,5+ (DE)</t>
  </si>
  <si>
    <t>DE000A0D8Q31</t>
  </si>
  <si>
    <t>iShares eb.rexx Government Germany 2,5-5,5 (DE)</t>
  </si>
  <si>
    <t>DE0006289481</t>
  </si>
  <si>
    <t>iShares eb.rexx Government Germany 5,5-10,5 (DE)</t>
  </si>
  <si>
    <t>DE0006289499</t>
  </si>
  <si>
    <t>iShares eb.rexx Jumbo Pfandbriefe (DE)</t>
  </si>
  <si>
    <t>DE0002635265</t>
  </si>
  <si>
    <t>iShares Emerging Market Islamic</t>
  </si>
  <si>
    <t>DE000A0NA0M3</t>
  </si>
  <si>
    <t>iShares FTSE 100 (DE)</t>
  </si>
  <si>
    <t>DE0006289408</t>
  </si>
  <si>
    <t>iShares FTSE BRIC 50</t>
  </si>
  <si>
    <t>DE000A0MSAE7</t>
  </si>
  <si>
    <t>iShares FTSE EPRA/NAREIT Asia Property Yield Fund</t>
  </si>
  <si>
    <t>DE000A0LGQJ9</t>
  </si>
  <si>
    <t>iShares FTSE EPRA/NAREIT Global Property Yield Fund</t>
  </si>
  <si>
    <t>DE000A0LGQL5</t>
  </si>
  <si>
    <t>iShares FTSE EPRA/NAREIT US Property Yield Fund</t>
  </si>
  <si>
    <t>DE000A0LGQK7</t>
  </si>
  <si>
    <t>iShares FTSE UK Dividend Plus</t>
  </si>
  <si>
    <t>DE000A0HG2R0</t>
  </si>
  <si>
    <t>iShares FTSE/EPRA European Property Index Fund</t>
  </si>
  <si>
    <t>DE000A0HG2Q2</t>
  </si>
  <si>
    <t>iShares FTSE/Macquarie Global Infrastructure 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</si>
</sst>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0"/>
      <name val="Arial"/>
    </font>
    <font>
      <sz val="10"/>
      <name val="Arial"/>
    </font>
    <font>
      <sz val="8"/>
      <name val="Arial"/>
    </font>
    <font>
      <b/>
      <sz val="8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sz val="8"/>
      <color indexed="8"/>
      <name val="Arial"/>
      <family val="2"/>
    </font>
    <font>
      <i/>
      <sz val="8"/>
      <name val="Arial"/>
    </font>
    <font>
      <b/>
      <sz val="8"/>
      <name val="Arial"/>
    </font>
    <font>
      <b/>
      <vertAlign val="superscript"/>
      <sz val="8"/>
      <name val="Arial"/>
    </font>
    <font>
      <vertAlign val="superscript"/>
      <sz val="8"/>
      <name val="Arial"/>
    </font>
    <font>
      <b/>
      <sz val="8"/>
      <color indexed="81"/>
      <name val="Tahoma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>
      <alignment vertical="center"/>
    </xf>
    <xf numFmtId="9" fontId="1" fillId="0" borderId="0" applyFont="0" applyFill="0" applyBorder="0" applyAlignment="0" applyProtection="0"/>
    <xf numFmtId="0" fontId="12" fillId="0" borderId="0">
      <alignment vertical="center"/>
    </xf>
  </cellStyleXfs>
  <cellXfs count="154">
    <xf numFmtId="0" fontId="0" fillId="0" borderId="0" xfId="0" applyAlignment="1"/>
    <xf numFmtId="0" fontId="3" fillId="0" borderId="0" xfId="2" applyFont="1" applyAlignment="1"/>
    <xf numFmtId="49" fontId="3" fillId="0" borderId="0" xfId="2" applyNumberFormat="1" applyFont="1" applyAlignment="1"/>
    <xf numFmtId="0" fontId="3" fillId="2" borderId="1" xfId="2" applyFont="1" applyFill="1" applyBorder="1" applyAlignment="1">
      <alignment horizontal="left"/>
    </xf>
    <xf numFmtId="0" fontId="4" fillId="0" borderId="0" xfId="2" applyFont="1" applyAlignment="1"/>
    <xf numFmtId="49" fontId="3" fillId="3" borderId="2" xfId="2" applyNumberFormat="1" applyFont="1" applyFill="1" applyBorder="1" applyAlignment="1">
      <alignment vertical="top" wrapText="1"/>
    </xf>
    <xf numFmtId="49" fontId="3" fillId="3" borderId="3" xfId="2" applyNumberFormat="1" applyFont="1" applyFill="1" applyBorder="1" applyAlignment="1">
      <alignment vertical="top" wrapText="1"/>
    </xf>
    <xf numFmtId="49" fontId="3" fillId="3" borderId="2" xfId="2" applyNumberFormat="1" applyFont="1" applyFill="1" applyBorder="1" applyAlignment="1">
      <alignment horizontal="right" vertical="top" wrapText="1"/>
    </xf>
    <xf numFmtId="49" fontId="3" fillId="3" borderId="4" xfId="2" applyNumberFormat="1" applyFont="1" applyFill="1" applyBorder="1" applyAlignment="1">
      <alignment horizontal="right" vertical="top" wrapText="1"/>
    </xf>
    <xf numFmtId="49" fontId="3" fillId="3" borderId="5" xfId="2" applyNumberFormat="1" applyFont="1" applyFill="1" applyBorder="1" applyAlignment="1">
      <alignment horizontal="right" vertical="top" wrapText="1"/>
    </xf>
    <xf numFmtId="49" fontId="4" fillId="0" borderId="0" xfId="2" applyNumberFormat="1" applyFont="1" applyAlignment="1">
      <alignment vertical="top" wrapText="1"/>
    </xf>
    <xf numFmtId="4" fontId="4" fillId="3" borderId="6" xfId="1" applyNumberFormat="1" applyFont="1" applyFill="1" applyBorder="1"/>
    <xf numFmtId="10" fontId="3" fillId="3" borderId="7" xfId="2" applyNumberFormat="1" applyFont="1" applyFill="1" applyBorder="1" applyAlignment="1"/>
    <xf numFmtId="4" fontId="4" fillId="3" borderId="8" xfId="1" applyNumberFormat="1" applyFont="1" applyFill="1" applyBorder="1"/>
    <xf numFmtId="2" fontId="6" fillId="0" borderId="0" xfId="2" applyNumberFormat="1" applyFont="1" applyAlignment="1"/>
    <xf numFmtId="0" fontId="4" fillId="2" borderId="1" xfId="2" applyFont="1" applyFill="1" applyBorder="1" applyAlignment="1"/>
    <xf numFmtId="49" fontId="3" fillId="3" borderId="3" xfId="2" applyNumberFormat="1" applyFont="1" applyFill="1" applyBorder="1" applyAlignment="1">
      <alignment horizontal="right" vertical="top" wrapText="1"/>
    </xf>
    <xf numFmtId="10" fontId="3" fillId="3" borderId="9" xfId="2" applyNumberFormat="1" applyFont="1" applyFill="1" applyBorder="1" applyAlignment="1"/>
    <xf numFmtId="0" fontId="4" fillId="0" borderId="0" xfId="2" applyFont="1" applyAlignment="1"/>
    <xf numFmtId="10" fontId="4" fillId="0" borderId="0" xfId="2" applyNumberFormat="1" applyFont="1" applyAlignment="1"/>
    <xf numFmtId="0" fontId="2" fillId="0" borderId="1" xfId="2" applyFont="1" applyBorder="1" applyAlignment="1"/>
    <xf numFmtId="2" fontId="2" fillId="0" borderId="10" xfId="2" applyNumberFormat="1" applyFont="1" applyBorder="1" applyAlignment="1"/>
    <xf numFmtId="2" fontId="2" fillId="0" borderId="0" xfId="2" applyNumberFormat="1" applyFont="1" applyAlignment="1"/>
    <xf numFmtId="10" fontId="2" fillId="0" borderId="11" xfId="1" applyNumberFormat="1" applyFont="1" applyBorder="1"/>
    <xf numFmtId="10" fontId="2" fillId="0" borderId="12" xfId="1" applyNumberFormat="1" applyFont="1" applyBorder="1"/>
    <xf numFmtId="0" fontId="2" fillId="0" borderId="12" xfId="2" applyFont="1" applyBorder="1" applyAlignment="1"/>
    <xf numFmtId="0" fontId="2" fillId="0" borderId="3" xfId="2" applyFont="1" applyBorder="1" applyAlignment="1"/>
    <xf numFmtId="0" fontId="7" fillId="3" borderId="9" xfId="2" applyFont="1" applyFill="1" applyBorder="1" applyAlignment="1"/>
    <xf numFmtId="4" fontId="2" fillId="3" borderId="6" xfId="1" applyNumberFormat="1" applyFont="1" applyFill="1" applyBorder="1"/>
    <xf numFmtId="4" fontId="2" fillId="3" borderId="8" xfId="1" applyNumberFormat="1" applyFont="1" applyFill="1" applyBorder="1"/>
    <xf numFmtId="10" fontId="8" fillId="3" borderId="7" xfId="1" applyNumberFormat="1" applyFont="1" applyFill="1" applyBorder="1"/>
    <xf numFmtId="10" fontId="8" fillId="3" borderId="9" xfId="1" applyNumberFormat="1" applyFont="1" applyFill="1" applyBorder="1"/>
    <xf numFmtId="0" fontId="2" fillId="0" borderId="0" xfId="2" applyFont="1" applyAlignment="1"/>
    <xf numFmtId="10" fontId="2" fillId="0" borderId="0" xfId="1" applyNumberFormat="1" applyFont="1"/>
    <xf numFmtId="0" fontId="8" fillId="2" borderId="13" xfId="2" applyFont="1" applyFill="1" applyBorder="1" applyAlignment="1"/>
    <xf numFmtId="0" fontId="8" fillId="2" borderId="1" xfId="2" applyFont="1" applyFill="1" applyBorder="1" applyAlignment="1">
      <alignment horizontal="left"/>
    </xf>
    <xf numFmtId="0" fontId="2" fillId="2" borderId="1" xfId="2" applyFont="1" applyFill="1" applyBorder="1" applyAlignment="1"/>
    <xf numFmtId="49" fontId="8" fillId="3" borderId="2" xfId="2" applyNumberFormat="1" applyFont="1" applyFill="1" applyBorder="1" applyAlignment="1">
      <alignment vertical="top" wrapText="1"/>
    </xf>
    <xf numFmtId="49" fontId="8" fillId="3" borderId="3" xfId="2" applyNumberFormat="1" applyFont="1" applyFill="1" applyBorder="1" applyAlignment="1">
      <alignment vertical="top" wrapText="1"/>
    </xf>
    <xf numFmtId="49" fontId="8" fillId="3" borderId="4" xfId="2" applyNumberFormat="1" applyFont="1" applyFill="1" applyBorder="1" applyAlignment="1">
      <alignment horizontal="right" vertical="top" wrapText="1"/>
    </xf>
    <xf numFmtId="49" fontId="8" fillId="3" borderId="5" xfId="2" applyNumberFormat="1" applyFont="1" applyFill="1" applyBorder="1" applyAlignment="1">
      <alignment horizontal="right" vertical="top" wrapText="1"/>
    </xf>
    <xf numFmtId="49" fontId="8" fillId="3" borderId="3" xfId="2" applyNumberFormat="1" applyFont="1" applyFill="1" applyBorder="1" applyAlignment="1">
      <alignment horizontal="right" vertical="top" wrapText="1"/>
    </xf>
    <xf numFmtId="10" fontId="2" fillId="0" borderId="14" xfId="1" applyNumberFormat="1" applyFont="1" applyBorder="1"/>
    <xf numFmtId="10" fontId="2" fillId="0" borderId="1" xfId="1" applyNumberFormat="1" applyFont="1" applyBorder="1"/>
    <xf numFmtId="10" fontId="2" fillId="0" borderId="3" xfId="1" applyNumberFormat="1" applyFont="1" applyBorder="1"/>
    <xf numFmtId="2" fontId="2" fillId="0" borderId="13" xfId="2" applyNumberFormat="1" applyFont="1" applyBorder="1" applyAlignment="1"/>
    <xf numFmtId="2" fontId="2" fillId="0" borderId="15" xfId="2" applyNumberFormat="1" applyFont="1" applyBorder="1" applyAlignment="1"/>
    <xf numFmtId="2" fontId="2" fillId="0" borderId="2" xfId="2" applyNumberFormat="1" applyFont="1" applyBorder="1" applyAlignment="1"/>
    <xf numFmtId="2" fontId="2" fillId="0" borderId="4" xfId="2" applyNumberFormat="1" applyFont="1" applyBorder="1" applyAlignment="1"/>
    <xf numFmtId="10" fontId="2" fillId="0" borderId="5" xfId="1" applyNumberFormat="1" applyFont="1" applyBorder="1"/>
    <xf numFmtId="10" fontId="8" fillId="3" borderId="9" xfId="2" applyNumberFormat="1" applyFont="1" applyFill="1" applyBorder="1" applyAlignment="1"/>
    <xf numFmtId="10" fontId="8" fillId="3" borderId="7" xfId="2" applyNumberFormat="1" applyFont="1" applyFill="1" applyBorder="1" applyAlignment="1"/>
    <xf numFmtId="0" fontId="2" fillId="0" borderId="0" xfId="2" applyFont="1" applyAlignment="1"/>
    <xf numFmtId="0" fontId="2" fillId="0" borderId="9" xfId="2" applyFont="1" applyBorder="1" applyAlignment="1"/>
    <xf numFmtId="0" fontId="2" fillId="0" borderId="9" xfId="2" applyFont="1" applyBorder="1" applyAlignment="1">
      <alignment wrapText="1"/>
    </xf>
    <xf numFmtId="2" fontId="2" fillId="0" borderId="6" xfId="2" applyNumberFormat="1" applyFont="1" applyBorder="1" applyAlignment="1"/>
    <xf numFmtId="2" fontId="2" fillId="0" borderId="8" xfId="2" applyNumberFormat="1" applyFont="1" applyBorder="1" applyAlignment="1"/>
    <xf numFmtId="10" fontId="2" fillId="0" borderId="7" xfId="1" applyNumberFormat="1" applyFont="1" applyBorder="1"/>
    <xf numFmtId="10" fontId="2" fillId="0" borderId="9" xfId="1" applyNumberFormat="1" applyFont="1" applyBorder="1"/>
    <xf numFmtId="0" fontId="7" fillId="3" borderId="2" xfId="2" applyFont="1" applyFill="1" applyBorder="1" applyAlignment="1"/>
    <xf numFmtId="0" fontId="2" fillId="0" borderId="1" xfId="2" applyFont="1" applyBorder="1" applyAlignment="1">
      <alignment wrapText="1"/>
    </xf>
    <xf numFmtId="0" fontId="2" fillId="0" borderId="12" xfId="2" applyFont="1" applyBorder="1" applyAlignment="1">
      <alignment wrapText="1"/>
    </xf>
    <xf numFmtId="0" fontId="2" fillId="0" borderId="3" xfId="2" applyFont="1" applyBorder="1" applyAlignment="1">
      <alignment wrapText="1"/>
    </xf>
    <xf numFmtId="0" fontId="2" fillId="0" borderId="1" xfId="2" applyFont="1" applyBorder="1" applyAlignment="1">
      <alignment wrapText="1"/>
    </xf>
    <xf numFmtId="0" fontId="2" fillId="0" borderId="3" xfId="2" applyFont="1" applyBorder="1" applyAlignment="1">
      <alignment wrapText="1"/>
    </xf>
    <xf numFmtId="0" fontId="7" fillId="3" borderId="6" xfId="2" applyFont="1" applyFill="1" applyBorder="1" applyAlignment="1"/>
    <xf numFmtId="10" fontId="8" fillId="3" borderId="8" xfId="2" applyNumberFormat="1" applyFont="1" applyFill="1" applyBorder="1" applyAlignment="1"/>
    <xf numFmtId="0" fontId="2" fillId="0" borderId="12" xfId="2" applyFont="1" applyBorder="1" applyAlignment="1">
      <alignment wrapText="1"/>
    </xf>
    <xf numFmtId="0" fontId="2" fillId="0" borderId="12" xfId="2" applyFont="1" applyBorder="1" applyAlignment="1"/>
    <xf numFmtId="0" fontId="8" fillId="3" borderId="16" xfId="2" applyFont="1" applyFill="1" applyBorder="1" applyAlignment="1"/>
    <xf numFmtId="4" fontId="2" fillId="3" borderId="17" xfId="2" applyNumberFormat="1" applyFont="1" applyFill="1" applyBorder="1" applyAlignment="1"/>
    <xf numFmtId="0" fontId="2" fillId="0" borderId="0" xfId="2" applyFont="1" applyAlignment="1"/>
    <xf numFmtId="4" fontId="2" fillId="0" borderId="0" xfId="2" applyNumberFormat="1" applyFont="1" applyAlignment="1"/>
    <xf numFmtId="0" fontId="8" fillId="0" borderId="1" xfId="2" applyFont="1" applyBorder="1" applyAlignment="1"/>
    <xf numFmtId="0" fontId="2" fillId="0" borderId="1" xfId="2" applyFont="1" applyBorder="1" applyAlignment="1">
      <alignment horizontal="center"/>
    </xf>
    <xf numFmtId="49" fontId="8" fillId="0" borderId="3" xfId="2" applyNumberFormat="1" applyFont="1" applyBorder="1" applyAlignment="1">
      <alignment vertical="top" wrapText="1"/>
    </xf>
    <xf numFmtId="49" fontId="8" fillId="0" borderId="4" xfId="2" applyNumberFormat="1" applyFont="1" applyBorder="1" applyAlignment="1">
      <alignment horizontal="right" vertical="top" wrapText="1"/>
    </xf>
    <xf numFmtId="49" fontId="8" fillId="0" borderId="5" xfId="2" applyNumberFormat="1" applyFont="1" applyBorder="1" applyAlignment="1">
      <alignment horizontal="right" vertical="top" wrapText="1"/>
    </xf>
    <xf numFmtId="49" fontId="8" fillId="0" borderId="3" xfId="2" applyNumberFormat="1" applyFont="1" applyBorder="1" applyAlignment="1">
      <alignment horizontal="right" vertical="top" wrapText="1"/>
    </xf>
    <xf numFmtId="49" fontId="2" fillId="0" borderId="1" xfId="2" applyNumberFormat="1" applyFont="1" applyBorder="1" applyAlignment="1">
      <alignment vertical="top" wrapText="1"/>
    </xf>
    <xf numFmtId="10" fontId="2" fillId="0" borderId="0" xfId="2" applyNumberFormat="1" applyFont="1" applyAlignment="1"/>
    <xf numFmtId="49" fontId="2" fillId="0" borderId="1" xfId="2" applyNumberFormat="1" applyFont="1" applyBorder="1" applyAlignment="1">
      <alignment horizontal="right" vertical="top" wrapText="1"/>
    </xf>
    <xf numFmtId="49" fontId="2" fillId="0" borderId="12" xfId="2" applyNumberFormat="1" applyFont="1" applyBorder="1" applyAlignment="1">
      <alignment vertical="top" wrapText="1"/>
    </xf>
    <xf numFmtId="49" fontId="2" fillId="0" borderId="12" xfId="2" applyNumberFormat="1" applyFont="1" applyBorder="1" applyAlignment="1">
      <alignment horizontal="right" vertical="top" wrapText="1"/>
    </xf>
    <xf numFmtId="10" fontId="2" fillId="0" borderId="12" xfId="2" applyNumberFormat="1" applyFont="1" applyBorder="1" applyAlignment="1"/>
    <xf numFmtId="0" fontId="2" fillId="0" borderId="3" xfId="2" applyFont="1" applyBorder="1" applyAlignment="1"/>
    <xf numFmtId="10" fontId="2" fillId="0" borderId="3" xfId="2" applyNumberFormat="1" applyFont="1" applyBorder="1" applyAlignment="1"/>
    <xf numFmtId="0" fontId="7" fillId="0" borderId="9" xfId="2" applyFont="1" applyBorder="1" applyAlignment="1"/>
    <xf numFmtId="4" fontId="2" fillId="0" borderId="6" xfId="1" applyNumberFormat="1" applyFont="1" applyFill="1" applyBorder="1"/>
    <xf numFmtId="10" fontId="8" fillId="0" borderId="7" xfId="2" applyNumberFormat="1" applyFont="1" applyBorder="1" applyAlignment="1"/>
    <xf numFmtId="0" fontId="10" fillId="0" borderId="0" xfId="2" applyFont="1" applyAlignment="1"/>
    <xf numFmtId="10" fontId="2" fillId="0" borderId="0" xfId="2" applyNumberFormat="1" applyFont="1" applyAlignment="1"/>
    <xf numFmtId="0" fontId="3" fillId="0" borderId="0" xfId="2" applyFont="1" applyAlignment="1">
      <alignment horizontal="left"/>
    </xf>
    <xf numFmtId="11" fontId="4" fillId="0" borderId="0" xfId="2" applyNumberFormat="1" applyFont="1" applyAlignment="1"/>
    <xf numFmtId="49" fontId="3" fillId="0" borderId="0" xfId="2" applyNumberFormat="1" applyFont="1" applyAlignment="1">
      <alignment horizontal="left"/>
    </xf>
    <xf numFmtId="49" fontId="3" fillId="0" borderId="0" xfId="2" applyNumberFormat="1" applyFont="1" applyAlignment="1"/>
    <xf numFmtId="49" fontId="3" fillId="0" borderId="0" xfId="2" applyNumberFormat="1" applyFont="1" applyAlignment="1">
      <alignment horizontal="left"/>
    </xf>
    <xf numFmtId="0" fontId="3" fillId="2" borderId="6" xfId="2" applyFont="1" applyFill="1" applyBorder="1" applyAlignment="1"/>
    <xf numFmtId="0" fontId="3" fillId="2" borderId="6" xfId="2" applyFont="1" applyFill="1" applyBorder="1" applyAlignment="1">
      <alignment horizontal="center"/>
    </xf>
    <xf numFmtId="49" fontId="3" fillId="3" borderId="7" xfId="2" applyNumberFormat="1" applyFont="1" applyFill="1" applyBorder="1" applyAlignment="1">
      <alignment horizontal="right" vertical="top" wrapText="1"/>
    </xf>
    <xf numFmtId="4" fontId="4" fillId="0" borderId="0" xfId="2" applyNumberFormat="1" applyFont="1" applyAlignment="1"/>
    <xf numFmtId="4" fontId="4" fillId="0" borderId="10" xfId="2" applyNumberFormat="1" applyFont="1" applyBorder="1" applyAlignment="1"/>
    <xf numFmtId="10" fontId="4" fillId="0" borderId="11" xfId="2" applyNumberFormat="1" applyFont="1" applyBorder="1" applyAlignment="1"/>
    <xf numFmtId="10" fontId="4" fillId="0" borderId="12" xfId="2" applyNumberFormat="1" applyFont="1" applyBorder="1" applyAlignment="1"/>
    <xf numFmtId="0" fontId="5" fillId="3" borderId="8" xfId="2" applyFont="1" applyFill="1" applyBorder="1" applyAlignment="1"/>
    <xf numFmtId="0" fontId="4" fillId="0" borderId="0" xfId="2" applyFont="1" applyAlignment="1">
      <alignment horizontal="left"/>
    </xf>
    <xf numFmtId="0" fontId="4" fillId="0" borderId="10" xfId="2" applyFont="1" applyBorder="1" applyAlignment="1"/>
    <xf numFmtId="2" fontId="4" fillId="0" borderId="10" xfId="2" applyNumberFormat="1" applyFont="1" applyBorder="1" applyAlignment="1"/>
    <xf numFmtId="0" fontId="6" fillId="0" borderId="10" xfId="2" applyFont="1" applyBorder="1" applyAlignment="1"/>
    <xf numFmtId="0" fontId="4" fillId="0" borderId="2" xfId="2" applyFont="1" applyBorder="1" applyAlignment="1"/>
    <xf numFmtId="4" fontId="4" fillId="0" borderId="4" xfId="2" applyNumberFormat="1" applyFont="1" applyBorder="1" applyAlignment="1"/>
    <xf numFmtId="10" fontId="4" fillId="0" borderId="5" xfId="2" applyNumberFormat="1" applyFont="1" applyBorder="1" applyAlignment="1"/>
    <xf numFmtId="10" fontId="3" fillId="3" borderId="17" xfId="1" applyNumberFormat="1" applyFont="1" applyFill="1" applyBorder="1"/>
    <xf numFmtId="0" fontId="3" fillId="2" borderId="1" xfId="2" applyFont="1" applyFill="1" applyBorder="1" applyAlignment="1"/>
    <xf numFmtId="0" fontId="8" fillId="2" borderId="1" xfId="2" applyFont="1" applyFill="1" applyBorder="1" applyAlignment="1"/>
    <xf numFmtId="0" fontId="3" fillId="3" borderId="9" xfId="2" applyFont="1" applyFill="1" applyBorder="1" applyAlignment="1"/>
    <xf numFmtId="0" fontId="2" fillId="2" borderId="1" xfId="2" applyFont="1" applyFill="1" applyBorder="1" applyAlignment="1">
      <alignment horizontal="center"/>
    </xf>
    <xf numFmtId="4" fontId="2" fillId="0" borderId="0" xfId="2" applyNumberFormat="1" applyFont="1" applyAlignment="1"/>
    <xf numFmtId="4" fontId="4" fillId="0" borderId="0" xfId="2" applyNumberFormat="1" applyFont="1" applyAlignment="1"/>
    <xf numFmtId="0" fontId="0" fillId="0" borderId="0" xfId="2" applyFont="1" applyAlignment="1"/>
    <xf numFmtId="2" fontId="4" fillId="0" borderId="12" xfId="2" applyNumberFormat="1" applyFont="1" applyBorder="1" applyAlignment="1"/>
    <xf numFmtId="0" fontId="4" fillId="0" borderId="12" xfId="2" applyFont="1" applyBorder="1" applyAlignment="1"/>
    <xf numFmtId="0" fontId="4" fillId="0" borderId="12" xfId="2" applyFont="1" applyBorder="1" applyAlignment="1">
      <alignment horizontal="left"/>
    </xf>
    <xf numFmtId="0" fontId="4" fillId="0" borderId="3" xfId="2" applyFont="1" applyBorder="1" applyAlignment="1">
      <alignment horizontal="left"/>
    </xf>
    <xf numFmtId="0" fontId="2" fillId="0" borderId="10" xfId="2" applyFont="1" applyBorder="1" applyAlignment="1"/>
    <xf numFmtId="2" fontId="0" fillId="0" borderId="0" xfId="2" applyNumberFormat="1" applyFont="1" applyAlignment="1"/>
    <xf numFmtId="4" fontId="2" fillId="0" borderId="13" xfId="2" applyNumberFormat="1" applyFont="1" applyBorder="1" applyAlignment="1"/>
    <xf numFmtId="4" fontId="2" fillId="0" borderId="10" xfId="2" applyNumberFormat="1" applyFont="1" applyBorder="1" applyAlignment="1"/>
    <xf numFmtId="4" fontId="2" fillId="0" borderId="2" xfId="2" applyNumberFormat="1" applyFont="1" applyBorder="1" applyAlignment="1"/>
    <xf numFmtId="4" fontId="2" fillId="0" borderId="15" xfId="2" applyNumberFormat="1" applyFont="1" applyBorder="1" applyAlignment="1"/>
    <xf numFmtId="4" fontId="2" fillId="0" borderId="0" xfId="2" applyNumberFormat="1" applyFont="1" applyAlignment="1"/>
    <xf numFmtId="4" fontId="2" fillId="0" borderId="4" xfId="2" applyNumberFormat="1" applyFont="1" applyBorder="1" applyAlignment="1"/>
    <xf numFmtId="4" fontId="2" fillId="0" borderId="8" xfId="1" applyNumberFormat="1" applyFont="1" applyFill="1" applyBorder="1"/>
    <xf numFmtId="2" fontId="4" fillId="0" borderId="0" xfId="2" applyNumberFormat="1" applyFont="1" applyAlignment="1"/>
    <xf numFmtId="0" fontId="5" fillId="3" borderId="9" xfId="2" applyFont="1" applyFill="1" applyBorder="1" applyAlignment="1">
      <alignment horizontal="left"/>
    </xf>
    <xf numFmtId="49" fontId="3" fillId="3" borderId="6" xfId="2" applyNumberFormat="1" applyFont="1" applyFill="1" applyBorder="1" applyAlignment="1">
      <alignment horizontal="left" vertical="top" wrapText="1"/>
    </xf>
    <xf numFmtId="49" fontId="3" fillId="3" borderId="6" xfId="2" applyNumberFormat="1" applyFont="1" applyFill="1" applyBorder="1" applyAlignment="1">
      <alignment horizontal="right" vertical="top" wrapText="1"/>
    </xf>
    <xf numFmtId="49" fontId="3" fillId="3" borderId="8" xfId="2" applyNumberFormat="1" applyFont="1" applyFill="1" applyBorder="1" applyAlignment="1">
      <alignment horizontal="right" vertical="top" wrapText="1"/>
    </xf>
    <xf numFmtId="4" fontId="0" fillId="0" borderId="0" xfId="2" applyNumberFormat="1" applyFont="1" applyAlignment="1"/>
    <xf numFmtId="4" fontId="2" fillId="0" borderId="0" xfId="2" applyNumberFormat="1" applyFont="1" applyAlignment="1">
      <alignment horizontal="right" vertical="top" wrapText="1"/>
    </xf>
    <xf numFmtId="0" fontId="8" fillId="2" borderId="13" xfId="2" applyFont="1" applyFill="1" applyBorder="1" applyAlignment="1">
      <alignment horizontal="center"/>
    </xf>
    <xf numFmtId="0" fontId="2" fillId="2" borderId="15" xfId="2" applyFont="1" applyFill="1" applyBorder="1" applyAlignment="1">
      <alignment horizontal="center"/>
    </xf>
    <xf numFmtId="0" fontId="2" fillId="2" borderId="14" xfId="2" applyFont="1" applyFill="1" applyBorder="1" applyAlignment="1">
      <alignment horizontal="center"/>
    </xf>
    <xf numFmtId="0" fontId="3" fillId="2" borderId="13" xfId="2" applyFont="1" applyFill="1" applyBorder="1" applyAlignment="1">
      <alignment horizontal="center"/>
    </xf>
    <xf numFmtId="0" fontId="0" fillId="2" borderId="15" xfId="2" applyFont="1" applyFill="1" applyBorder="1" applyAlignment="1">
      <alignment horizontal="center"/>
    </xf>
    <xf numFmtId="0" fontId="0" fillId="2" borderId="14" xfId="2" applyFont="1" applyFill="1" applyBorder="1" applyAlignment="1">
      <alignment horizontal="center"/>
    </xf>
    <xf numFmtId="0" fontId="8" fillId="0" borderId="13" xfId="2" applyFont="1" applyBorder="1" applyAlignment="1">
      <alignment horizontal="center"/>
    </xf>
    <xf numFmtId="0" fontId="2" fillId="0" borderId="15" xfId="2" applyFont="1" applyBorder="1" applyAlignment="1">
      <alignment horizontal="center"/>
    </xf>
    <xf numFmtId="0" fontId="2" fillId="0" borderId="14" xfId="2" applyFont="1" applyBorder="1" applyAlignment="1">
      <alignment horizontal="center"/>
    </xf>
    <xf numFmtId="0" fontId="3" fillId="2" borderId="6" xfId="2" applyFont="1" applyFill="1" applyBorder="1" applyAlignment="1">
      <alignment horizontal="center" wrapText="1"/>
    </xf>
    <xf numFmtId="0" fontId="4" fillId="0" borderId="8" xfId="2" applyFont="1" applyBorder="1" applyAlignment="1">
      <alignment horizontal="center" wrapText="1"/>
    </xf>
    <xf numFmtId="0" fontId="4" fillId="0" borderId="7" xfId="2" applyFont="1" applyBorder="1" applyAlignment="1">
      <alignment horizontal="center" wrapText="1"/>
    </xf>
    <xf numFmtId="0" fontId="4" fillId="0" borderId="15" xfId="2" applyFont="1" applyBorder="1" applyAlignment="1">
      <alignment horizontal="center"/>
    </xf>
    <xf numFmtId="0" fontId="4" fillId="0" borderId="7" xfId="2" applyFont="1" applyBorder="1" applyAlignment="1">
      <alignment horizontal="center"/>
    </xf>
  </cellXfs>
  <cellStyles count="3">
    <cellStyle name="=C:\WINNT35\SYSTEM32\COMMAND.COM" xfId="2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43"/>
  <sheetViews>
    <sheetView tabSelected="1" workbookViewId="0">
      <selection activeCell="A30" sqref="A30"/>
    </sheetView>
  </sheetViews>
  <sheetFormatPr baseColWidth="10" defaultRowHeight="13" x14ac:dyDescent="0.15"/>
  <cols>
    <col min="1" max="1" width="45.83203125" style="32" customWidth="1"/>
    <col min="2" max="2" width="15" style="32" customWidth="1"/>
    <col min="3" max="5" width="16.83203125" style="32" customWidth="1"/>
    <col min="6" max="6" width="13.5" style="32" bestFit="1" customWidth="1"/>
    <col min="7" max="7" width="23.6640625" customWidth="1"/>
    <col min="8" max="8" width="13.5" bestFit="1" customWidth="1"/>
    <col min="9" max="256" width="8.83203125" customWidth="1"/>
  </cols>
  <sheetData>
    <row r="1" spans="1:7" x14ac:dyDescent="0.15">
      <c r="A1" s="1" t="s">
        <v>904</v>
      </c>
      <c r="B1"/>
      <c r="C1"/>
      <c r="D1"/>
      <c r="E1"/>
      <c r="F1"/>
    </row>
    <row r="2" spans="1:7" x14ac:dyDescent="0.15">
      <c r="A2" s="2" t="s">
        <v>1172</v>
      </c>
      <c r="B2"/>
      <c r="C2"/>
      <c r="D2"/>
      <c r="E2"/>
      <c r="F2"/>
    </row>
    <row r="3" spans="1:7" x14ac:dyDescent="0.15">
      <c r="A3"/>
      <c r="B3"/>
      <c r="C3"/>
      <c r="D3"/>
      <c r="E3"/>
      <c r="F3"/>
    </row>
    <row r="4" spans="1:7" s="4" customFormat="1" x14ac:dyDescent="0.15">
      <c r="A4" s="113" t="s">
        <v>643</v>
      </c>
      <c r="B4" s="3" t="s">
        <v>934</v>
      </c>
      <c r="C4" s="143" t="s">
        <v>468</v>
      </c>
      <c r="D4" s="144"/>
      <c r="E4" s="145"/>
      <c r="F4" s="15"/>
    </row>
    <row r="5" spans="1:7" s="10" customFormat="1" ht="12" x14ac:dyDescent="0.15">
      <c r="A5" s="6"/>
      <c r="B5" s="6"/>
      <c r="C5" s="7" t="s">
        <v>1186</v>
      </c>
      <c r="D5" s="8" t="s">
        <v>1260</v>
      </c>
      <c r="E5" s="9" t="s">
        <v>905</v>
      </c>
      <c r="F5" s="16" t="s">
        <v>906</v>
      </c>
    </row>
    <row r="6" spans="1:7" x14ac:dyDescent="0.15">
      <c r="A6" s="20" t="s">
        <v>1256</v>
      </c>
      <c r="B6" s="20" t="s">
        <v>1257</v>
      </c>
      <c r="C6" s="21">
        <v>56.936255000000003</v>
      </c>
      <c r="D6" s="22">
        <v>35.764377064999998</v>
      </c>
      <c r="E6" s="23">
        <f t="shared" ref="E6:E69" si="0">IF(ISERROR(C6/D6-1),"",((C6/D6-1)))</f>
        <v>0.59198229278595171</v>
      </c>
      <c r="F6" s="24">
        <f t="shared" ref="F6:F24" si="1">C6/$C$1427</f>
        <v>1.375405243992807E-3</v>
      </c>
      <c r="G6" s="125"/>
    </row>
    <row r="7" spans="1:7" x14ac:dyDescent="0.15">
      <c r="A7" s="25" t="s">
        <v>1258</v>
      </c>
      <c r="B7" s="25" t="s">
        <v>1259</v>
      </c>
      <c r="C7" s="21">
        <v>3.2902499999999999</v>
      </c>
      <c r="D7" s="22">
        <v>5.7729535349999992</v>
      </c>
      <c r="E7" s="23">
        <f t="shared" si="0"/>
        <v>-0.43005777197893202</v>
      </c>
      <c r="F7" s="24">
        <f t="shared" si="1"/>
        <v>7.9482345722375528E-5</v>
      </c>
      <c r="G7" s="125"/>
    </row>
    <row r="8" spans="1:7" x14ac:dyDescent="0.15">
      <c r="A8" s="25" t="s">
        <v>1206</v>
      </c>
      <c r="B8" s="25" t="s">
        <v>1207</v>
      </c>
      <c r="C8" s="21">
        <v>122.55315898000001</v>
      </c>
      <c r="D8" s="22">
        <v>30.516318576000003</v>
      </c>
      <c r="E8" s="23">
        <f t="shared" si="0"/>
        <v>3.0159876649204893</v>
      </c>
      <c r="F8" s="24">
        <f t="shared" si="1"/>
        <v>2.9605083356637374E-3</v>
      </c>
      <c r="G8" s="125"/>
    </row>
    <row r="9" spans="1:7" x14ac:dyDescent="0.15">
      <c r="A9" s="25" t="s">
        <v>1208</v>
      </c>
      <c r="B9" s="25" t="s">
        <v>1209</v>
      </c>
      <c r="C9" s="21">
        <v>60.858351929999998</v>
      </c>
      <c r="D9" s="22">
        <v>16.990504423000001</v>
      </c>
      <c r="E9" s="23">
        <f t="shared" si="0"/>
        <v>2.5819037748882963</v>
      </c>
      <c r="F9" s="24">
        <f t="shared" si="1"/>
        <v>1.4701510730778088E-3</v>
      </c>
      <c r="G9" s="125"/>
    </row>
    <row r="10" spans="1:7" x14ac:dyDescent="0.15">
      <c r="A10" s="25" t="s">
        <v>1210</v>
      </c>
      <c r="B10" s="25" t="s">
        <v>1211</v>
      </c>
      <c r="C10" s="21">
        <v>2.6456562799999999</v>
      </c>
      <c r="D10" s="22">
        <v>4.061207714</v>
      </c>
      <c r="E10" s="23">
        <f t="shared" si="0"/>
        <v>-0.34855430543979316</v>
      </c>
      <c r="F10" s="24">
        <f t="shared" si="1"/>
        <v>6.3910939019689672E-5</v>
      </c>
      <c r="G10" s="125"/>
    </row>
    <row r="11" spans="1:7" x14ac:dyDescent="0.15">
      <c r="A11" s="25" t="s">
        <v>1214</v>
      </c>
      <c r="B11" s="25" t="s">
        <v>1215</v>
      </c>
      <c r="C11" s="21">
        <v>3.3686899999999999E-2</v>
      </c>
      <c r="D11" s="22">
        <v>0</v>
      </c>
      <c r="E11" s="23" t="str">
        <f t="shared" si="0"/>
        <v/>
      </c>
      <c r="F11" s="24">
        <f t="shared" si="1"/>
        <v>8.1377215473447068E-7</v>
      </c>
      <c r="G11" s="125"/>
    </row>
    <row r="12" spans="1:7" x14ac:dyDescent="0.15">
      <c r="A12" s="25" t="s">
        <v>1216</v>
      </c>
      <c r="B12" s="25" t="s">
        <v>1217</v>
      </c>
      <c r="C12" s="21">
        <v>9.3317790299999999</v>
      </c>
      <c r="D12" s="22">
        <v>3.2223069839999998</v>
      </c>
      <c r="E12" s="23">
        <f t="shared" si="0"/>
        <v>1.8959931739390106</v>
      </c>
      <c r="F12" s="24">
        <f t="shared" si="1"/>
        <v>2.2542715206056506E-4</v>
      </c>
      <c r="G12" s="125"/>
    </row>
    <row r="13" spans="1:7" x14ac:dyDescent="0.15">
      <c r="A13" s="25" t="s">
        <v>1218</v>
      </c>
      <c r="B13" s="25" t="s">
        <v>1219</v>
      </c>
      <c r="C13" s="21">
        <v>3.0473786400000002</v>
      </c>
      <c r="D13" s="22">
        <v>0.22140537400000002</v>
      </c>
      <c r="E13" s="23">
        <f t="shared" si="0"/>
        <v>12.763797079288599</v>
      </c>
      <c r="F13" s="24">
        <f t="shared" si="1"/>
        <v>7.3615318778652867E-5</v>
      </c>
      <c r="G13" s="125"/>
    </row>
    <row r="14" spans="1:7" x14ac:dyDescent="0.15">
      <c r="A14" s="25" t="s">
        <v>1220</v>
      </c>
      <c r="B14" s="25" t="s">
        <v>1221</v>
      </c>
      <c r="C14" s="21">
        <v>0.49452677</v>
      </c>
      <c r="D14" s="22">
        <v>6.9128085000000006E-2</v>
      </c>
      <c r="E14" s="23">
        <f t="shared" si="0"/>
        <v>6.153775053945151</v>
      </c>
      <c r="F14" s="24">
        <f t="shared" si="1"/>
        <v>1.1946249586538923E-5</v>
      </c>
      <c r="G14" s="125"/>
    </row>
    <row r="15" spans="1:7" x14ac:dyDescent="0.15">
      <c r="A15" s="25" t="s">
        <v>1222</v>
      </c>
      <c r="B15" s="25" t="s">
        <v>1223</v>
      </c>
      <c r="C15" s="21">
        <v>0</v>
      </c>
      <c r="D15" s="22">
        <v>0</v>
      </c>
      <c r="E15" s="23" t="str">
        <f t="shared" si="0"/>
        <v/>
      </c>
      <c r="F15" s="24">
        <f t="shared" si="1"/>
        <v>0</v>
      </c>
      <c r="G15" s="125"/>
    </row>
    <row r="16" spans="1:7" x14ac:dyDescent="0.15">
      <c r="A16" s="25" t="s">
        <v>1224</v>
      </c>
      <c r="B16" s="25" t="s">
        <v>1225</v>
      </c>
      <c r="C16" s="21">
        <v>0.1839798</v>
      </c>
      <c r="D16" s="22">
        <v>8.4318650000000002E-3</v>
      </c>
      <c r="E16" s="23">
        <f t="shared" si="0"/>
        <v>20.819585583972227</v>
      </c>
      <c r="F16" s="24">
        <f t="shared" si="1"/>
        <v>4.4443875296811815E-6</v>
      </c>
      <c r="G16" s="125"/>
    </row>
    <row r="17" spans="1:7" x14ac:dyDescent="0.15">
      <c r="A17" s="25" t="s">
        <v>1226</v>
      </c>
      <c r="B17" s="25" t="s">
        <v>1227</v>
      </c>
      <c r="C17" s="21">
        <v>9.2481899999999999E-3</v>
      </c>
      <c r="D17" s="22">
        <v>0</v>
      </c>
      <c r="E17" s="23" t="str">
        <f t="shared" si="0"/>
        <v/>
      </c>
      <c r="F17" s="24">
        <f t="shared" si="1"/>
        <v>2.2340789754158991E-7</v>
      </c>
      <c r="G17" s="125"/>
    </row>
    <row r="18" spans="1:7" x14ac:dyDescent="0.15">
      <c r="A18" s="25" t="s">
        <v>1228</v>
      </c>
      <c r="B18" s="25" t="s">
        <v>1229</v>
      </c>
      <c r="C18" s="21">
        <v>0.1104261</v>
      </c>
      <c r="D18" s="22">
        <v>0.12930894700000001</v>
      </c>
      <c r="E18" s="23">
        <f t="shared" si="0"/>
        <v>-0.14602892868658202</v>
      </c>
      <c r="F18" s="24">
        <f t="shared" si="1"/>
        <v>2.6675557957521809E-6</v>
      </c>
      <c r="G18" s="125"/>
    </row>
    <row r="19" spans="1:7" x14ac:dyDescent="0.15">
      <c r="A19" s="25" t="s">
        <v>1230</v>
      </c>
      <c r="B19" s="25" t="s">
        <v>1231</v>
      </c>
      <c r="C19" s="21">
        <v>0</v>
      </c>
      <c r="D19" s="22">
        <v>0</v>
      </c>
      <c r="E19" s="23" t="str">
        <f t="shared" si="0"/>
        <v/>
      </c>
      <c r="F19" s="24">
        <f t="shared" si="1"/>
        <v>0</v>
      </c>
      <c r="G19" s="125"/>
    </row>
    <row r="20" spans="1:7" x14ac:dyDescent="0.15">
      <c r="A20" s="25" t="s">
        <v>1232</v>
      </c>
      <c r="B20" s="25" t="s">
        <v>1233</v>
      </c>
      <c r="C20" s="21">
        <v>0.23491956</v>
      </c>
      <c r="D20" s="22">
        <v>7.7286899999999992E-2</v>
      </c>
      <c r="E20" s="23">
        <f t="shared" si="0"/>
        <v>2.039577987990203</v>
      </c>
      <c r="F20" s="24">
        <f t="shared" si="1"/>
        <v>5.6749358513390599E-6</v>
      </c>
      <c r="G20" s="125"/>
    </row>
    <row r="21" spans="1:7" x14ac:dyDescent="0.15">
      <c r="A21" s="25" t="s">
        <v>1234</v>
      </c>
      <c r="B21" s="25" t="s">
        <v>1235</v>
      </c>
      <c r="C21" s="21">
        <v>0</v>
      </c>
      <c r="D21" s="22">
        <v>0</v>
      </c>
      <c r="E21" s="23" t="str">
        <f t="shared" si="0"/>
        <v/>
      </c>
      <c r="F21" s="24">
        <f t="shared" si="1"/>
        <v>0</v>
      </c>
      <c r="G21" s="125"/>
    </row>
    <row r="22" spans="1:7" x14ac:dyDescent="0.15">
      <c r="A22" s="25" t="s">
        <v>1236</v>
      </c>
      <c r="B22" s="25" t="s">
        <v>1237</v>
      </c>
      <c r="C22" s="21">
        <v>0.24570467999999998</v>
      </c>
      <c r="D22" s="22">
        <v>0.269256736</v>
      </c>
      <c r="E22" s="23">
        <f t="shared" si="0"/>
        <v>-8.7470628775653037E-2</v>
      </c>
      <c r="F22" s="24">
        <f t="shared" si="1"/>
        <v>5.9354712624772128E-6</v>
      </c>
      <c r="G22" s="125"/>
    </row>
    <row r="23" spans="1:7" x14ac:dyDescent="0.15">
      <c r="A23" s="25" t="s">
        <v>1238</v>
      </c>
      <c r="B23" s="25" t="s">
        <v>1239</v>
      </c>
      <c r="C23" s="21">
        <v>1.0499999999999999E-3</v>
      </c>
      <c r="D23" s="22">
        <v>0</v>
      </c>
      <c r="E23" s="23" t="str">
        <f t="shared" si="0"/>
        <v/>
      </c>
      <c r="F23" s="24">
        <f t="shared" si="1"/>
        <v>2.5364778666816902E-8</v>
      </c>
      <c r="G23" s="125"/>
    </row>
    <row r="24" spans="1:7" x14ac:dyDescent="0.15">
      <c r="A24" s="25" t="s">
        <v>1176</v>
      </c>
      <c r="B24" s="25" t="s">
        <v>1177</v>
      </c>
      <c r="C24" s="21">
        <v>0</v>
      </c>
      <c r="D24" s="22"/>
      <c r="E24" s="23" t="str">
        <f t="shared" si="0"/>
        <v/>
      </c>
      <c r="F24" s="24">
        <f t="shared" si="1"/>
        <v>0</v>
      </c>
      <c r="G24" s="125"/>
    </row>
    <row r="25" spans="1:7" x14ac:dyDescent="0.15">
      <c r="A25" s="25" t="s">
        <v>1240</v>
      </c>
      <c r="B25" s="25" t="s">
        <v>1241</v>
      </c>
      <c r="C25" s="21">
        <v>1.0605E-3</v>
      </c>
      <c r="D25" s="22">
        <v>0</v>
      </c>
      <c r="E25" s="23" t="str">
        <f t="shared" si="0"/>
        <v/>
      </c>
      <c r="F25" s="24">
        <f t="shared" ref="F25:F42" si="2">C25/$C$1427</f>
        <v>2.561842645348507E-8</v>
      </c>
      <c r="G25" s="125"/>
    </row>
    <row r="26" spans="1:7" x14ac:dyDescent="0.15">
      <c r="A26" s="25" t="s">
        <v>1242</v>
      </c>
      <c r="B26" s="25" t="s">
        <v>1243</v>
      </c>
      <c r="C26" s="21">
        <v>3.4095000000000002E-3</v>
      </c>
      <c r="D26" s="22">
        <v>0</v>
      </c>
      <c r="E26" s="23" t="str">
        <f t="shared" si="0"/>
        <v/>
      </c>
      <c r="F26" s="24">
        <f t="shared" si="2"/>
        <v>8.2363059870964033E-8</v>
      </c>
      <c r="G26" s="125"/>
    </row>
    <row r="27" spans="1:7" x14ac:dyDescent="0.15">
      <c r="A27" s="25" t="s">
        <v>1244</v>
      </c>
      <c r="B27" s="25" t="s">
        <v>1245</v>
      </c>
      <c r="C27" s="21">
        <v>6.2040970000000001E-2</v>
      </c>
      <c r="D27" s="22">
        <v>0</v>
      </c>
      <c r="E27" s="23" t="str">
        <f t="shared" si="0"/>
        <v/>
      </c>
      <c r="F27" s="24">
        <f t="shared" si="2"/>
        <v>1.4987194974520262E-6</v>
      </c>
      <c r="G27" s="125"/>
    </row>
    <row r="28" spans="1:7" x14ac:dyDescent="0.15">
      <c r="A28" s="25" t="s">
        <v>1212</v>
      </c>
      <c r="B28" s="25" t="s">
        <v>1213</v>
      </c>
      <c r="C28" s="21">
        <v>4.4840964400000001</v>
      </c>
      <c r="D28" s="22">
        <v>2.3831149230000004</v>
      </c>
      <c r="E28" s="23">
        <f t="shared" si="0"/>
        <v>0.88161149792774784</v>
      </c>
      <c r="F28" s="24">
        <f t="shared" si="2"/>
        <v>1.0832201306786821E-4</v>
      </c>
      <c r="G28" s="125"/>
    </row>
    <row r="29" spans="1:7" x14ac:dyDescent="0.15">
      <c r="A29" s="25" t="s">
        <v>1246</v>
      </c>
      <c r="B29" s="25" t="s">
        <v>1247</v>
      </c>
      <c r="C29" s="21">
        <v>0</v>
      </c>
      <c r="D29" s="22">
        <v>0</v>
      </c>
      <c r="E29" s="23" t="str">
        <f t="shared" si="0"/>
        <v/>
      </c>
      <c r="F29" s="24">
        <f t="shared" si="2"/>
        <v>0</v>
      </c>
      <c r="G29" s="125"/>
    </row>
    <row r="30" spans="1:7" x14ac:dyDescent="0.15">
      <c r="A30" s="25" t="s">
        <v>1248</v>
      </c>
      <c r="B30" s="25" t="s">
        <v>1249</v>
      </c>
      <c r="C30" s="21">
        <v>0.66593930000000001</v>
      </c>
      <c r="D30" s="22">
        <v>0.30533600999999999</v>
      </c>
      <c r="E30" s="23">
        <f t="shared" si="0"/>
        <v>1.1810047887898976</v>
      </c>
      <c r="F30" s="24">
        <f t="shared" si="2"/>
        <v>1.6087050428604743E-5</v>
      </c>
      <c r="G30" s="125"/>
    </row>
    <row r="31" spans="1:7" x14ac:dyDescent="0.15">
      <c r="A31" s="25" t="s">
        <v>1250</v>
      </c>
      <c r="B31" s="25" t="s">
        <v>1251</v>
      </c>
      <c r="C31" s="21">
        <v>5.3646663099999996</v>
      </c>
      <c r="D31" s="22">
        <v>1.3330111299999998</v>
      </c>
      <c r="E31" s="23">
        <f t="shared" si="0"/>
        <v>3.0244722562819115</v>
      </c>
      <c r="F31" s="24">
        <f t="shared" si="2"/>
        <v>1.2959387959474223E-4</v>
      </c>
      <c r="G31" s="125"/>
    </row>
    <row r="32" spans="1:7" x14ac:dyDescent="0.15">
      <c r="A32" s="25" t="s">
        <v>1252</v>
      </c>
      <c r="B32" s="25" t="s">
        <v>1253</v>
      </c>
      <c r="C32" s="21">
        <v>0.44619956999999999</v>
      </c>
      <c r="D32" s="22">
        <v>0.31985997999999999</v>
      </c>
      <c r="E32" s="23">
        <f t="shared" si="0"/>
        <v>0.39498404895792216</v>
      </c>
      <c r="F32" s="24">
        <f t="shared" si="2"/>
        <v>1.0778812699313214E-5</v>
      </c>
      <c r="G32" s="125"/>
    </row>
    <row r="33" spans="1:7" x14ac:dyDescent="0.15">
      <c r="A33" s="25" t="s">
        <v>1254</v>
      </c>
      <c r="B33" s="25" t="s">
        <v>1255</v>
      </c>
      <c r="C33" s="21">
        <v>2.1608984500000004</v>
      </c>
      <c r="D33" s="22">
        <v>0.30490461299999999</v>
      </c>
      <c r="E33" s="23">
        <f t="shared" si="0"/>
        <v>6.0871294098787558</v>
      </c>
      <c r="F33" s="24">
        <f t="shared" si="2"/>
        <v>5.2200677053064493E-5</v>
      </c>
      <c r="G33" s="125"/>
    </row>
    <row r="34" spans="1:7" x14ac:dyDescent="0.15">
      <c r="A34" s="25" t="s">
        <v>935</v>
      </c>
      <c r="B34" s="25" t="s">
        <v>936</v>
      </c>
      <c r="C34" s="21">
        <v>0.48438507000000003</v>
      </c>
      <c r="D34" s="22">
        <v>0.74108931999999994</v>
      </c>
      <c r="E34" s="23">
        <f t="shared" si="0"/>
        <v>-0.34638773366751519</v>
      </c>
      <c r="F34" s="24">
        <f t="shared" si="2"/>
        <v>1.1701257228629154E-5</v>
      </c>
      <c r="G34" s="125"/>
    </row>
    <row r="35" spans="1:7" x14ac:dyDescent="0.15">
      <c r="A35" s="25" t="s">
        <v>937</v>
      </c>
      <c r="B35" s="25" t="s">
        <v>938</v>
      </c>
      <c r="C35" s="21">
        <v>0.77033750000000001</v>
      </c>
      <c r="D35" s="22">
        <v>6.9319999999999998E-3</v>
      </c>
      <c r="E35" s="23">
        <f t="shared" si="0"/>
        <v>110.1277409117138</v>
      </c>
      <c r="F35" s="24">
        <f t="shared" si="2"/>
        <v>1.8608990653570538E-5</v>
      </c>
      <c r="G35" s="125"/>
    </row>
    <row r="36" spans="1:7" x14ac:dyDescent="0.15">
      <c r="A36" s="25" t="s">
        <v>939</v>
      </c>
      <c r="B36" s="25" t="s">
        <v>940</v>
      </c>
      <c r="C36" s="21">
        <v>1.4188996100000002</v>
      </c>
      <c r="D36" s="22">
        <v>0.11324379</v>
      </c>
      <c r="E36" s="23">
        <f t="shared" si="0"/>
        <v>11.529601932256067</v>
      </c>
      <c r="F36" s="24">
        <f t="shared" si="2"/>
        <v>3.4276261483888404E-5</v>
      </c>
      <c r="G36" s="125"/>
    </row>
    <row r="37" spans="1:7" x14ac:dyDescent="0.15">
      <c r="A37" s="25" t="s">
        <v>941</v>
      </c>
      <c r="B37" s="25" t="s">
        <v>942</v>
      </c>
      <c r="C37" s="21">
        <v>9.5280879999999998E-2</v>
      </c>
      <c r="D37" s="22">
        <v>0</v>
      </c>
      <c r="E37" s="23" t="str">
        <f t="shared" si="0"/>
        <v/>
      </c>
      <c r="F37" s="24">
        <f t="shared" si="2"/>
        <v>2.3016937451233725E-6</v>
      </c>
      <c r="G37" s="125"/>
    </row>
    <row r="38" spans="1:7" x14ac:dyDescent="0.15">
      <c r="A38" s="25" t="s">
        <v>943</v>
      </c>
      <c r="B38" s="25" t="s">
        <v>944</v>
      </c>
      <c r="C38" s="21">
        <v>678.08927849999998</v>
      </c>
      <c r="D38" s="22">
        <v>402.60371612499995</v>
      </c>
      <c r="E38" s="23">
        <f t="shared" si="0"/>
        <v>0.68425985986047766</v>
      </c>
      <c r="F38" s="24">
        <f t="shared" si="2"/>
        <v>1.6380556633803871E-2</v>
      </c>
      <c r="G38" s="125"/>
    </row>
    <row r="39" spans="1:7" x14ac:dyDescent="0.15">
      <c r="A39" s="25" t="s">
        <v>945</v>
      </c>
      <c r="B39" s="25" t="s">
        <v>946</v>
      </c>
      <c r="C39" s="21">
        <v>20.16921155</v>
      </c>
      <c r="D39" s="22">
        <v>25.911796623999997</v>
      </c>
      <c r="E39" s="23">
        <f t="shared" si="0"/>
        <v>-0.22162049036310771</v>
      </c>
      <c r="F39" s="24">
        <f t="shared" si="2"/>
        <v>4.8722627319043528E-4</v>
      </c>
      <c r="G39" s="125"/>
    </row>
    <row r="40" spans="1:7" x14ac:dyDescent="0.15">
      <c r="A40" s="25" t="s">
        <v>626</v>
      </c>
      <c r="B40" s="25" t="s">
        <v>947</v>
      </c>
      <c r="C40" s="21">
        <v>344.54549273000003</v>
      </c>
      <c r="D40" s="22">
        <v>187.60047107099999</v>
      </c>
      <c r="E40" s="23">
        <f t="shared" si="0"/>
        <v>0.83659183136913362</v>
      </c>
      <c r="F40" s="24">
        <f t="shared" si="2"/>
        <v>8.3231620607103068E-3</v>
      </c>
      <c r="G40" s="125"/>
    </row>
    <row r="41" spans="1:7" x14ac:dyDescent="0.15">
      <c r="A41" s="25" t="s">
        <v>627</v>
      </c>
      <c r="B41" s="25" t="s">
        <v>948</v>
      </c>
      <c r="C41" s="21">
        <v>685.44009550999999</v>
      </c>
      <c r="D41" s="22">
        <v>322.38609542399996</v>
      </c>
      <c r="E41" s="23">
        <f t="shared" si="0"/>
        <v>1.1261465839850007</v>
      </c>
      <c r="F41" s="24">
        <f t="shared" si="2"/>
        <v>1.6558129820926654E-2</v>
      </c>
      <c r="G41" s="125"/>
    </row>
    <row r="42" spans="1:7" x14ac:dyDescent="0.15">
      <c r="A42" s="25" t="s">
        <v>1204</v>
      </c>
      <c r="B42" s="25" t="s">
        <v>1205</v>
      </c>
      <c r="C42" s="21">
        <v>45.542880390000001</v>
      </c>
      <c r="D42" s="22">
        <v>13.01518656</v>
      </c>
      <c r="E42" s="23">
        <f t="shared" si="0"/>
        <v>2.4992107243370931</v>
      </c>
      <c r="F42" s="24">
        <f t="shared" si="2"/>
        <v>1.1001762675634913E-3</v>
      </c>
      <c r="G42" s="125"/>
    </row>
    <row r="43" spans="1:7" x14ac:dyDescent="0.15">
      <c r="A43" s="25" t="s">
        <v>628</v>
      </c>
      <c r="B43" s="25" t="s">
        <v>949</v>
      </c>
      <c r="C43" s="21">
        <v>4.0038581899999999</v>
      </c>
      <c r="D43" s="22">
        <v>7.0465535999999993</v>
      </c>
      <c r="E43" s="23">
        <f t="shared" si="0"/>
        <v>-0.43179908686141266</v>
      </c>
      <c r="F43" s="24">
        <f t="shared" ref="F43:F91" si="3">C43/$C$1427</f>
        <v>9.6720930288259169E-5</v>
      </c>
      <c r="G43" s="125"/>
    </row>
    <row r="44" spans="1:7" x14ac:dyDescent="0.15">
      <c r="A44" s="25" t="s">
        <v>187</v>
      </c>
      <c r="B44" s="25" t="s">
        <v>188</v>
      </c>
      <c r="C44" s="21">
        <v>2.0497900000000001E-3</v>
      </c>
      <c r="D44" s="22">
        <v>0.40644184</v>
      </c>
      <c r="E44" s="23">
        <f t="shared" si="0"/>
        <v>-0.99495674461074179</v>
      </c>
      <c r="F44" s="24">
        <f t="shared" si="3"/>
        <v>4.9516637774718687E-8</v>
      </c>
      <c r="G44" s="125"/>
    </row>
    <row r="45" spans="1:7" x14ac:dyDescent="0.15">
      <c r="A45" s="25" t="s">
        <v>950</v>
      </c>
      <c r="B45" s="25" t="s">
        <v>951</v>
      </c>
      <c r="C45" s="21">
        <v>39.296671509999996</v>
      </c>
      <c r="D45" s="22">
        <v>46.327413171000003</v>
      </c>
      <c r="E45" s="23">
        <f t="shared" si="0"/>
        <v>-0.15176201690883762</v>
      </c>
      <c r="F45" s="24">
        <f t="shared" si="3"/>
        <v>9.4928702399405657E-4</v>
      </c>
      <c r="G45" s="125"/>
    </row>
    <row r="46" spans="1:7" x14ac:dyDescent="0.15">
      <c r="A46" s="25" t="s">
        <v>952</v>
      </c>
      <c r="B46" s="25" t="s">
        <v>953</v>
      </c>
      <c r="C46" s="21">
        <v>13.89512002</v>
      </c>
      <c r="D46" s="22">
        <v>76.459147959999996</v>
      </c>
      <c r="E46" s="23">
        <f t="shared" si="0"/>
        <v>-0.81826739650212543</v>
      </c>
      <c r="F46" s="24">
        <f t="shared" si="3"/>
        <v>3.3566347033919661E-4</v>
      </c>
      <c r="G46" s="125"/>
    </row>
    <row r="47" spans="1:7" x14ac:dyDescent="0.15">
      <c r="A47" s="25" t="s">
        <v>954</v>
      </c>
      <c r="B47" s="25" t="s">
        <v>955</v>
      </c>
      <c r="C47" s="21">
        <v>6.7228965199999999</v>
      </c>
      <c r="D47" s="22">
        <v>4.9450142580000014</v>
      </c>
      <c r="E47" s="23">
        <f t="shared" si="0"/>
        <v>0.35953026002377153</v>
      </c>
      <c r="F47" s="24">
        <f t="shared" si="3"/>
        <v>1.6240455450448914E-4</v>
      </c>
      <c r="G47" s="125"/>
    </row>
    <row r="48" spans="1:7" x14ac:dyDescent="0.15">
      <c r="A48" s="25" t="s">
        <v>644</v>
      </c>
      <c r="B48" s="25" t="s">
        <v>956</v>
      </c>
      <c r="C48" s="21">
        <v>0.97448906000000002</v>
      </c>
      <c r="D48" s="22">
        <v>3.5500632300000006</v>
      </c>
      <c r="E48" s="23">
        <f t="shared" si="0"/>
        <v>-0.72550092861303772</v>
      </c>
      <c r="F48" s="24">
        <f t="shared" si="3"/>
        <v>2.3540666019175674E-5</v>
      </c>
      <c r="G48" s="125"/>
    </row>
    <row r="49" spans="1:7" x14ac:dyDescent="0.15">
      <c r="A49" s="25" t="s">
        <v>957</v>
      </c>
      <c r="B49" s="25" t="s">
        <v>958</v>
      </c>
      <c r="C49" s="21">
        <v>6.5554231100000004</v>
      </c>
      <c r="D49" s="22">
        <v>2.85687807</v>
      </c>
      <c r="E49" s="23">
        <f t="shared" si="0"/>
        <v>1.294610742697885</v>
      </c>
      <c r="F49" s="24">
        <f t="shared" si="3"/>
        <v>1.5835891071665383E-4</v>
      </c>
      <c r="G49" s="125"/>
    </row>
    <row r="50" spans="1:7" x14ac:dyDescent="0.15">
      <c r="A50" s="25" t="s">
        <v>959</v>
      </c>
      <c r="B50" s="25" t="s">
        <v>960</v>
      </c>
      <c r="C50" s="21">
        <v>0.62655496999999993</v>
      </c>
      <c r="D50" s="22">
        <v>4.9191600000000002E-2</v>
      </c>
      <c r="E50" s="23">
        <f t="shared" si="0"/>
        <v>11.73703172899438</v>
      </c>
      <c r="F50" s="24">
        <f t="shared" si="3"/>
        <v>1.5135645844422955E-5</v>
      </c>
      <c r="G50" s="125"/>
    </row>
    <row r="51" spans="1:7" x14ac:dyDescent="0.15">
      <c r="A51" s="25" t="s">
        <v>961</v>
      </c>
      <c r="B51" s="25" t="s">
        <v>962</v>
      </c>
      <c r="C51" s="21">
        <v>1.2946735600000001</v>
      </c>
      <c r="D51" s="22">
        <v>0.54609192000000006</v>
      </c>
      <c r="E51" s="23">
        <f t="shared" si="0"/>
        <v>1.3707978686079074</v>
      </c>
      <c r="F51" s="24">
        <f t="shared" si="3"/>
        <v>3.1275341233504663E-5</v>
      </c>
      <c r="G51" s="125"/>
    </row>
    <row r="52" spans="1:7" x14ac:dyDescent="0.15">
      <c r="A52" s="25" t="s">
        <v>963</v>
      </c>
      <c r="B52" s="25" t="s">
        <v>964</v>
      </c>
      <c r="C52" s="21">
        <v>1.8309782400000001</v>
      </c>
      <c r="D52" s="22">
        <v>2.1480342220000002</v>
      </c>
      <c r="E52" s="23">
        <f t="shared" si="0"/>
        <v>-0.14760285415974161</v>
      </c>
      <c r="F52" s="24">
        <f t="shared" si="3"/>
        <v>4.4230816953674247E-5</v>
      </c>
      <c r="G52" s="125"/>
    </row>
    <row r="53" spans="1:7" x14ac:dyDescent="0.15">
      <c r="A53" s="25" t="s">
        <v>645</v>
      </c>
      <c r="B53" s="25" t="s">
        <v>967</v>
      </c>
      <c r="C53" s="21">
        <v>9.1720437799999992</v>
      </c>
      <c r="D53" s="22">
        <v>8.7321595999999992</v>
      </c>
      <c r="E53" s="23">
        <f t="shared" si="0"/>
        <v>5.0375187828678669E-2</v>
      </c>
      <c r="F53" s="24">
        <f t="shared" si="3"/>
        <v>2.2156843847814727E-4</v>
      </c>
      <c r="G53" s="125"/>
    </row>
    <row r="54" spans="1:7" x14ac:dyDescent="0.15">
      <c r="A54" s="25" t="s">
        <v>965</v>
      </c>
      <c r="B54" s="25" t="s">
        <v>966</v>
      </c>
      <c r="C54" s="21">
        <v>5.9385979000000004</v>
      </c>
      <c r="D54" s="22">
        <v>11.563762669999997</v>
      </c>
      <c r="E54" s="23">
        <f t="shared" si="0"/>
        <v>-0.48644761489211696</v>
      </c>
      <c r="F54" s="24">
        <f t="shared" si="3"/>
        <v>1.4345830602354636E-4</v>
      </c>
      <c r="G54" s="125"/>
    </row>
    <row r="55" spans="1:7" x14ac:dyDescent="0.15">
      <c r="A55" s="25" t="s">
        <v>968</v>
      </c>
      <c r="B55" s="25" t="s">
        <v>969</v>
      </c>
      <c r="C55" s="21">
        <v>4.15011419</v>
      </c>
      <c r="D55" s="22">
        <v>4.8014806350000008</v>
      </c>
      <c r="E55" s="23">
        <f t="shared" si="0"/>
        <v>-0.13565949641698405</v>
      </c>
      <c r="F55" s="24">
        <f t="shared" si="3"/>
        <v>1.0025402654415819E-4</v>
      </c>
      <c r="G55" s="125"/>
    </row>
    <row r="56" spans="1:7" x14ac:dyDescent="0.15">
      <c r="A56" s="25" t="s">
        <v>970</v>
      </c>
      <c r="B56" s="25" t="s">
        <v>971</v>
      </c>
      <c r="C56" s="21">
        <v>10.2320847</v>
      </c>
      <c r="D56" s="22">
        <v>7.3521842499999996</v>
      </c>
      <c r="E56" s="23">
        <f t="shared" si="0"/>
        <v>0.39170678427978745</v>
      </c>
      <c r="F56" s="24">
        <f t="shared" si="3"/>
        <v>2.4717577496726059E-4</v>
      </c>
      <c r="G56" s="125"/>
    </row>
    <row r="57" spans="1:7" x14ac:dyDescent="0.15">
      <c r="A57" s="25" t="s">
        <v>972</v>
      </c>
      <c r="B57" s="25" t="s">
        <v>973</v>
      </c>
      <c r="C57" s="21">
        <v>1.38908202</v>
      </c>
      <c r="D57" s="22">
        <v>0.40599713900000001</v>
      </c>
      <c r="E57" s="23">
        <f t="shared" si="0"/>
        <v>2.4214083956882266</v>
      </c>
      <c r="F57" s="24">
        <f t="shared" si="3"/>
        <v>3.3555959987957074E-5</v>
      </c>
      <c r="G57" s="125"/>
    </row>
    <row r="58" spans="1:7" x14ac:dyDescent="0.15">
      <c r="A58" s="25" t="s">
        <v>974</v>
      </c>
      <c r="B58" s="25" t="s">
        <v>975</v>
      </c>
      <c r="C58" s="21">
        <v>10.064729740000001</v>
      </c>
      <c r="D58" s="22">
        <v>1.7489363500000001</v>
      </c>
      <c r="E58" s="23">
        <f t="shared" si="0"/>
        <v>4.7547718874960774</v>
      </c>
      <c r="F58" s="24">
        <f t="shared" si="3"/>
        <v>2.4313299256802822E-4</v>
      </c>
      <c r="G58" s="125"/>
    </row>
    <row r="59" spans="1:7" x14ac:dyDescent="0.15">
      <c r="A59" s="25" t="s">
        <v>976</v>
      </c>
      <c r="B59" s="25" t="s">
        <v>977</v>
      </c>
      <c r="C59" s="21">
        <v>3.2678253799999997</v>
      </c>
      <c r="D59" s="22">
        <v>1.11114</v>
      </c>
      <c r="E59" s="23">
        <f t="shared" si="0"/>
        <v>1.9409663768742011</v>
      </c>
      <c r="F59" s="24">
        <f t="shared" si="3"/>
        <v>7.8940635700482692E-5</v>
      </c>
      <c r="G59" s="125"/>
    </row>
    <row r="60" spans="1:7" x14ac:dyDescent="0.15">
      <c r="A60" s="25" t="s">
        <v>978</v>
      </c>
      <c r="B60" s="25" t="s">
        <v>979</v>
      </c>
      <c r="C60" s="21">
        <v>4.6608315599999992</v>
      </c>
      <c r="D60" s="22">
        <v>4.9351691540000004</v>
      </c>
      <c r="E60" s="23">
        <f t="shared" si="0"/>
        <v>-5.5588285920787128E-2</v>
      </c>
      <c r="F60" s="24">
        <f t="shared" si="3"/>
        <v>1.1259139135496659E-4</v>
      </c>
      <c r="G60" s="125"/>
    </row>
    <row r="61" spans="1:7" x14ac:dyDescent="0.15">
      <c r="A61" s="25" t="s">
        <v>980</v>
      </c>
      <c r="B61" s="25" t="s">
        <v>981</v>
      </c>
      <c r="C61" s="21">
        <v>10.01590015</v>
      </c>
      <c r="D61" s="22">
        <v>31.734604109999999</v>
      </c>
      <c r="E61" s="23">
        <f t="shared" si="0"/>
        <v>-0.68438553336659225</v>
      </c>
      <c r="F61" s="24">
        <f t="shared" si="3"/>
        <v>2.4195341947970305E-4</v>
      </c>
      <c r="G61" s="125"/>
    </row>
    <row r="62" spans="1:7" x14ac:dyDescent="0.15">
      <c r="A62" s="25" t="s">
        <v>193</v>
      </c>
      <c r="B62" s="25" t="s">
        <v>601</v>
      </c>
      <c r="C62" s="21">
        <v>1.9674992099999999</v>
      </c>
      <c r="D62" s="22">
        <v>1.71038504</v>
      </c>
      <c r="E62" s="23">
        <f t="shared" si="0"/>
        <v>0.15032531505303615</v>
      </c>
      <c r="F62" s="24">
        <f t="shared" si="3"/>
        <v>4.7528744751225814E-5</v>
      </c>
      <c r="G62" s="125"/>
    </row>
    <row r="63" spans="1:7" x14ac:dyDescent="0.15">
      <c r="A63" s="25" t="s">
        <v>982</v>
      </c>
      <c r="B63" s="25" t="s">
        <v>983</v>
      </c>
      <c r="C63" s="21">
        <v>1.08302042</v>
      </c>
      <c r="D63" s="22">
        <v>1.77801728</v>
      </c>
      <c r="E63" s="23">
        <f t="shared" si="0"/>
        <v>-0.39088307398227318</v>
      </c>
      <c r="F63" s="24">
        <f t="shared" si="3"/>
        <v>2.6162450709469601E-5</v>
      </c>
      <c r="G63" s="125"/>
    </row>
    <row r="64" spans="1:7" x14ac:dyDescent="0.15">
      <c r="A64" s="25" t="s">
        <v>984</v>
      </c>
      <c r="B64" s="25" t="s">
        <v>985</v>
      </c>
      <c r="C64" s="21">
        <v>8.9558840000000001E-2</v>
      </c>
      <c r="D64" s="22">
        <v>0.76130900000000001</v>
      </c>
      <c r="E64" s="23">
        <f t="shared" si="0"/>
        <v>-0.88236203696527959</v>
      </c>
      <c r="F64" s="24">
        <f t="shared" si="3"/>
        <v>2.1634668135779699E-6</v>
      </c>
      <c r="G64" s="125"/>
    </row>
    <row r="65" spans="1:7" x14ac:dyDescent="0.15">
      <c r="A65" s="25" t="s">
        <v>986</v>
      </c>
      <c r="B65" s="25" t="s">
        <v>987</v>
      </c>
      <c r="C65" s="21">
        <v>10.058459710000001</v>
      </c>
      <c r="D65" s="22">
        <v>19.753061679999998</v>
      </c>
      <c r="E65" s="23">
        <f t="shared" si="0"/>
        <v>-0.49078983942098431</v>
      </c>
      <c r="F65" s="24">
        <f t="shared" si="3"/>
        <v>2.4298152787928127E-4</v>
      </c>
      <c r="G65" s="125"/>
    </row>
    <row r="66" spans="1:7" x14ac:dyDescent="0.15">
      <c r="A66" s="25" t="s">
        <v>988</v>
      </c>
      <c r="B66" s="25" t="s">
        <v>989</v>
      </c>
      <c r="C66" s="21">
        <v>18.221931300000001</v>
      </c>
      <c r="D66" s="22">
        <v>52.521714951</v>
      </c>
      <c r="E66" s="23">
        <f t="shared" si="0"/>
        <v>-0.65305909532847306</v>
      </c>
      <c r="F66" s="24">
        <f t="shared" si="3"/>
        <v>4.4018595648232688E-4</v>
      </c>
      <c r="G66" s="125"/>
    </row>
    <row r="67" spans="1:7" x14ac:dyDescent="0.15">
      <c r="A67" s="25" t="s">
        <v>481</v>
      </c>
      <c r="B67" s="25" t="s">
        <v>482</v>
      </c>
      <c r="C67" s="21">
        <v>2.61542378</v>
      </c>
      <c r="D67" s="22">
        <v>1.56807181</v>
      </c>
      <c r="E67" s="23">
        <f t="shared" si="0"/>
        <v>0.66792347347918968</v>
      </c>
      <c r="F67" s="24">
        <f t="shared" si="3"/>
        <v>6.3180614571075835E-5</v>
      </c>
      <c r="G67" s="125"/>
    </row>
    <row r="68" spans="1:7" x14ac:dyDescent="0.15">
      <c r="A68" s="25" t="s">
        <v>473</v>
      </c>
      <c r="B68" s="25" t="s">
        <v>990</v>
      </c>
      <c r="C68" s="21">
        <v>1060.5556505100001</v>
      </c>
      <c r="D68" s="22">
        <v>516.36334300399994</v>
      </c>
      <c r="E68" s="23">
        <f t="shared" si="0"/>
        <v>1.0538941520133909</v>
      </c>
      <c r="F68" s="24">
        <f t="shared" si="3"/>
        <v>2.5619770799074449E-2</v>
      </c>
      <c r="G68" s="125"/>
    </row>
    <row r="69" spans="1:7" x14ac:dyDescent="0.15">
      <c r="A69" s="25" t="s">
        <v>574</v>
      </c>
      <c r="B69" s="25" t="s">
        <v>474</v>
      </c>
      <c r="C69" s="21">
        <v>19.169359829999998</v>
      </c>
      <c r="D69" s="22">
        <v>16.428412080000001</v>
      </c>
      <c r="E69" s="23">
        <f t="shared" si="0"/>
        <v>0.16684191610562493</v>
      </c>
      <c r="F69" s="24">
        <f t="shared" si="3"/>
        <v>4.6307292311668647E-4</v>
      </c>
      <c r="G69" s="125"/>
    </row>
    <row r="70" spans="1:7" x14ac:dyDescent="0.15">
      <c r="A70" s="25" t="s">
        <v>991</v>
      </c>
      <c r="B70" s="25" t="s">
        <v>992</v>
      </c>
      <c r="C70" s="21">
        <v>28.173124829999999</v>
      </c>
      <c r="D70" s="22">
        <v>11.39268948</v>
      </c>
      <c r="E70" s="23">
        <f t="shared" ref="E70:E133" si="4">IF(ISERROR(C70/D70-1),"",((C70/D70-1)))</f>
        <v>1.4729125532174163</v>
      </c>
      <c r="F70" s="24">
        <f t="shared" si="3"/>
        <v>6.8057626253862236E-4</v>
      </c>
      <c r="G70" s="125"/>
    </row>
    <row r="71" spans="1:7" x14ac:dyDescent="0.15">
      <c r="A71" s="25" t="s">
        <v>993</v>
      </c>
      <c r="B71" s="25" t="s">
        <v>994</v>
      </c>
      <c r="C71" s="21">
        <v>1.64302427</v>
      </c>
      <c r="D71" s="22">
        <v>2.0186146900000002</v>
      </c>
      <c r="E71" s="23">
        <f t="shared" si="4"/>
        <v>-0.18606345324872287</v>
      </c>
      <c r="F71" s="24">
        <f t="shared" si="3"/>
        <v>3.9690425669293726E-5</v>
      </c>
      <c r="G71" s="125"/>
    </row>
    <row r="72" spans="1:7" x14ac:dyDescent="0.15">
      <c r="A72" s="25" t="s">
        <v>575</v>
      </c>
      <c r="B72" s="25" t="s">
        <v>995</v>
      </c>
      <c r="C72" s="21">
        <v>6.3288431200000002</v>
      </c>
      <c r="D72" s="22">
        <v>3.2214100999999999</v>
      </c>
      <c r="E72" s="23">
        <f t="shared" si="4"/>
        <v>0.96461888537569318</v>
      </c>
      <c r="F72" s="24">
        <f t="shared" si="3"/>
        <v>1.5288543329124469E-4</v>
      </c>
      <c r="G72" s="125"/>
    </row>
    <row r="73" spans="1:7" x14ac:dyDescent="0.15">
      <c r="A73" s="25" t="s">
        <v>576</v>
      </c>
      <c r="B73" s="25" t="s">
        <v>996</v>
      </c>
      <c r="C73" s="21">
        <v>12.204773599999999</v>
      </c>
      <c r="D73" s="22">
        <v>7.4853049249999994</v>
      </c>
      <c r="E73" s="23">
        <f t="shared" si="4"/>
        <v>0.63049785176253192</v>
      </c>
      <c r="F73" s="24">
        <f t="shared" si="3"/>
        <v>2.948298867072477E-4</v>
      </c>
      <c r="G73" s="125"/>
    </row>
    <row r="74" spans="1:7" x14ac:dyDescent="0.15">
      <c r="A74" s="25" t="s">
        <v>577</v>
      </c>
      <c r="B74" s="25" t="s">
        <v>997</v>
      </c>
      <c r="C74" s="21">
        <v>97.665262849999991</v>
      </c>
      <c r="D74" s="22">
        <v>37.550122721000008</v>
      </c>
      <c r="E74" s="23">
        <f t="shared" si="4"/>
        <v>1.6009305901783493</v>
      </c>
      <c r="F74" s="24">
        <f t="shared" si="3"/>
        <v>2.3592931196445193E-3</v>
      </c>
      <c r="G74" s="125"/>
    </row>
    <row r="75" spans="1:7" x14ac:dyDescent="0.15">
      <c r="A75" s="25" t="s">
        <v>578</v>
      </c>
      <c r="B75" s="25" t="s">
        <v>998</v>
      </c>
      <c r="C75" s="21">
        <v>4.6147443700000004</v>
      </c>
      <c r="D75" s="22">
        <v>4.4485938000000012</v>
      </c>
      <c r="E75" s="23">
        <f t="shared" si="4"/>
        <v>3.7349009028425861E-2</v>
      </c>
      <c r="F75" s="24">
        <f t="shared" si="3"/>
        <v>1.1147806623713277E-4</v>
      </c>
      <c r="G75" s="125"/>
    </row>
    <row r="76" spans="1:7" x14ac:dyDescent="0.15">
      <c r="A76" s="25" t="s">
        <v>579</v>
      </c>
      <c r="B76" s="25" t="s">
        <v>999</v>
      </c>
      <c r="C76" s="21">
        <v>2.2787554000000001</v>
      </c>
      <c r="D76" s="22">
        <v>3.55419996</v>
      </c>
      <c r="E76" s="23">
        <f t="shared" si="4"/>
        <v>-0.35885560023471497</v>
      </c>
      <c r="F76" s="24">
        <f t="shared" si="3"/>
        <v>5.5047739387441732E-5</v>
      </c>
      <c r="G76" s="125"/>
    </row>
    <row r="77" spans="1:7" x14ac:dyDescent="0.15">
      <c r="A77" s="25" t="s">
        <v>580</v>
      </c>
      <c r="B77" s="25" t="s">
        <v>1000</v>
      </c>
      <c r="C77" s="21">
        <v>32.02657679</v>
      </c>
      <c r="D77" s="22">
        <v>7.0900733889999996</v>
      </c>
      <c r="E77" s="23">
        <f t="shared" si="4"/>
        <v>3.5171008863868902</v>
      </c>
      <c r="F77" s="24">
        <f t="shared" si="3"/>
        <v>7.7366383974682412E-4</v>
      </c>
      <c r="G77" s="125"/>
    </row>
    <row r="78" spans="1:7" x14ac:dyDescent="0.15">
      <c r="A78" s="25" t="s">
        <v>581</v>
      </c>
      <c r="B78" s="25" t="s">
        <v>1001</v>
      </c>
      <c r="C78" s="21">
        <v>49.242606250000001</v>
      </c>
      <c r="D78" s="22">
        <v>25.338939845000002</v>
      </c>
      <c r="E78" s="23">
        <f t="shared" si="4"/>
        <v>0.9433570051162492</v>
      </c>
      <c r="F78" s="24">
        <f t="shared" si="3"/>
        <v>1.1895502938175854E-3</v>
      </c>
      <c r="G78" s="125"/>
    </row>
    <row r="79" spans="1:7" x14ac:dyDescent="0.15">
      <c r="A79" s="25" t="s">
        <v>582</v>
      </c>
      <c r="B79" s="25" t="s">
        <v>1002</v>
      </c>
      <c r="C79" s="21">
        <v>6.6004581299999998</v>
      </c>
      <c r="D79" s="22">
        <v>8.7479166660000001</v>
      </c>
      <c r="E79" s="23">
        <f t="shared" si="4"/>
        <v>-0.24548228086652879</v>
      </c>
      <c r="F79" s="24">
        <f t="shared" si="3"/>
        <v>1.5944681863527826E-4</v>
      </c>
      <c r="G79" s="125"/>
    </row>
    <row r="80" spans="1:7" x14ac:dyDescent="0.15">
      <c r="A80" s="25" t="s">
        <v>583</v>
      </c>
      <c r="B80" s="25" t="s">
        <v>1003</v>
      </c>
      <c r="C80" s="21">
        <v>16.219340750000001</v>
      </c>
      <c r="D80" s="22">
        <v>6.0373069819999996</v>
      </c>
      <c r="E80" s="23">
        <f t="shared" si="4"/>
        <v>1.6865191381450946</v>
      </c>
      <c r="F80" s="24">
        <f t="shared" si="3"/>
        <v>3.9180951261469913E-4</v>
      </c>
      <c r="G80" s="125"/>
    </row>
    <row r="81" spans="1:7" x14ac:dyDescent="0.15">
      <c r="A81" s="25" t="s">
        <v>584</v>
      </c>
      <c r="B81" s="25" t="s">
        <v>1004</v>
      </c>
      <c r="C81" s="21">
        <v>23.571689289999998</v>
      </c>
      <c r="D81" s="22">
        <v>34.576070641999991</v>
      </c>
      <c r="E81" s="23">
        <f t="shared" si="4"/>
        <v>-0.31826581643527851</v>
      </c>
      <c r="F81" s="24">
        <f t="shared" si="3"/>
        <v>5.6941969680364608E-4</v>
      </c>
      <c r="G81" s="125"/>
    </row>
    <row r="82" spans="1:7" x14ac:dyDescent="0.15">
      <c r="A82" s="25" t="s">
        <v>1005</v>
      </c>
      <c r="B82" s="25" t="s">
        <v>1006</v>
      </c>
      <c r="C82" s="21">
        <v>3.2786613099999999</v>
      </c>
      <c r="D82" s="22">
        <v>10.723107159999998</v>
      </c>
      <c r="E82" s="23">
        <f t="shared" si="4"/>
        <v>-0.6942433511967252</v>
      </c>
      <c r="F82" s="24">
        <f t="shared" si="3"/>
        <v>7.9202398525339009E-5</v>
      </c>
      <c r="G82" s="125"/>
    </row>
    <row r="83" spans="1:7" x14ac:dyDescent="0.15">
      <c r="A83" s="25" t="s">
        <v>585</v>
      </c>
      <c r="B83" s="25" t="s">
        <v>1007</v>
      </c>
      <c r="C83" s="21">
        <v>7.0509462899999997</v>
      </c>
      <c r="D83" s="22">
        <v>17.121499374999996</v>
      </c>
      <c r="E83" s="23">
        <f t="shared" si="4"/>
        <v>-0.58818172780501587</v>
      </c>
      <c r="F83" s="24">
        <f t="shared" si="3"/>
        <v>1.7032923051187027E-4</v>
      </c>
      <c r="G83" s="125"/>
    </row>
    <row r="84" spans="1:7" x14ac:dyDescent="0.15">
      <c r="A84" s="25" t="s">
        <v>1008</v>
      </c>
      <c r="B84" s="25" t="s">
        <v>1009</v>
      </c>
      <c r="C84" s="21">
        <v>0.25172567000000001</v>
      </c>
      <c r="D84" s="22">
        <v>1.289508E-2</v>
      </c>
      <c r="E84" s="23">
        <f t="shared" si="4"/>
        <v>18.521063072117428</v>
      </c>
      <c r="F84" s="24">
        <f t="shared" si="3"/>
        <v>6.0809199088630396E-6</v>
      </c>
      <c r="G84" s="125"/>
    </row>
    <row r="85" spans="1:7" x14ac:dyDescent="0.15">
      <c r="A85" s="25" t="s">
        <v>586</v>
      </c>
      <c r="B85" s="25" t="s">
        <v>1010</v>
      </c>
      <c r="C85" s="21">
        <v>14.0161167</v>
      </c>
      <c r="D85" s="22">
        <v>12.147675220000002</v>
      </c>
      <c r="E85" s="23">
        <f t="shared" si="4"/>
        <v>0.15381062188127848</v>
      </c>
      <c r="F85" s="24">
        <f t="shared" si="3"/>
        <v>3.3858637891788203E-4</v>
      </c>
      <c r="G85" s="125"/>
    </row>
    <row r="86" spans="1:7" x14ac:dyDescent="0.15">
      <c r="A86" s="25" t="s">
        <v>1180</v>
      </c>
      <c r="B86" s="25" t="s">
        <v>1181</v>
      </c>
      <c r="C86" s="21">
        <v>0</v>
      </c>
      <c r="D86" s="22"/>
      <c r="E86" s="23" t="str">
        <f t="shared" si="4"/>
        <v/>
      </c>
      <c r="F86" s="24">
        <f t="shared" si="3"/>
        <v>0</v>
      </c>
      <c r="G86" s="125"/>
    </row>
    <row r="87" spans="1:7" x14ac:dyDescent="0.15">
      <c r="A87" s="25" t="s">
        <v>1178</v>
      </c>
      <c r="B87" s="25" t="s">
        <v>1179</v>
      </c>
      <c r="C87" s="21">
        <v>0</v>
      </c>
      <c r="D87" s="22"/>
      <c r="E87" s="23" t="str">
        <f t="shared" si="4"/>
        <v/>
      </c>
      <c r="F87" s="24">
        <f t="shared" si="3"/>
        <v>0</v>
      </c>
      <c r="G87" s="125"/>
    </row>
    <row r="88" spans="1:7" x14ac:dyDescent="0.15">
      <c r="A88" s="25" t="s">
        <v>1011</v>
      </c>
      <c r="B88" s="25" t="s">
        <v>1012</v>
      </c>
      <c r="C88" s="21">
        <v>1.8104924599999999</v>
      </c>
      <c r="D88" s="22">
        <v>6.6419414700000008</v>
      </c>
      <c r="E88" s="23">
        <f t="shared" si="4"/>
        <v>-0.72741517398526556</v>
      </c>
      <c r="F88" s="24">
        <f t="shared" si="3"/>
        <v>4.3735943357943669E-5</v>
      </c>
      <c r="G88" s="125"/>
    </row>
    <row r="89" spans="1:7" x14ac:dyDescent="0.15">
      <c r="A89" s="25" t="s">
        <v>587</v>
      </c>
      <c r="B89" s="25" t="s">
        <v>1013</v>
      </c>
      <c r="C89" s="21">
        <v>3.9180471099999998</v>
      </c>
      <c r="D89" s="22">
        <v>2.78800363</v>
      </c>
      <c r="E89" s="23">
        <f t="shared" si="4"/>
        <v>0.40532353252352116</v>
      </c>
      <c r="F89" s="24">
        <f t="shared" si="3"/>
        <v>9.4647997858392016E-5</v>
      </c>
      <c r="G89" s="125"/>
    </row>
    <row r="90" spans="1:7" x14ac:dyDescent="0.15">
      <c r="A90" s="25" t="s">
        <v>1182</v>
      </c>
      <c r="B90" s="25" t="s">
        <v>1183</v>
      </c>
      <c r="C90" s="21">
        <v>0</v>
      </c>
      <c r="D90" s="22"/>
      <c r="E90" s="23" t="str">
        <f t="shared" si="4"/>
        <v/>
      </c>
      <c r="F90" s="24">
        <f t="shared" si="3"/>
        <v>0</v>
      </c>
      <c r="G90" s="125"/>
    </row>
    <row r="91" spans="1:7" x14ac:dyDescent="0.15">
      <c r="A91" s="25" t="s">
        <v>1184</v>
      </c>
      <c r="B91" s="25" t="s">
        <v>1185</v>
      </c>
      <c r="C91" s="21">
        <v>0</v>
      </c>
      <c r="D91" s="22"/>
      <c r="E91" s="23" t="str">
        <f t="shared" si="4"/>
        <v/>
      </c>
      <c r="F91" s="24">
        <f t="shared" si="3"/>
        <v>0</v>
      </c>
      <c r="G91" s="125"/>
    </row>
    <row r="92" spans="1:7" x14ac:dyDescent="0.15">
      <c r="A92" s="25" t="s">
        <v>588</v>
      </c>
      <c r="B92" s="25" t="s">
        <v>480</v>
      </c>
      <c r="C92" s="21">
        <v>2.6863403999999997</v>
      </c>
      <c r="D92" s="22">
        <v>1.2876334299999999</v>
      </c>
      <c r="E92" s="23">
        <f t="shared" si="4"/>
        <v>1.0862617709451672</v>
      </c>
      <c r="F92" s="24">
        <f t="shared" ref="F92:F155" si="5">C92/$C$1427</f>
        <v>6.4893742542598457E-5</v>
      </c>
      <c r="G92" s="125"/>
    </row>
    <row r="93" spans="1:7" x14ac:dyDescent="0.15">
      <c r="A93" s="25" t="s">
        <v>1014</v>
      </c>
      <c r="B93" s="25" t="s">
        <v>1015</v>
      </c>
      <c r="C93" s="21">
        <v>8.1173085900000004</v>
      </c>
      <c r="D93" s="22">
        <v>2.48523988</v>
      </c>
      <c r="E93" s="23">
        <f t="shared" si="4"/>
        <v>2.2662072805623898</v>
      </c>
      <c r="F93" s="24">
        <f t="shared" si="5"/>
        <v>1.9608927214819199E-4</v>
      </c>
      <c r="G93" s="125"/>
    </row>
    <row r="94" spans="1:7" x14ac:dyDescent="0.15">
      <c r="A94" s="25" t="s">
        <v>1016</v>
      </c>
      <c r="B94" s="25" t="s">
        <v>1017</v>
      </c>
      <c r="C94" s="21">
        <v>0.72578833999999992</v>
      </c>
      <c r="D94" s="22">
        <v>3.1365248299999999</v>
      </c>
      <c r="E94" s="23">
        <f t="shared" si="4"/>
        <v>-0.76860111768986061</v>
      </c>
      <c r="F94" s="24">
        <f t="shared" si="5"/>
        <v>1.7532819621958524E-5</v>
      </c>
      <c r="G94" s="125"/>
    </row>
    <row r="95" spans="1:7" x14ac:dyDescent="0.15">
      <c r="A95" s="25" t="s">
        <v>1018</v>
      </c>
      <c r="B95" s="25" t="s">
        <v>1019</v>
      </c>
      <c r="C95" s="21">
        <v>36.861551920000004</v>
      </c>
      <c r="D95" s="22">
        <v>67.601266440999979</v>
      </c>
      <c r="E95" s="23">
        <f t="shared" si="4"/>
        <v>-0.45472098585354936</v>
      </c>
      <c r="F95" s="24">
        <f t="shared" si="5"/>
        <v>8.9046200549159976E-4</v>
      </c>
      <c r="G95" s="125"/>
    </row>
    <row r="96" spans="1:7" x14ac:dyDescent="0.15">
      <c r="A96" s="25" t="s">
        <v>1020</v>
      </c>
      <c r="B96" s="25" t="s">
        <v>1021</v>
      </c>
      <c r="C96" s="21">
        <v>14.334574589999999</v>
      </c>
      <c r="D96" s="22">
        <v>30.496238560000005</v>
      </c>
      <c r="E96" s="23">
        <f t="shared" si="4"/>
        <v>-0.52995597926618543</v>
      </c>
      <c r="F96" s="24">
        <f t="shared" si="5"/>
        <v>3.462793445317406E-4</v>
      </c>
      <c r="G96" s="125"/>
    </row>
    <row r="97" spans="1:7" x14ac:dyDescent="0.15">
      <c r="A97" s="25" t="s">
        <v>1022</v>
      </c>
      <c r="B97" s="25" t="s">
        <v>1023</v>
      </c>
      <c r="C97" s="21">
        <v>5.1230107900000004</v>
      </c>
      <c r="D97" s="22">
        <v>8.7254909410000021</v>
      </c>
      <c r="E97" s="23">
        <f t="shared" si="4"/>
        <v>-0.41286847643980618</v>
      </c>
      <c r="F97" s="24">
        <f t="shared" si="5"/>
        <v>1.2375622361529982E-4</v>
      </c>
      <c r="G97" s="125"/>
    </row>
    <row r="98" spans="1:7" x14ac:dyDescent="0.15">
      <c r="A98" s="25" t="s">
        <v>1024</v>
      </c>
      <c r="B98" s="25" t="s">
        <v>1025</v>
      </c>
      <c r="C98" s="21">
        <v>22.754505940000001</v>
      </c>
      <c r="D98" s="22">
        <v>41.414826871999999</v>
      </c>
      <c r="E98" s="23">
        <f t="shared" si="4"/>
        <v>-0.45057102350501399</v>
      </c>
      <c r="F98" s="24">
        <f t="shared" si="5"/>
        <v>5.496790541341624E-4</v>
      </c>
      <c r="G98" s="125"/>
    </row>
    <row r="99" spans="1:7" x14ac:dyDescent="0.15">
      <c r="A99" s="25" t="s">
        <v>1026</v>
      </c>
      <c r="B99" s="25" t="s">
        <v>1027</v>
      </c>
      <c r="C99" s="21">
        <v>35.899171369999998</v>
      </c>
      <c r="D99" s="22">
        <v>58.030271778999989</v>
      </c>
      <c r="E99" s="23">
        <f t="shared" si="4"/>
        <v>-0.38137164846105032</v>
      </c>
      <c r="F99" s="24">
        <f t="shared" si="5"/>
        <v>8.672138439258858E-4</v>
      </c>
      <c r="G99" s="125"/>
    </row>
    <row r="100" spans="1:7" x14ac:dyDescent="0.15">
      <c r="A100" s="25" t="s">
        <v>1028</v>
      </c>
      <c r="B100" s="25" t="s">
        <v>1029</v>
      </c>
      <c r="C100" s="21">
        <v>0.52075322000000002</v>
      </c>
      <c r="D100" s="22">
        <v>0.26926609000000001</v>
      </c>
      <c r="E100" s="23">
        <f t="shared" si="4"/>
        <v>0.93397252509590056</v>
      </c>
      <c r="F100" s="24">
        <f t="shared" si="5"/>
        <v>1.2579800157459247E-5</v>
      </c>
      <c r="G100" s="125"/>
    </row>
    <row r="101" spans="1:7" x14ac:dyDescent="0.15">
      <c r="A101" s="25" t="s">
        <v>1030</v>
      </c>
      <c r="B101" s="25" t="s">
        <v>1031</v>
      </c>
      <c r="C101" s="21">
        <v>1.6512562099999999</v>
      </c>
      <c r="D101" s="22">
        <v>1.0560301999999999</v>
      </c>
      <c r="E101" s="23">
        <f t="shared" si="4"/>
        <v>0.56364487492876636</v>
      </c>
      <c r="F101" s="24">
        <f t="shared" si="5"/>
        <v>3.9889284084625646E-5</v>
      </c>
      <c r="G101" s="125"/>
    </row>
    <row r="102" spans="1:7" x14ac:dyDescent="0.15">
      <c r="A102" s="25" t="s">
        <v>1032</v>
      </c>
      <c r="B102" s="25" t="s">
        <v>1033</v>
      </c>
      <c r="C102" s="21">
        <v>59.802142689999997</v>
      </c>
      <c r="D102" s="22">
        <v>44.620317437000004</v>
      </c>
      <c r="E102" s="23">
        <f t="shared" si="4"/>
        <v>0.34024467159910743</v>
      </c>
      <c r="F102" s="24">
        <f t="shared" si="5"/>
        <v>1.4446362982221449E-3</v>
      </c>
      <c r="G102" s="125"/>
    </row>
    <row r="103" spans="1:7" x14ac:dyDescent="0.15">
      <c r="A103" s="25" t="s">
        <v>1034</v>
      </c>
      <c r="B103" s="25" t="s">
        <v>1035</v>
      </c>
      <c r="C103" s="21">
        <v>23.52336966</v>
      </c>
      <c r="D103" s="22">
        <v>53.592513356999994</v>
      </c>
      <c r="E103" s="23">
        <f t="shared" si="4"/>
        <v>-0.56106985497578843</v>
      </c>
      <c r="F103" s="24">
        <f t="shared" si="5"/>
        <v>5.6825244278439616E-4</v>
      </c>
      <c r="G103" s="125"/>
    </row>
    <row r="104" spans="1:7" x14ac:dyDescent="0.15">
      <c r="A104" s="25" t="s">
        <v>1036</v>
      </c>
      <c r="B104" s="25" t="s">
        <v>1037</v>
      </c>
      <c r="C104" s="21">
        <v>9.5834044299999999</v>
      </c>
      <c r="D104" s="22">
        <v>24.689625431999996</v>
      </c>
      <c r="E104" s="23">
        <f t="shared" si="4"/>
        <v>-0.6118448837389393</v>
      </c>
      <c r="F104" s="24">
        <f t="shared" si="5"/>
        <v>2.3150564975385008E-4</v>
      </c>
      <c r="G104" s="125"/>
    </row>
    <row r="105" spans="1:7" x14ac:dyDescent="0.15">
      <c r="A105" s="25" t="s">
        <v>1038</v>
      </c>
      <c r="B105" s="25" t="s">
        <v>1039</v>
      </c>
      <c r="C105" s="21">
        <v>35.564563899999996</v>
      </c>
      <c r="D105" s="22">
        <v>68.510060459999991</v>
      </c>
      <c r="E105" s="23">
        <f t="shared" si="4"/>
        <v>-0.48088552745089785</v>
      </c>
      <c r="F105" s="24">
        <f t="shared" si="5"/>
        <v>8.5913075400511089E-4</v>
      </c>
      <c r="G105" s="125"/>
    </row>
    <row r="106" spans="1:7" x14ac:dyDescent="0.15">
      <c r="A106" s="25" t="s">
        <v>1040</v>
      </c>
      <c r="B106" s="25" t="s">
        <v>1041</v>
      </c>
      <c r="C106" s="21">
        <v>11.814794789999999</v>
      </c>
      <c r="D106" s="22">
        <v>23.440534101000001</v>
      </c>
      <c r="E106" s="23">
        <f t="shared" si="4"/>
        <v>-0.49596733849609831</v>
      </c>
      <c r="F106" s="24">
        <f t="shared" si="5"/>
        <v>2.8540919508782044E-4</v>
      </c>
      <c r="G106" s="125"/>
    </row>
    <row r="107" spans="1:7" x14ac:dyDescent="0.15">
      <c r="A107" s="25" t="s">
        <v>1042</v>
      </c>
      <c r="B107" s="25" t="s">
        <v>1043</v>
      </c>
      <c r="C107" s="21">
        <v>56.813791270000003</v>
      </c>
      <c r="D107" s="22">
        <v>91.431238037</v>
      </c>
      <c r="E107" s="23">
        <f t="shared" si="4"/>
        <v>-0.37861728125119731</v>
      </c>
      <c r="F107" s="24">
        <f t="shared" si="5"/>
        <v>1.3724468959869375E-3</v>
      </c>
      <c r="G107" s="125"/>
    </row>
    <row r="108" spans="1:7" x14ac:dyDescent="0.15">
      <c r="A108" s="25" t="s">
        <v>1044</v>
      </c>
      <c r="B108" s="25" t="s">
        <v>1045</v>
      </c>
      <c r="C108" s="21">
        <v>78.885422169999998</v>
      </c>
      <c r="D108" s="22">
        <v>57.58924262499999</v>
      </c>
      <c r="E108" s="23">
        <f t="shared" si="4"/>
        <v>0.36979440211903669</v>
      </c>
      <c r="F108" s="24">
        <f t="shared" si="5"/>
        <v>1.9056297841718677E-3</v>
      </c>
      <c r="G108" s="125"/>
    </row>
    <row r="109" spans="1:7" x14ac:dyDescent="0.15">
      <c r="A109" s="25" t="s">
        <v>191</v>
      </c>
      <c r="B109" s="25" t="s">
        <v>192</v>
      </c>
      <c r="C109" s="21">
        <v>0.30241499999999999</v>
      </c>
      <c r="D109" s="22">
        <v>0.71749099999999999</v>
      </c>
      <c r="E109" s="23">
        <f t="shared" si="4"/>
        <v>-0.57851039246485325</v>
      </c>
      <c r="F109" s="24">
        <f t="shared" si="5"/>
        <v>7.3054186100242217E-6</v>
      </c>
      <c r="G109" s="125"/>
    </row>
    <row r="110" spans="1:7" x14ac:dyDescent="0.15">
      <c r="A110" s="25" t="s">
        <v>1046</v>
      </c>
      <c r="B110" s="25" t="s">
        <v>1047</v>
      </c>
      <c r="C110" s="21">
        <v>46.978339399999996</v>
      </c>
      <c r="D110" s="22">
        <v>41.697553160000005</v>
      </c>
      <c r="E110" s="23">
        <f t="shared" si="4"/>
        <v>0.12664499088799741</v>
      </c>
      <c r="F110" s="24">
        <f t="shared" si="5"/>
        <v>1.1348525533481941E-3</v>
      </c>
      <c r="G110" s="125"/>
    </row>
    <row r="111" spans="1:7" x14ac:dyDescent="0.15">
      <c r="A111" s="25" t="s">
        <v>1057</v>
      </c>
      <c r="B111" s="25" t="s">
        <v>1058</v>
      </c>
      <c r="C111" s="21">
        <v>8.8306328000000001</v>
      </c>
      <c r="D111" s="22">
        <v>26.450512921000005</v>
      </c>
      <c r="E111" s="23">
        <f t="shared" si="4"/>
        <v>-0.66614512064947351</v>
      </c>
      <c r="F111" s="24">
        <f t="shared" si="5"/>
        <v>2.1332099662850821E-4</v>
      </c>
      <c r="G111" s="125"/>
    </row>
    <row r="112" spans="1:7" x14ac:dyDescent="0.15">
      <c r="A112" s="25" t="s">
        <v>185</v>
      </c>
      <c r="B112" s="25" t="s">
        <v>186</v>
      </c>
      <c r="C112" s="21">
        <v>4.1599999999999996E-3</v>
      </c>
      <c r="D112" s="22">
        <v>1.2196549999999999E-2</v>
      </c>
      <c r="E112" s="23">
        <f t="shared" si="4"/>
        <v>-0.65891994047497038</v>
      </c>
      <c r="F112" s="24">
        <f t="shared" si="5"/>
        <v>1.004928373847222E-7</v>
      </c>
      <c r="G112" s="125"/>
    </row>
    <row r="113" spans="1:7" x14ac:dyDescent="0.15">
      <c r="A113" s="25" t="s">
        <v>1059</v>
      </c>
      <c r="B113" s="25" t="s">
        <v>1060</v>
      </c>
      <c r="C113" s="21">
        <v>1.44270673</v>
      </c>
      <c r="D113" s="22">
        <v>1.1441695000000001</v>
      </c>
      <c r="E113" s="23">
        <f t="shared" si="4"/>
        <v>0.26092045802654229</v>
      </c>
      <c r="F113" s="24">
        <f t="shared" si="5"/>
        <v>3.4851368464359212E-5</v>
      </c>
      <c r="G113" s="125"/>
    </row>
    <row r="114" spans="1:7" x14ac:dyDescent="0.15">
      <c r="A114" s="25" t="s">
        <v>189</v>
      </c>
      <c r="B114" s="25" t="s">
        <v>190</v>
      </c>
      <c r="C114" s="21">
        <v>0.155615</v>
      </c>
      <c r="D114" s="22">
        <v>1.3596975</v>
      </c>
      <c r="E114" s="23">
        <f t="shared" si="4"/>
        <v>-0.88555174956194305</v>
      </c>
      <c r="F114" s="24">
        <f t="shared" si="5"/>
        <v>3.7591809830825833E-6</v>
      </c>
      <c r="G114" s="125"/>
    </row>
    <row r="115" spans="1:7" x14ac:dyDescent="0.15">
      <c r="A115" s="25" t="s">
        <v>1061</v>
      </c>
      <c r="B115" s="25" t="s">
        <v>1062</v>
      </c>
      <c r="C115" s="21">
        <v>1.6388780700000001</v>
      </c>
      <c r="D115" s="22">
        <v>0.38088760999999999</v>
      </c>
      <c r="E115" s="23">
        <f t="shared" si="4"/>
        <v>3.3027865096478202</v>
      </c>
      <c r="F115" s="24">
        <f t="shared" si="5"/>
        <v>3.9590266197571485E-5</v>
      </c>
      <c r="G115" s="125"/>
    </row>
    <row r="116" spans="1:7" x14ac:dyDescent="0.15">
      <c r="A116" s="25" t="s">
        <v>1063</v>
      </c>
      <c r="B116" s="25" t="s">
        <v>1064</v>
      </c>
      <c r="C116" s="21">
        <v>12.78404463</v>
      </c>
      <c r="D116" s="22">
        <v>6.5128112199999997</v>
      </c>
      <c r="E116" s="23">
        <f t="shared" si="4"/>
        <v>0.96290729120811225</v>
      </c>
      <c r="F116" s="24">
        <f t="shared" si="5"/>
        <v>3.0882329762538967E-4</v>
      </c>
      <c r="G116" s="125"/>
    </row>
    <row r="117" spans="1:7" x14ac:dyDescent="0.15">
      <c r="A117" s="25" t="s">
        <v>1065</v>
      </c>
      <c r="B117" s="25" t="s">
        <v>1066</v>
      </c>
      <c r="C117" s="21">
        <v>8.7930130000000002</v>
      </c>
      <c r="D117" s="22">
        <v>4.1964864000000004</v>
      </c>
      <c r="E117" s="23">
        <f t="shared" si="4"/>
        <v>1.0953274148582963</v>
      </c>
      <c r="F117" s="24">
        <f t="shared" si="5"/>
        <v>2.1241221767566066E-4</v>
      </c>
      <c r="G117" s="125"/>
    </row>
    <row r="118" spans="1:7" x14ac:dyDescent="0.15">
      <c r="A118" s="25" t="s">
        <v>1067</v>
      </c>
      <c r="B118" s="25" t="s">
        <v>1068</v>
      </c>
      <c r="C118" s="21">
        <v>1063.76222078</v>
      </c>
      <c r="D118" s="22">
        <v>518.60302354500004</v>
      </c>
      <c r="E118" s="23">
        <f t="shared" si="4"/>
        <v>1.0512071324005605</v>
      </c>
      <c r="F118" s="24">
        <f t="shared" si="5"/>
        <v>2.5697231699244111E-2</v>
      </c>
      <c r="G118" s="125"/>
    </row>
    <row r="119" spans="1:7" x14ac:dyDescent="0.15">
      <c r="A119" s="25" t="s">
        <v>1069</v>
      </c>
      <c r="B119" s="25" t="s">
        <v>1070</v>
      </c>
      <c r="C119" s="21">
        <v>0.35158160999999999</v>
      </c>
      <c r="D119" s="22">
        <v>0.30850169999999999</v>
      </c>
      <c r="E119" s="23">
        <f t="shared" si="4"/>
        <v>0.13964237474218133</v>
      </c>
      <c r="F119" s="24">
        <f t="shared" si="5"/>
        <v>8.4931330675934667E-6</v>
      </c>
      <c r="G119" s="125"/>
    </row>
    <row r="120" spans="1:7" x14ac:dyDescent="0.15">
      <c r="A120" s="25" t="s">
        <v>1071</v>
      </c>
      <c r="B120" s="25" t="s">
        <v>1072</v>
      </c>
      <c r="C120" s="21">
        <v>55.03368098</v>
      </c>
      <c r="D120" s="22">
        <v>77.234361633999995</v>
      </c>
      <c r="E120" s="23">
        <f t="shared" si="4"/>
        <v>-0.28744564186605315</v>
      </c>
      <c r="F120" s="24">
        <f t="shared" si="5"/>
        <v>1.3294448926456297E-3</v>
      </c>
      <c r="G120" s="125"/>
    </row>
    <row r="121" spans="1:7" x14ac:dyDescent="0.15">
      <c r="A121" s="25" t="s">
        <v>1075</v>
      </c>
      <c r="B121" s="25" t="s">
        <v>1076</v>
      </c>
      <c r="C121" s="21">
        <v>0.44809528999999998</v>
      </c>
      <c r="D121" s="22">
        <v>0.21368381100000003</v>
      </c>
      <c r="E121" s="23">
        <f t="shared" si="4"/>
        <v>1.0970015833347335</v>
      </c>
      <c r="F121" s="24">
        <f t="shared" si="5"/>
        <v>1.0824607478564888E-5</v>
      </c>
      <c r="G121" s="125"/>
    </row>
    <row r="122" spans="1:7" x14ac:dyDescent="0.15">
      <c r="A122" s="25" t="s">
        <v>1077</v>
      </c>
      <c r="B122" s="25" t="s">
        <v>1078</v>
      </c>
      <c r="C122" s="21">
        <v>10.937322640000001</v>
      </c>
      <c r="D122" s="22">
        <v>11.097260094000001</v>
      </c>
      <c r="E122" s="23">
        <f t="shared" si="4"/>
        <v>-1.4412337157572175E-2</v>
      </c>
      <c r="F122" s="24">
        <f t="shared" si="5"/>
        <v>2.6421215997253863E-4</v>
      </c>
      <c r="G122" s="125"/>
    </row>
    <row r="123" spans="1:7" x14ac:dyDescent="0.15">
      <c r="A123" s="25" t="s">
        <v>1079</v>
      </c>
      <c r="B123" s="25" t="s">
        <v>1080</v>
      </c>
      <c r="C123" s="21">
        <v>19.747902889999999</v>
      </c>
      <c r="D123" s="22">
        <v>17.59186081</v>
      </c>
      <c r="E123" s="23">
        <f t="shared" si="4"/>
        <v>0.12255906883792589</v>
      </c>
      <c r="F123" s="24">
        <f t="shared" si="5"/>
        <v>4.7704874851299409E-4</v>
      </c>
      <c r="G123" s="125"/>
    </row>
    <row r="124" spans="1:7" x14ac:dyDescent="0.15">
      <c r="A124" s="25" t="s">
        <v>1081</v>
      </c>
      <c r="B124" s="25" t="s">
        <v>1082</v>
      </c>
      <c r="C124" s="21">
        <v>17.183252510000003</v>
      </c>
      <c r="D124" s="22">
        <v>29.347633898999998</v>
      </c>
      <c r="E124" s="23">
        <f t="shared" si="4"/>
        <v>-0.41449274687232929</v>
      </c>
      <c r="F124" s="24">
        <f t="shared" si="5"/>
        <v>4.1509466351635814E-4</v>
      </c>
      <c r="G124" s="125"/>
    </row>
    <row r="125" spans="1:7" x14ac:dyDescent="0.15">
      <c r="A125" s="25" t="s">
        <v>1083</v>
      </c>
      <c r="B125" s="25" t="s">
        <v>1084</v>
      </c>
      <c r="C125" s="21">
        <v>26.355126739999999</v>
      </c>
      <c r="D125" s="22">
        <v>6.4724172050000002</v>
      </c>
      <c r="E125" s="23">
        <f t="shared" si="4"/>
        <v>3.0719140786598906</v>
      </c>
      <c r="F125" s="24">
        <f t="shared" si="5"/>
        <v>6.3665900618667393E-4</v>
      </c>
      <c r="G125" s="125"/>
    </row>
    <row r="126" spans="1:7" x14ac:dyDescent="0.15">
      <c r="A126" s="25" t="s">
        <v>1085</v>
      </c>
      <c r="B126" s="25" t="s">
        <v>1086</v>
      </c>
      <c r="C126" s="21">
        <v>1.0509496399999998</v>
      </c>
      <c r="D126" s="22">
        <v>11.738968269999997</v>
      </c>
      <c r="E126" s="23">
        <f t="shared" si="4"/>
        <v>-0.91047342357285377</v>
      </c>
      <c r="F126" s="24">
        <f t="shared" si="5"/>
        <v>2.5387719055781808E-5</v>
      </c>
      <c r="G126" s="125"/>
    </row>
    <row r="127" spans="1:7" x14ac:dyDescent="0.15">
      <c r="A127" s="25" t="s">
        <v>1087</v>
      </c>
      <c r="B127" s="25" t="s">
        <v>1088</v>
      </c>
      <c r="C127" s="21">
        <v>0.85252330000000009</v>
      </c>
      <c r="D127" s="22">
        <v>26.277300129999997</v>
      </c>
      <c r="E127" s="23">
        <f t="shared" si="4"/>
        <v>-0.96755666313577249</v>
      </c>
      <c r="F127" s="24">
        <f t="shared" si="5"/>
        <v>2.0594347440766044E-5</v>
      </c>
      <c r="G127" s="125"/>
    </row>
    <row r="128" spans="1:7" x14ac:dyDescent="0.15">
      <c r="A128" s="25" t="s">
        <v>629</v>
      </c>
      <c r="B128" s="25" t="s">
        <v>1073</v>
      </c>
      <c r="C128" s="21">
        <v>7.2954699999999997E-2</v>
      </c>
      <c r="D128" s="22">
        <v>9.9344000000000002E-2</v>
      </c>
      <c r="E128" s="23">
        <f t="shared" si="4"/>
        <v>-0.26563556933483656</v>
      </c>
      <c r="F128" s="24">
        <f t="shared" si="5"/>
        <v>1.7623617316228829E-6</v>
      </c>
      <c r="G128" s="125"/>
    </row>
    <row r="129" spans="1:7" x14ac:dyDescent="0.15">
      <c r="A129" s="25" t="s">
        <v>630</v>
      </c>
      <c r="B129" s="25" t="s">
        <v>1074</v>
      </c>
      <c r="C129" s="21">
        <v>0.28682790000000002</v>
      </c>
      <c r="D129" s="22">
        <v>0.82939118999999994</v>
      </c>
      <c r="E129" s="23">
        <f t="shared" si="4"/>
        <v>-0.65417054888176462</v>
      </c>
      <c r="F129" s="24">
        <f t="shared" si="5"/>
        <v>6.9288820942551351E-6</v>
      </c>
      <c r="G129" s="125"/>
    </row>
    <row r="130" spans="1:7" x14ac:dyDescent="0.15">
      <c r="A130" s="25" t="s">
        <v>1089</v>
      </c>
      <c r="B130" s="25" t="s">
        <v>1090</v>
      </c>
      <c r="C130" s="21">
        <v>0.86872649999999996</v>
      </c>
      <c r="D130" s="22">
        <v>2.0993441600000002</v>
      </c>
      <c r="E130" s="23">
        <f t="shared" si="4"/>
        <v>-0.58619147991437481</v>
      </c>
      <c r="F130" s="24">
        <f t="shared" si="5"/>
        <v>2.0985767042379536E-5</v>
      </c>
      <c r="G130" s="125"/>
    </row>
    <row r="131" spans="1:7" x14ac:dyDescent="0.15">
      <c r="A131" s="25" t="s">
        <v>1091</v>
      </c>
      <c r="B131" s="25" t="s">
        <v>1092</v>
      </c>
      <c r="C131" s="21">
        <v>66.681650300000001</v>
      </c>
      <c r="D131" s="22">
        <v>90.644619985000006</v>
      </c>
      <c r="E131" s="23">
        <f t="shared" si="4"/>
        <v>-0.26436174247258615</v>
      </c>
      <c r="F131" s="24">
        <f t="shared" si="5"/>
        <v>1.6108240961881762E-3</v>
      </c>
      <c r="G131" s="125"/>
    </row>
    <row r="132" spans="1:7" x14ac:dyDescent="0.15">
      <c r="A132" s="25" t="s">
        <v>501</v>
      </c>
      <c r="B132" s="25" t="s">
        <v>502</v>
      </c>
      <c r="C132" s="21">
        <v>5.44260228</v>
      </c>
      <c r="D132" s="22">
        <v>2.0666089799999998</v>
      </c>
      <c r="E132" s="23">
        <f t="shared" si="4"/>
        <v>1.6335907434216224</v>
      </c>
      <c r="F132" s="24">
        <f t="shared" si="5"/>
        <v>1.3147657352734573E-4</v>
      </c>
      <c r="G132" s="125"/>
    </row>
    <row r="133" spans="1:7" x14ac:dyDescent="0.15">
      <c r="A133" s="25" t="s">
        <v>670</v>
      </c>
      <c r="B133" s="25" t="s">
        <v>1093</v>
      </c>
      <c r="C133" s="21">
        <v>50.822483579999997</v>
      </c>
      <c r="D133" s="22">
        <v>58.627647110000005</v>
      </c>
      <c r="E133" s="23">
        <f t="shared" si="4"/>
        <v>-0.13313110647875026</v>
      </c>
      <c r="F133" s="24">
        <f t="shared" si="5"/>
        <v>1.2277152831472727E-3</v>
      </c>
      <c r="G133" s="125"/>
    </row>
    <row r="134" spans="1:7" x14ac:dyDescent="0.15">
      <c r="A134" s="25" t="s">
        <v>503</v>
      </c>
      <c r="B134" s="25" t="s">
        <v>504</v>
      </c>
      <c r="C134" s="21">
        <v>1.1465739500000001</v>
      </c>
      <c r="D134" s="22">
        <v>5.3523070800000001</v>
      </c>
      <c r="E134" s="23">
        <f t="shared" ref="E134:E197" si="6">IF(ISERROR(C134/D134-1),"",((C134/D134-1)))</f>
        <v>-0.78577949043984974</v>
      </c>
      <c r="F134" s="24">
        <f t="shared" si="5"/>
        <v>2.7697709016083799E-5</v>
      </c>
      <c r="G134" s="125"/>
    </row>
    <row r="135" spans="1:7" x14ac:dyDescent="0.15">
      <c r="A135" s="25" t="s">
        <v>1094</v>
      </c>
      <c r="B135" s="25" t="s">
        <v>1095</v>
      </c>
      <c r="C135" s="21">
        <v>1.0391953899999999</v>
      </c>
      <c r="D135" s="22">
        <v>0.18540032000000001</v>
      </c>
      <c r="E135" s="23">
        <f t="shared" si="6"/>
        <v>4.6051434539055807</v>
      </c>
      <c r="F135" s="24">
        <f t="shared" si="5"/>
        <v>2.5103772437072828E-5</v>
      </c>
      <c r="G135" s="125"/>
    </row>
    <row r="136" spans="1:7" x14ac:dyDescent="0.15">
      <c r="A136" s="25" t="s">
        <v>1096</v>
      </c>
      <c r="B136" s="25" t="s">
        <v>1097</v>
      </c>
      <c r="C136" s="21">
        <v>5.927495E-2</v>
      </c>
      <c r="D136" s="22">
        <v>4.6685749999999998E-2</v>
      </c>
      <c r="E136" s="23">
        <f t="shared" si="6"/>
        <v>0.26965830044499661</v>
      </c>
      <c r="F136" s="24">
        <f t="shared" si="5"/>
        <v>1.4319009402253701E-6</v>
      </c>
      <c r="G136" s="125"/>
    </row>
    <row r="137" spans="1:7" x14ac:dyDescent="0.15">
      <c r="A137" s="25" t="s">
        <v>1098</v>
      </c>
      <c r="B137" s="25" t="s">
        <v>1099</v>
      </c>
      <c r="C137" s="21">
        <v>0.42630361</v>
      </c>
      <c r="D137" s="22">
        <v>0.18070370499999999</v>
      </c>
      <c r="E137" s="23">
        <f t="shared" si="6"/>
        <v>1.3591304339886117</v>
      </c>
      <c r="F137" s="24">
        <f t="shared" si="5"/>
        <v>1.0298187345252412E-5</v>
      </c>
      <c r="G137" s="125"/>
    </row>
    <row r="138" spans="1:7" x14ac:dyDescent="0.15">
      <c r="A138" s="25" t="s">
        <v>196</v>
      </c>
      <c r="B138" s="25" t="s">
        <v>197</v>
      </c>
      <c r="C138" s="21">
        <v>5.7319760000000004E-2</v>
      </c>
      <c r="D138" s="22">
        <v>2.4226999999999999E-2</v>
      </c>
      <c r="E138" s="23">
        <f t="shared" si="6"/>
        <v>1.3659454327816074</v>
      </c>
      <c r="F138" s="24">
        <f t="shared" si="5"/>
        <v>1.3846695482238714E-6</v>
      </c>
      <c r="G138" s="125"/>
    </row>
    <row r="139" spans="1:7" x14ac:dyDescent="0.15">
      <c r="A139" s="25" t="s">
        <v>194</v>
      </c>
      <c r="B139" s="25" t="s">
        <v>195</v>
      </c>
      <c r="C139" s="21">
        <v>1.3365536299999998</v>
      </c>
      <c r="D139" s="22">
        <v>2.6702599999999999</v>
      </c>
      <c r="E139" s="23">
        <f t="shared" si="6"/>
        <v>-0.49946685715997696</v>
      </c>
      <c r="F139" s="24">
        <f t="shared" si="5"/>
        <v>3.2287035239314943E-5</v>
      </c>
      <c r="G139" s="125"/>
    </row>
    <row r="140" spans="1:7" x14ac:dyDescent="0.15">
      <c r="A140" s="25" t="s">
        <v>198</v>
      </c>
      <c r="B140" s="25" t="s">
        <v>199</v>
      </c>
      <c r="C140" s="21">
        <v>0.15935064000000002</v>
      </c>
      <c r="D140" s="22">
        <v>0.47518151000000003</v>
      </c>
      <c r="E140" s="23">
        <f t="shared" si="6"/>
        <v>-0.66465311329138199</v>
      </c>
      <c r="F140" s="24">
        <f t="shared" si="5"/>
        <v>3.8494225847767814E-6</v>
      </c>
      <c r="G140" s="125"/>
    </row>
    <row r="141" spans="1:7" x14ac:dyDescent="0.15">
      <c r="A141" s="25" t="s">
        <v>1100</v>
      </c>
      <c r="B141" s="25" t="s">
        <v>1101</v>
      </c>
      <c r="C141" s="21">
        <v>13.457576130000001</v>
      </c>
      <c r="D141" s="22">
        <v>4.0477800449999997</v>
      </c>
      <c r="E141" s="23">
        <f t="shared" si="6"/>
        <v>2.3246806843231034</v>
      </c>
      <c r="F141" s="24">
        <f t="shared" si="5"/>
        <v>3.2509375231360799E-4</v>
      </c>
      <c r="G141" s="125"/>
    </row>
    <row r="142" spans="1:7" x14ac:dyDescent="0.15">
      <c r="A142" s="25" t="s">
        <v>1102</v>
      </c>
      <c r="B142" s="25" t="s">
        <v>1103</v>
      </c>
      <c r="C142" s="21">
        <v>6.3644915800000001</v>
      </c>
      <c r="D142" s="22">
        <v>0.51990095299999994</v>
      </c>
      <c r="E142" s="23">
        <f t="shared" si="6"/>
        <v>11.241738629780894</v>
      </c>
      <c r="F142" s="24">
        <f t="shared" si="5"/>
        <v>1.5374659071763791E-4</v>
      </c>
      <c r="G142" s="125"/>
    </row>
    <row r="143" spans="1:7" x14ac:dyDescent="0.15">
      <c r="A143" s="25" t="s">
        <v>1104</v>
      </c>
      <c r="B143" s="25" t="s">
        <v>1105</v>
      </c>
      <c r="C143" s="21">
        <v>0.34925821000000001</v>
      </c>
      <c r="D143" s="22">
        <v>1.2552595950000001</v>
      </c>
      <c r="E143" s="23">
        <f t="shared" si="6"/>
        <v>-0.7217641582735721</v>
      </c>
      <c r="F143" s="24">
        <f t="shared" si="5"/>
        <v>8.4370068516368174E-6</v>
      </c>
      <c r="G143" s="125"/>
    </row>
    <row r="144" spans="1:7" x14ac:dyDescent="0.15">
      <c r="A144" s="25" t="s">
        <v>1106</v>
      </c>
      <c r="B144" s="25" t="s">
        <v>1107</v>
      </c>
      <c r="C144" s="21">
        <v>13.851820960000001</v>
      </c>
      <c r="D144" s="22">
        <v>12.775882832000001</v>
      </c>
      <c r="E144" s="23">
        <f t="shared" si="6"/>
        <v>8.4216342788075549E-2</v>
      </c>
      <c r="F144" s="24">
        <f t="shared" si="5"/>
        <v>3.3461749788835739E-4</v>
      </c>
      <c r="G144" s="125"/>
    </row>
    <row r="145" spans="1:7" x14ac:dyDescent="0.15">
      <c r="A145" s="25" t="s">
        <v>1108</v>
      </c>
      <c r="B145" s="25" t="s">
        <v>1109</v>
      </c>
      <c r="C145" s="21">
        <v>15.830022210000001</v>
      </c>
      <c r="D145" s="22">
        <v>3.55915443</v>
      </c>
      <c r="E145" s="23">
        <f t="shared" si="6"/>
        <v>3.4476918665201053</v>
      </c>
      <c r="F145" s="24">
        <f t="shared" si="5"/>
        <v>3.8240477109280547E-4</v>
      </c>
      <c r="G145" s="125"/>
    </row>
    <row r="146" spans="1:7" x14ac:dyDescent="0.15">
      <c r="A146" s="25" t="s">
        <v>1110</v>
      </c>
      <c r="B146" s="25" t="s">
        <v>1111</v>
      </c>
      <c r="C146" s="21">
        <v>38.572333569999998</v>
      </c>
      <c r="D146" s="22">
        <v>32.303128994999994</v>
      </c>
      <c r="E146" s="23">
        <f t="shared" si="6"/>
        <v>0.19407422036330835</v>
      </c>
      <c r="F146" s="24">
        <f t="shared" si="5"/>
        <v>9.3178924158636325E-4</v>
      </c>
      <c r="G146" s="125"/>
    </row>
    <row r="147" spans="1:7" x14ac:dyDescent="0.15">
      <c r="A147" s="25" t="s">
        <v>1112</v>
      </c>
      <c r="B147" s="25" t="s">
        <v>1113</v>
      </c>
      <c r="C147" s="21">
        <v>18.574775260000003</v>
      </c>
      <c r="D147" s="22">
        <v>36.625871350000004</v>
      </c>
      <c r="E147" s="23">
        <f t="shared" si="6"/>
        <v>-0.49285096639755432</v>
      </c>
      <c r="F147" s="24">
        <f t="shared" si="5"/>
        <v>4.4870958405311088E-4</v>
      </c>
      <c r="G147" s="125"/>
    </row>
    <row r="148" spans="1:7" x14ac:dyDescent="0.15">
      <c r="A148" s="25" t="s">
        <v>1114</v>
      </c>
      <c r="B148" s="25" t="s">
        <v>1115</v>
      </c>
      <c r="C148" s="21">
        <v>7.5446048699999997</v>
      </c>
      <c r="D148" s="22">
        <v>23.067551600000002</v>
      </c>
      <c r="E148" s="23">
        <f t="shared" si="6"/>
        <v>-0.67293430179213298</v>
      </c>
      <c r="F148" s="24">
        <f t="shared" si="5"/>
        <v>1.8225450729156086E-4</v>
      </c>
      <c r="G148" s="125"/>
    </row>
    <row r="149" spans="1:7" x14ac:dyDescent="0.15">
      <c r="A149" s="25" t="s">
        <v>1116</v>
      </c>
      <c r="B149" s="25" t="s">
        <v>1117</v>
      </c>
      <c r="C149" s="21">
        <v>34.000456440000001</v>
      </c>
      <c r="D149" s="22">
        <v>38.812785909999995</v>
      </c>
      <c r="E149" s="23">
        <f t="shared" si="6"/>
        <v>-0.12398825173639783</v>
      </c>
      <c r="F149" s="24">
        <f t="shared" si="5"/>
        <v>8.2134671635366609E-4</v>
      </c>
      <c r="G149" s="125"/>
    </row>
    <row r="150" spans="1:7" x14ac:dyDescent="0.15">
      <c r="A150" s="25" t="s">
        <v>1118</v>
      </c>
      <c r="B150" s="25" t="s">
        <v>1119</v>
      </c>
      <c r="C150" s="21">
        <v>53.78574425</v>
      </c>
      <c r="D150" s="22">
        <v>40.857194450000001</v>
      </c>
      <c r="E150" s="23">
        <f t="shared" si="6"/>
        <v>0.31643263748375161</v>
      </c>
      <c r="F150" s="24">
        <f t="shared" si="5"/>
        <v>1.2992985698393046E-3</v>
      </c>
      <c r="G150" s="125"/>
    </row>
    <row r="151" spans="1:7" x14ac:dyDescent="0.15">
      <c r="A151" s="25" t="s">
        <v>1120</v>
      </c>
      <c r="B151" s="25" t="s">
        <v>1121</v>
      </c>
      <c r="C151" s="21">
        <v>21.076799699999999</v>
      </c>
      <c r="D151" s="22">
        <v>22.082850202000003</v>
      </c>
      <c r="E151" s="23">
        <f t="shared" si="6"/>
        <v>-4.5558000565927292E-2</v>
      </c>
      <c r="F151" s="24">
        <f t="shared" si="5"/>
        <v>5.0915081847174555E-4</v>
      </c>
      <c r="G151" s="125"/>
    </row>
    <row r="152" spans="1:7" x14ac:dyDescent="0.15">
      <c r="A152" s="25" t="s">
        <v>1122</v>
      </c>
      <c r="B152" s="25" t="s">
        <v>1123</v>
      </c>
      <c r="C152" s="21">
        <v>24.740190200000001</v>
      </c>
      <c r="D152" s="22">
        <v>20.836670209999998</v>
      </c>
      <c r="E152" s="23">
        <f t="shared" si="6"/>
        <v>0.18733895342484308</v>
      </c>
      <c r="F152" s="24">
        <f t="shared" si="5"/>
        <v>5.9764709390281205E-4</v>
      </c>
      <c r="G152" s="125"/>
    </row>
    <row r="153" spans="1:7" x14ac:dyDescent="0.15">
      <c r="A153" s="25" t="s">
        <v>1124</v>
      </c>
      <c r="B153" s="25" t="s">
        <v>1125</v>
      </c>
      <c r="C153" s="21">
        <v>3588.5765312100002</v>
      </c>
      <c r="D153" s="22">
        <v>2578.8475924169998</v>
      </c>
      <c r="E153" s="23">
        <f t="shared" si="6"/>
        <v>0.39154269595538294</v>
      </c>
      <c r="F153" s="24">
        <f t="shared" si="5"/>
        <v>8.6688999469595435E-2</v>
      </c>
      <c r="G153" s="125"/>
    </row>
    <row r="154" spans="1:7" x14ac:dyDescent="0.15">
      <c r="A154" s="25" t="s">
        <v>1126</v>
      </c>
      <c r="B154" s="25" t="s">
        <v>1127</v>
      </c>
      <c r="C154" s="21">
        <v>59.717778930000001</v>
      </c>
      <c r="D154" s="22">
        <v>29.974506672999997</v>
      </c>
      <c r="E154" s="23">
        <f t="shared" si="6"/>
        <v>0.9922856306353065</v>
      </c>
      <c r="F154" s="24">
        <f t="shared" si="5"/>
        <v>1.4425983286031922E-3</v>
      </c>
      <c r="G154" s="125"/>
    </row>
    <row r="155" spans="1:7" x14ac:dyDescent="0.15">
      <c r="A155" s="25" t="s">
        <v>1129</v>
      </c>
      <c r="B155" s="25" t="s">
        <v>1130</v>
      </c>
      <c r="C155" s="21">
        <v>2.1103136199999999</v>
      </c>
      <c r="D155" s="22">
        <v>1.1508804799999999</v>
      </c>
      <c r="E155" s="23">
        <f t="shared" si="6"/>
        <v>0.83365141443705792</v>
      </c>
      <c r="F155" s="24">
        <f t="shared" si="5"/>
        <v>5.0978702751303953E-5</v>
      </c>
      <c r="G155" s="125"/>
    </row>
    <row r="156" spans="1:7" x14ac:dyDescent="0.15">
      <c r="A156" s="25" t="s">
        <v>646</v>
      </c>
      <c r="B156" s="25" t="s">
        <v>1128</v>
      </c>
      <c r="C156" s="21">
        <v>3.25625695</v>
      </c>
      <c r="D156" s="22">
        <v>5.3437156460000006</v>
      </c>
      <c r="E156" s="23">
        <f t="shared" si="6"/>
        <v>-0.39063805679154218</v>
      </c>
      <c r="F156" s="24">
        <f t="shared" ref="F156:F219" si="7">C156/$C$1427</f>
        <v>7.8661177922889785E-5</v>
      </c>
      <c r="G156" s="125"/>
    </row>
    <row r="157" spans="1:7" x14ac:dyDescent="0.15">
      <c r="A157" s="25" t="s">
        <v>1131</v>
      </c>
      <c r="B157" s="25" t="s">
        <v>1132</v>
      </c>
      <c r="C157" s="21">
        <v>6.2651635800000003</v>
      </c>
      <c r="D157" s="22">
        <v>9.6379411659999992</v>
      </c>
      <c r="E157" s="23">
        <f t="shared" si="6"/>
        <v>-0.34994793264543145</v>
      </c>
      <c r="F157" s="24">
        <f t="shared" si="7"/>
        <v>1.5134713096962116E-4</v>
      </c>
      <c r="G157" s="125"/>
    </row>
    <row r="158" spans="1:7" x14ac:dyDescent="0.15">
      <c r="A158" s="25" t="s">
        <v>797</v>
      </c>
      <c r="B158" s="25" t="s">
        <v>1133</v>
      </c>
      <c r="C158" s="21">
        <v>62.065523399999996</v>
      </c>
      <c r="D158" s="22">
        <v>18.359127040000001</v>
      </c>
      <c r="E158" s="23">
        <f t="shared" si="6"/>
        <v>2.3806358692749692</v>
      </c>
      <c r="F158" s="24">
        <f t="shared" si="7"/>
        <v>1.4993126322677573E-3</v>
      </c>
      <c r="G158" s="125"/>
    </row>
    <row r="159" spans="1:7" x14ac:dyDescent="0.15">
      <c r="A159" s="25" t="s">
        <v>829</v>
      </c>
      <c r="B159" s="25" t="s">
        <v>1134</v>
      </c>
      <c r="C159" s="21">
        <v>934.87875612999994</v>
      </c>
      <c r="D159" s="22">
        <v>606.36356197799989</v>
      </c>
      <c r="E159" s="23">
        <f t="shared" si="6"/>
        <v>0.54177924722316884</v>
      </c>
      <c r="F159" s="24">
        <f t="shared" si="7"/>
        <v>2.2583802599568138E-2</v>
      </c>
      <c r="G159" s="125"/>
    </row>
    <row r="160" spans="1:7" x14ac:dyDescent="0.15">
      <c r="A160" s="25" t="s">
        <v>631</v>
      </c>
      <c r="B160" s="25" t="s">
        <v>1135</v>
      </c>
      <c r="C160" s="21">
        <v>1986.82114598</v>
      </c>
      <c r="D160" s="22">
        <v>1525.5613882710002</v>
      </c>
      <c r="E160" s="23">
        <f t="shared" si="6"/>
        <v>0.30235411125065892</v>
      </c>
      <c r="F160" s="24">
        <f t="shared" si="7"/>
        <v>4.7995503446032581E-2</v>
      </c>
      <c r="G160" s="125"/>
    </row>
    <row r="161" spans="1:7" x14ac:dyDescent="0.15">
      <c r="A161" s="25" t="s">
        <v>632</v>
      </c>
      <c r="B161" s="25" t="s">
        <v>1136</v>
      </c>
      <c r="C161" s="21">
        <v>43.545474759999998</v>
      </c>
      <c r="D161" s="22">
        <v>43.726526892999992</v>
      </c>
      <c r="E161" s="23">
        <f t="shared" si="6"/>
        <v>-4.1405559934598601E-3</v>
      </c>
      <c r="F161" s="24">
        <f t="shared" si="7"/>
        <v>1.0519250754560589E-3</v>
      </c>
      <c r="G161" s="125"/>
    </row>
    <row r="162" spans="1:7" x14ac:dyDescent="0.15">
      <c r="A162" s="25" t="s">
        <v>633</v>
      </c>
      <c r="B162" s="25" t="s">
        <v>1137</v>
      </c>
      <c r="C162" s="21">
        <v>1.2937045199999999</v>
      </c>
      <c r="D162" s="22">
        <v>4.2966104499999993</v>
      </c>
      <c r="E162" s="23">
        <f t="shared" si="6"/>
        <v>-0.69890113729067527</v>
      </c>
      <c r="F162" s="24">
        <f t="shared" si="7"/>
        <v>3.1251932200057716E-5</v>
      </c>
      <c r="G162" s="125"/>
    </row>
    <row r="163" spans="1:7" x14ac:dyDescent="0.15">
      <c r="A163" s="25" t="s">
        <v>634</v>
      </c>
      <c r="B163" s="25" t="s">
        <v>1138</v>
      </c>
      <c r="C163" s="21">
        <v>2.0232382100000001</v>
      </c>
      <c r="D163" s="22">
        <v>2.3235655299999998</v>
      </c>
      <c r="E163" s="23">
        <f t="shared" si="6"/>
        <v>-0.12925278677206042</v>
      </c>
      <c r="F163" s="24">
        <f t="shared" si="7"/>
        <v>4.8875227987520778E-5</v>
      </c>
      <c r="G163" s="125"/>
    </row>
    <row r="164" spans="1:7" x14ac:dyDescent="0.15">
      <c r="A164" s="25" t="s">
        <v>830</v>
      </c>
      <c r="B164" s="25" t="s">
        <v>1139</v>
      </c>
      <c r="C164" s="21">
        <v>1.27403394</v>
      </c>
      <c r="D164" s="22">
        <v>1.7548823500000001</v>
      </c>
      <c r="E164" s="23">
        <f t="shared" si="6"/>
        <v>-0.27400606656053039</v>
      </c>
      <c r="F164" s="24">
        <f t="shared" si="7"/>
        <v>3.0776751335345412E-5</v>
      </c>
      <c r="G164" s="125"/>
    </row>
    <row r="165" spans="1:7" x14ac:dyDescent="0.15">
      <c r="A165" s="25" t="s">
        <v>635</v>
      </c>
      <c r="B165" s="25" t="s">
        <v>1140</v>
      </c>
      <c r="C165" s="21">
        <v>4.0586944300000001</v>
      </c>
      <c r="D165" s="22">
        <v>1.55309904</v>
      </c>
      <c r="E165" s="23">
        <f t="shared" si="6"/>
        <v>1.6132875788784213</v>
      </c>
      <c r="F165" s="24">
        <f t="shared" si="7"/>
        <v>9.804560561256437E-5</v>
      </c>
      <c r="G165" s="125"/>
    </row>
    <row r="166" spans="1:7" x14ac:dyDescent="0.15">
      <c r="A166" s="25" t="s">
        <v>636</v>
      </c>
      <c r="B166" s="25" t="s">
        <v>1141</v>
      </c>
      <c r="C166" s="21">
        <v>38.15969432</v>
      </c>
      <c r="D166" s="22">
        <v>46.048827670999998</v>
      </c>
      <c r="E166" s="23">
        <f t="shared" si="6"/>
        <v>-0.17132104659351211</v>
      </c>
      <c r="F166" s="24">
        <f t="shared" si="7"/>
        <v>9.2182114325732394E-4</v>
      </c>
      <c r="G166" s="125"/>
    </row>
    <row r="167" spans="1:7" x14ac:dyDescent="0.15">
      <c r="A167" s="25" t="s">
        <v>637</v>
      </c>
      <c r="B167" s="25" t="s">
        <v>1142</v>
      </c>
      <c r="C167" s="21">
        <v>1.2892682099999999</v>
      </c>
      <c r="D167" s="22">
        <v>3.0017374229999998</v>
      </c>
      <c r="E167" s="23">
        <f t="shared" si="6"/>
        <v>-0.57049267530153314</v>
      </c>
      <c r="F167" s="24">
        <f t="shared" si="7"/>
        <v>3.1144764560774485E-5</v>
      </c>
      <c r="G167" s="125"/>
    </row>
    <row r="168" spans="1:7" x14ac:dyDescent="0.15">
      <c r="A168" s="25" t="s">
        <v>801</v>
      </c>
      <c r="B168" s="25" t="s">
        <v>1143</v>
      </c>
      <c r="C168" s="21">
        <v>4.8248193700000002</v>
      </c>
      <c r="D168" s="22">
        <v>2.425645625</v>
      </c>
      <c r="E168" s="23">
        <f t="shared" si="6"/>
        <v>0.9890866663591884</v>
      </c>
      <c r="F168" s="24">
        <f t="shared" si="7"/>
        <v>1.1655283374040093E-4</v>
      </c>
      <c r="G168" s="125"/>
    </row>
    <row r="169" spans="1:7" x14ac:dyDescent="0.15">
      <c r="A169" s="25" t="s">
        <v>688</v>
      </c>
      <c r="B169" s="25" t="s">
        <v>63</v>
      </c>
      <c r="C169" s="21">
        <v>1.7390555400000001</v>
      </c>
      <c r="D169" s="22">
        <v>4.2810624600000011</v>
      </c>
      <c r="E169" s="23">
        <f t="shared" si="6"/>
        <v>-0.59377945165509227</v>
      </c>
      <c r="F169" s="24">
        <f t="shared" si="7"/>
        <v>4.201024653466833E-5</v>
      </c>
      <c r="G169" s="125"/>
    </row>
    <row r="170" spans="1:7" x14ac:dyDescent="0.15">
      <c r="A170" s="25" t="s">
        <v>638</v>
      </c>
      <c r="B170" s="25" t="s">
        <v>1144</v>
      </c>
      <c r="C170" s="21">
        <v>5.1465228700000001</v>
      </c>
      <c r="D170" s="22">
        <v>4.5572099000000001</v>
      </c>
      <c r="E170" s="23">
        <f t="shared" si="6"/>
        <v>0.1293144232834218</v>
      </c>
      <c r="F170" s="24">
        <f t="shared" si="7"/>
        <v>1.2432420333453458E-4</v>
      </c>
      <c r="G170" s="125"/>
    </row>
    <row r="171" spans="1:7" x14ac:dyDescent="0.15">
      <c r="A171" s="25" t="s">
        <v>639</v>
      </c>
      <c r="B171" s="25" t="s">
        <v>1145</v>
      </c>
      <c r="C171" s="21">
        <v>3.4308342700000001</v>
      </c>
      <c r="D171" s="22">
        <v>4.4468031050000008</v>
      </c>
      <c r="E171" s="23">
        <f t="shared" si="6"/>
        <v>-0.22847173823766598</v>
      </c>
      <c r="F171" s="24">
        <f t="shared" si="7"/>
        <v>8.2878430381981276E-5</v>
      </c>
      <c r="G171" s="125"/>
    </row>
    <row r="172" spans="1:7" x14ac:dyDescent="0.15">
      <c r="A172" s="25" t="s">
        <v>1146</v>
      </c>
      <c r="B172" s="25" t="s">
        <v>1147</v>
      </c>
      <c r="C172" s="21">
        <v>3.99450145</v>
      </c>
      <c r="D172" s="22">
        <v>2.0235959109999997</v>
      </c>
      <c r="E172" s="23">
        <f t="shared" si="6"/>
        <v>0.97396200905843822</v>
      </c>
      <c r="F172" s="24">
        <f t="shared" si="7"/>
        <v>9.6494900155742074E-5</v>
      </c>
      <c r="G172" s="125"/>
    </row>
    <row r="173" spans="1:7" x14ac:dyDescent="0.15">
      <c r="A173" s="25" t="s">
        <v>1148</v>
      </c>
      <c r="B173" s="25" t="s">
        <v>1149</v>
      </c>
      <c r="C173" s="21">
        <v>31.283459670000003</v>
      </c>
      <c r="D173" s="22">
        <v>19.060559529999999</v>
      </c>
      <c r="E173" s="23">
        <f t="shared" si="6"/>
        <v>0.64126659664749108</v>
      </c>
      <c r="F173" s="24">
        <f t="shared" si="7"/>
        <v>7.5571240996365999E-4</v>
      </c>
      <c r="G173" s="125"/>
    </row>
    <row r="174" spans="1:7" x14ac:dyDescent="0.15">
      <c r="A174" s="25" t="s">
        <v>1150</v>
      </c>
      <c r="B174" s="25" t="s">
        <v>1151</v>
      </c>
      <c r="C174" s="21">
        <v>266.90213937999999</v>
      </c>
      <c r="D174" s="22">
        <v>123.74501955799997</v>
      </c>
      <c r="E174" s="23">
        <f t="shared" si="6"/>
        <v>1.1568717701394156</v>
      </c>
      <c r="F174" s="24">
        <f t="shared" si="7"/>
        <v>6.4475368486415384E-3</v>
      </c>
      <c r="G174" s="125"/>
    </row>
    <row r="175" spans="1:7" x14ac:dyDescent="0.15">
      <c r="A175" s="25" t="s">
        <v>1152</v>
      </c>
      <c r="B175" s="25" t="s">
        <v>1153</v>
      </c>
      <c r="C175" s="21">
        <v>154.36059291999999</v>
      </c>
      <c r="D175" s="22">
        <v>49.003383974000002</v>
      </c>
      <c r="E175" s="23">
        <f t="shared" si="6"/>
        <v>2.1499986409489589</v>
      </c>
      <c r="F175" s="24">
        <f t="shared" si="7"/>
        <v>3.7288783564708799E-3</v>
      </c>
      <c r="G175" s="125"/>
    </row>
    <row r="176" spans="1:7" x14ac:dyDescent="0.15">
      <c r="A176" s="25" t="s">
        <v>1154</v>
      </c>
      <c r="B176" s="25" t="s">
        <v>1155</v>
      </c>
      <c r="C176" s="21">
        <v>81.260502670000008</v>
      </c>
      <c r="D176" s="22">
        <v>64.165326957999994</v>
      </c>
      <c r="E176" s="23">
        <f t="shared" si="6"/>
        <v>0.26642388533592021</v>
      </c>
      <c r="F176" s="24">
        <f t="shared" si="7"/>
        <v>1.9630044424560323E-3</v>
      </c>
      <c r="G176" s="125"/>
    </row>
    <row r="177" spans="1:7" x14ac:dyDescent="0.15">
      <c r="A177" s="25" t="s">
        <v>1156</v>
      </c>
      <c r="B177" s="25" t="s">
        <v>1157</v>
      </c>
      <c r="C177" s="21">
        <v>12.856587710000001</v>
      </c>
      <c r="D177" s="22">
        <v>6.0312566199999988</v>
      </c>
      <c r="E177" s="23">
        <f t="shared" si="6"/>
        <v>1.1316598712392385</v>
      </c>
      <c r="F177" s="24">
        <f t="shared" si="7"/>
        <v>3.1057571588063656E-4</v>
      </c>
      <c r="G177" s="125"/>
    </row>
    <row r="178" spans="1:7" x14ac:dyDescent="0.15">
      <c r="A178" s="25" t="s">
        <v>1158</v>
      </c>
      <c r="B178" s="25" t="s">
        <v>1159</v>
      </c>
      <c r="C178" s="21">
        <v>1.0897044299999998</v>
      </c>
      <c r="D178" s="22">
        <v>1.06231761</v>
      </c>
      <c r="E178" s="23">
        <f t="shared" si="6"/>
        <v>2.5780256057319706E-2</v>
      </c>
      <c r="F178" s="24">
        <f t="shared" si="7"/>
        <v>2.6323915884952256E-5</v>
      </c>
      <c r="G178" s="125"/>
    </row>
    <row r="179" spans="1:7" x14ac:dyDescent="0.15">
      <c r="A179" s="25" t="s">
        <v>1160</v>
      </c>
      <c r="B179" s="25" t="s">
        <v>1161</v>
      </c>
      <c r="C179" s="21">
        <v>95.50754898000001</v>
      </c>
      <c r="D179" s="22">
        <v>112.413336851</v>
      </c>
      <c r="E179" s="23">
        <f t="shared" si="6"/>
        <v>-0.15038952089295266</v>
      </c>
      <c r="F179" s="24">
        <f t="shared" si="7"/>
        <v>2.3071693722741663E-3</v>
      </c>
      <c r="G179" s="125"/>
    </row>
    <row r="180" spans="1:7" x14ac:dyDescent="0.15">
      <c r="A180" s="25" t="s">
        <v>1162</v>
      </c>
      <c r="B180" s="25" t="s">
        <v>1163</v>
      </c>
      <c r="C180" s="21">
        <v>20.383024389999999</v>
      </c>
      <c r="D180" s="22">
        <v>7.051174584</v>
      </c>
      <c r="E180" s="23">
        <f t="shared" si="6"/>
        <v>1.8907275159874271</v>
      </c>
      <c r="F180" s="24">
        <f t="shared" si="7"/>
        <v>4.9239133544064814E-4</v>
      </c>
      <c r="G180" s="125"/>
    </row>
    <row r="181" spans="1:7" x14ac:dyDescent="0.15">
      <c r="A181" s="25" t="s">
        <v>1164</v>
      </c>
      <c r="B181" s="25" t="s">
        <v>1165</v>
      </c>
      <c r="C181" s="21">
        <v>48.858817689999995</v>
      </c>
      <c r="D181" s="22">
        <v>58.892260594999996</v>
      </c>
      <c r="E181" s="23">
        <f t="shared" si="6"/>
        <v>-0.17036946457191782</v>
      </c>
      <c r="F181" s="24">
        <f t="shared" si="7"/>
        <v>1.1802791396468648E-3</v>
      </c>
      <c r="G181" s="125"/>
    </row>
    <row r="182" spans="1:7" x14ac:dyDescent="0.15">
      <c r="A182" s="25" t="s">
        <v>1166</v>
      </c>
      <c r="B182" s="25" t="s">
        <v>1167</v>
      </c>
      <c r="C182" s="21">
        <v>8.1857575800000006</v>
      </c>
      <c r="D182" s="22">
        <v>25.732934874999998</v>
      </c>
      <c r="E182" s="23">
        <f t="shared" si="6"/>
        <v>-0.68189568660694788</v>
      </c>
      <c r="F182" s="24">
        <f t="shared" si="7"/>
        <v>1.9774278974944644E-4</v>
      </c>
      <c r="G182" s="125"/>
    </row>
    <row r="183" spans="1:7" x14ac:dyDescent="0.15">
      <c r="A183" s="25" t="s">
        <v>1168</v>
      </c>
      <c r="B183" s="25" t="s">
        <v>1169</v>
      </c>
      <c r="C183" s="21">
        <v>13.42651311</v>
      </c>
      <c r="D183" s="22">
        <v>3.2347579900000003</v>
      </c>
      <c r="E183" s="23">
        <f t="shared" si="6"/>
        <v>3.1507009648038613</v>
      </c>
      <c r="F183" s="24">
        <f t="shared" si="7"/>
        <v>3.2434336504977664E-4</v>
      </c>
      <c r="G183" s="125"/>
    </row>
    <row r="184" spans="1:7" x14ac:dyDescent="0.15">
      <c r="A184" s="25" t="s">
        <v>1170</v>
      </c>
      <c r="B184" s="25" t="s">
        <v>1171</v>
      </c>
      <c r="C184" s="21">
        <v>1.2943198600000001</v>
      </c>
      <c r="D184" s="22">
        <v>2.5185567400000002</v>
      </c>
      <c r="E184" s="23">
        <f t="shared" si="6"/>
        <v>-0.48608667835690689</v>
      </c>
      <c r="F184" s="24">
        <f t="shared" si="7"/>
        <v>3.1266796926633755E-5</v>
      </c>
      <c r="G184" s="125"/>
    </row>
    <row r="185" spans="1:7" x14ac:dyDescent="0.15">
      <c r="A185" s="25" t="s">
        <v>1200</v>
      </c>
      <c r="B185" s="25" t="s">
        <v>1201</v>
      </c>
      <c r="C185" s="21">
        <v>6.8470332300000001</v>
      </c>
      <c r="D185" s="22">
        <v>2.4760342000000004</v>
      </c>
      <c r="E185" s="23">
        <f t="shared" si="6"/>
        <v>1.7653225589533452</v>
      </c>
      <c r="F185" s="24">
        <f t="shared" si="7"/>
        <v>1.654033165745623E-4</v>
      </c>
      <c r="G185" s="125"/>
    </row>
    <row r="186" spans="1:7" x14ac:dyDescent="0.15">
      <c r="A186" s="25" t="s">
        <v>1202</v>
      </c>
      <c r="B186" s="25" t="s">
        <v>1203</v>
      </c>
      <c r="C186" s="21">
        <v>1.4350876100000001</v>
      </c>
      <c r="D186" s="22">
        <v>0.87147431000000009</v>
      </c>
      <c r="E186" s="23">
        <f t="shared" si="6"/>
        <v>0.64673541552819835</v>
      </c>
      <c r="F186" s="24">
        <f t="shared" si="7"/>
        <v>3.4667313900134528E-5</v>
      </c>
      <c r="G186" s="125"/>
    </row>
    <row r="187" spans="1:7" x14ac:dyDescent="0.15">
      <c r="A187" s="25" t="s">
        <v>1307</v>
      </c>
      <c r="B187" s="25" t="s">
        <v>1308</v>
      </c>
      <c r="C187" s="21">
        <v>5.7955395099999993</v>
      </c>
      <c r="D187" s="22">
        <v>3.1217921170000005</v>
      </c>
      <c r="E187" s="23">
        <f t="shared" si="6"/>
        <v>0.85647836011881329</v>
      </c>
      <c r="F187" s="24">
        <f t="shared" si="7"/>
        <v>1.4000245421518331E-4</v>
      </c>
      <c r="G187" s="125"/>
    </row>
    <row r="188" spans="1:7" x14ac:dyDescent="0.15">
      <c r="A188" s="25" t="s">
        <v>1309</v>
      </c>
      <c r="B188" s="25" t="s">
        <v>1310</v>
      </c>
      <c r="C188" s="21">
        <v>2.2777505299999996</v>
      </c>
      <c r="D188" s="22">
        <v>8.8631961799999992</v>
      </c>
      <c r="E188" s="23">
        <f t="shared" si="6"/>
        <v>-0.74301025456936243</v>
      </c>
      <c r="F188" s="24">
        <f t="shared" si="7"/>
        <v>5.5023464811118934E-5</v>
      </c>
      <c r="G188" s="125"/>
    </row>
    <row r="189" spans="1:7" x14ac:dyDescent="0.15">
      <c r="A189" s="25" t="s">
        <v>1311</v>
      </c>
      <c r="B189" s="25" t="s">
        <v>1312</v>
      </c>
      <c r="C189" s="21">
        <v>12.16858787</v>
      </c>
      <c r="D189" s="22">
        <v>6.091876182</v>
      </c>
      <c r="E189" s="23">
        <f t="shared" si="6"/>
        <v>0.99751070219634341</v>
      </c>
      <c r="F189" s="24">
        <f t="shared" si="7"/>
        <v>2.939557504859647E-4</v>
      </c>
      <c r="G189" s="125"/>
    </row>
    <row r="190" spans="1:7" x14ac:dyDescent="0.15">
      <c r="A190" s="25" t="s">
        <v>1313</v>
      </c>
      <c r="B190" s="25" t="s">
        <v>1314</v>
      </c>
      <c r="C190" s="21">
        <v>1.97390545</v>
      </c>
      <c r="D190" s="22">
        <v>12.752459067</v>
      </c>
      <c r="E190" s="23">
        <f t="shared" si="6"/>
        <v>-0.84521373959098234</v>
      </c>
      <c r="F190" s="24">
        <f t="shared" si="7"/>
        <v>4.7683499855689159E-5</v>
      </c>
      <c r="G190" s="125"/>
    </row>
    <row r="191" spans="1:7" x14ac:dyDescent="0.15">
      <c r="A191" s="25" t="s">
        <v>1315</v>
      </c>
      <c r="B191" s="25" t="s">
        <v>1316</v>
      </c>
      <c r="C191" s="21">
        <v>28.984326579999998</v>
      </c>
      <c r="D191" s="22">
        <v>14.706181854</v>
      </c>
      <c r="E191" s="23">
        <f t="shared" si="6"/>
        <v>0.97089406806950507</v>
      </c>
      <c r="F191" s="24">
        <f t="shared" si="7"/>
        <v>7.0017240810327436E-4</v>
      </c>
      <c r="G191" s="125"/>
    </row>
    <row r="192" spans="1:7" x14ac:dyDescent="0.15">
      <c r="A192" s="25" t="s">
        <v>1317</v>
      </c>
      <c r="B192" s="25" t="s">
        <v>1318</v>
      </c>
      <c r="C192" s="21">
        <v>5.5243118899999999</v>
      </c>
      <c r="D192" s="22">
        <v>18.646783774999999</v>
      </c>
      <c r="E192" s="23">
        <f t="shared" si="6"/>
        <v>-0.70373915648625041</v>
      </c>
      <c r="F192" s="24">
        <f t="shared" si="7"/>
        <v>1.3345042702506187E-4</v>
      </c>
      <c r="G192" s="125"/>
    </row>
    <row r="193" spans="1:7" x14ac:dyDescent="0.15">
      <c r="A193" s="25" t="s">
        <v>1319</v>
      </c>
      <c r="B193" s="25" t="s">
        <v>1320</v>
      </c>
      <c r="C193" s="21">
        <v>9.7393469700000015</v>
      </c>
      <c r="D193" s="22">
        <v>1.6281043799999999</v>
      </c>
      <c r="E193" s="23">
        <f t="shared" si="6"/>
        <v>4.9820163188799986</v>
      </c>
      <c r="F193" s="24">
        <f t="shared" si="7"/>
        <v>2.3527274309846082E-4</v>
      </c>
      <c r="G193" s="125"/>
    </row>
    <row r="194" spans="1:7" x14ac:dyDescent="0.15">
      <c r="A194" s="25" t="s">
        <v>1321</v>
      </c>
      <c r="B194" s="25" t="s">
        <v>1322</v>
      </c>
      <c r="C194" s="21">
        <v>0.60171392000000001</v>
      </c>
      <c r="D194" s="22">
        <v>0.72286653000000001</v>
      </c>
      <c r="E194" s="23">
        <f t="shared" si="6"/>
        <v>-0.16760024841653687</v>
      </c>
      <c r="F194" s="24">
        <f t="shared" si="7"/>
        <v>1.4535562287183593E-5</v>
      </c>
      <c r="G194" s="125"/>
    </row>
    <row r="195" spans="1:7" x14ac:dyDescent="0.15">
      <c r="A195" s="25" t="s">
        <v>1323</v>
      </c>
      <c r="B195" s="25" t="s">
        <v>1324</v>
      </c>
      <c r="C195" s="21">
        <v>10.4011759</v>
      </c>
      <c r="D195" s="22">
        <v>13.317279710000001</v>
      </c>
      <c r="E195" s="23">
        <f t="shared" si="6"/>
        <v>-0.2189714321168974</v>
      </c>
      <c r="F195" s="24">
        <f t="shared" si="7"/>
        <v>2.5126049959821913E-4</v>
      </c>
      <c r="G195" s="125"/>
    </row>
    <row r="196" spans="1:7" x14ac:dyDescent="0.15">
      <c r="A196" s="25" t="s">
        <v>1325</v>
      </c>
      <c r="B196" s="25" t="s">
        <v>1326</v>
      </c>
      <c r="C196" s="21">
        <v>1.8047598300000001</v>
      </c>
      <c r="D196" s="22">
        <v>2.9434400799999998</v>
      </c>
      <c r="E196" s="23">
        <f t="shared" si="6"/>
        <v>-0.38685355198397642</v>
      </c>
      <c r="F196" s="24">
        <f t="shared" si="7"/>
        <v>4.3597460604487714E-5</v>
      </c>
      <c r="G196" s="125"/>
    </row>
    <row r="197" spans="1:7" x14ac:dyDescent="0.15">
      <c r="A197" s="25" t="s">
        <v>1327</v>
      </c>
      <c r="B197" s="25" t="s">
        <v>1328</v>
      </c>
      <c r="C197" s="21">
        <v>2.5643049900000001</v>
      </c>
      <c r="D197" s="22">
        <v>4.2134974100000004</v>
      </c>
      <c r="E197" s="23">
        <f t="shared" si="6"/>
        <v>-0.3914070093139087</v>
      </c>
      <c r="F197" s="24">
        <f t="shared" si="7"/>
        <v>6.1945741433870602E-5</v>
      </c>
      <c r="G197" s="125"/>
    </row>
    <row r="198" spans="1:7" x14ac:dyDescent="0.15">
      <c r="A198" s="25" t="s">
        <v>1329</v>
      </c>
      <c r="B198" s="25" t="s">
        <v>1330</v>
      </c>
      <c r="C198" s="21">
        <v>1.97470956</v>
      </c>
      <c r="D198" s="22">
        <v>7.4397498900000008</v>
      </c>
      <c r="E198" s="23">
        <f t="shared" ref="E198:E261" si="8">IF(ISERROR(C198/D198-1),"",((C198/D198-1)))</f>
        <v>-0.73457312554898269</v>
      </c>
      <c r="F198" s="24">
        <f t="shared" si="7"/>
        <v>4.7702924686330847E-5</v>
      </c>
      <c r="G198" s="125"/>
    </row>
    <row r="199" spans="1:7" x14ac:dyDescent="0.15">
      <c r="A199" s="25" t="s">
        <v>1331</v>
      </c>
      <c r="B199" s="25" t="s">
        <v>1332</v>
      </c>
      <c r="C199" s="21">
        <v>19.301483829999999</v>
      </c>
      <c r="D199" s="22">
        <v>27.044835454999998</v>
      </c>
      <c r="E199" s="23">
        <f t="shared" si="8"/>
        <v>-0.2863153535500037</v>
      </c>
      <c r="F199" s="24">
        <f t="shared" si="7"/>
        <v>4.6626463360866226E-4</v>
      </c>
      <c r="G199" s="125"/>
    </row>
    <row r="200" spans="1:7" x14ac:dyDescent="0.15">
      <c r="A200" s="25" t="s">
        <v>1333</v>
      </c>
      <c r="B200" s="25" t="s">
        <v>1334</v>
      </c>
      <c r="C200" s="21">
        <v>9.3830730899999999</v>
      </c>
      <c r="D200" s="22">
        <v>5.2187065549999998</v>
      </c>
      <c r="E200" s="23">
        <f t="shared" si="8"/>
        <v>0.7979690927458174</v>
      </c>
      <c r="F200" s="24">
        <f t="shared" si="7"/>
        <v>2.2666625918325308E-4</v>
      </c>
      <c r="G200" s="125"/>
    </row>
    <row r="201" spans="1:7" x14ac:dyDescent="0.15">
      <c r="A201" s="25" t="s">
        <v>1335</v>
      </c>
      <c r="B201" s="25" t="s">
        <v>1336</v>
      </c>
      <c r="C201" s="21">
        <v>5.9788099599999995</v>
      </c>
      <c r="D201" s="22">
        <v>2.5739851800000002</v>
      </c>
      <c r="E201" s="23">
        <f t="shared" si="8"/>
        <v>1.3227833658311892</v>
      </c>
      <c r="F201" s="24">
        <f t="shared" si="7"/>
        <v>1.4442970602510514E-4</v>
      </c>
      <c r="G201" s="125"/>
    </row>
    <row r="202" spans="1:7" x14ac:dyDescent="0.15">
      <c r="A202" s="25" t="s">
        <v>1337</v>
      </c>
      <c r="B202" s="25" t="s">
        <v>1338</v>
      </c>
      <c r="C202" s="21">
        <v>5.2654740000000002</v>
      </c>
      <c r="D202" s="22">
        <v>2.4546189700000003</v>
      </c>
      <c r="E202" s="23">
        <f t="shared" si="8"/>
        <v>1.1451288629126823</v>
      </c>
      <c r="F202" s="24">
        <f t="shared" si="7"/>
        <v>1.2719769770083722E-4</v>
      </c>
      <c r="G202" s="125"/>
    </row>
    <row r="203" spans="1:7" x14ac:dyDescent="0.15">
      <c r="A203" s="25" t="s">
        <v>1339</v>
      </c>
      <c r="B203" s="25" t="s">
        <v>1340</v>
      </c>
      <c r="C203" s="21">
        <v>2.8062212899999999</v>
      </c>
      <c r="D203" s="22">
        <v>0.82493017899999999</v>
      </c>
      <c r="E203" s="23">
        <f t="shared" si="8"/>
        <v>2.4017682483162006</v>
      </c>
      <c r="F203" s="24">
        <f t="shared" si="7"/>
        <v>6.7789697058056578E-5</v>
      </c>
      <c r="G203" s="125"/>
    </row>
    <row r="204" spans="1:7" x14ac:dyDescent="0.15">
      <c r="A204" s="25" t="s">
        <v>1341</v>
      </c>
      <c r="B204" s="25" t="s">
        <v>1342</v>
      </c>
      <c r="C204" s="21">
        <v>3.4126744500000004</v>
      </c>
      <c r="D204" s="22">
        <v>6.400952010000001</v>
      </c>
      <c r="E204" s="23">
        <f t="shared" si="8"/>
        <v>-0.46684892424306745</v>
      </c>
      <c r="F204" s="24">
        <f t="shared" si="7"/>
        <v>8.2439744843953444E-5</v>
      </c>
      <c r="G204" s="125"/>
    </row>
    <row r="205" spans="1:7" x14ac:dyDescent="0.15">
      <c r="A205" s="25" t="s">
        <v>1343</v>
      </c>
      <c r="B205" s="25" t="s">
        <v>1344</v>
      </c>
      <c r="C205" s="21">
        <v>1.35470114</v>
      </c>
      <c r="D205" s="22">
        <v>0.34495596999999995</v>
      </c>
      <c r="E205" s="23">
        <f t="shared" si="8"/>
        <v>2.9271711691205118</v>
      </c>
      <c r="F205" s="24">
        <f t="shared" si="7"/>
        <v>3.2725423405509081E-5</v>
      </c>
      <c r="G205" s="125"/>
    </row>
    <row r="206" spans="1:7" x14ac:dyDescent="0.15">
      <c r="A206" s="25" t="s">
        <v>1345</v>
      </c>
      <c r="B206" s="25" t="s">
        <v>1346</v>
      </c>
      <c r="C206" s="21">
        <v>13.56638937</v>
      </c>
      <c r="D206" s="22">
        <v>10.272849829000002</v>
      </c>
      <c r="E206" s="23">
        <f t="shared" si="8"/>
        <v>0.3206062188996881</v>
      </c>
      <c r="F206" s="24">
        <f t="shared" si="7"/>
        <v>3.2772234635991196E-4</v>
      </c>
      <c r="G206" s="125"/>
    </row>
    <row r="207" spans="1:7" x14ac:dyDescent="0.15">
      <c r="A207" s="25" t="s">
        <v>1347</v>
      </c>
      <c r="B207" s="25" t="s">
        <v>1348</v>
      </c>
      <c r="C207" s="21">
        <v>1.6315238999999999</v>
      </c>
      <c r="D207" s="22">
        <v>14.026244461999999</v>
      </c>
      <c r="E207" s="23">
        <f t="shared" si="8"/>
        <v>-0.88368063137498165</v>
      </c>
      <c r="F207" s="24">
        <f t="shared" si="7"/>
        <v>3.9412612012497059E-5</v>
      </c>
      <c r="G207" s="125"/>
    </row>
    <row r="208" spans="1:7" x14ac:dyDescent="0.15">
      <c r="A208" s="25" t="s">
        <v>1349</v>
      </c>
      <c r="B208" s="25" t="s">
        <v>1350</v>
      </c>
      <c r="C208" s="21">
        <v>8.7459067299999997</v>
      </c>
      <c r="D208" s="22">
        <v>13.099973626000002</v>
      </c>
      <c r="E208" s="23">
        <f t="shared" si="8"/>
        <v>-0.3323721879377165</v>
      </c>
      <c r="F208" s="24">
        <f t="shared" si="7"/>
        <v>2.1127427471149938E-4</v>
      </c>
      <c r="G208" s="125"/>
    </row>
    <row r="209" spans="1:7" x14ac:dyDescent="0.15">
      <c r="A209" s="25" t="s">
        <v>589</v>
      </c>
      <c r="B209" s="25" t="s">
        <v>1352</v>
      </c>
      <c r="C209" s="21">
        <v>0.99454423999999997</v>
      </c>
      <c r="D209" s="22">
        <v>2.5903308689999998</v>
      </c>
      <c r="E209" s="23">
        <f t="shared" si="8"/>
        <v>-0.61605513337995121</v>
      </c>
      <c r="F209" s="24">
        <f t="shared" si="7"/>
        <v>2.4025137639959646E-5</v>
      </c>
      <c r="G209" s="125"/>
    </row>
    <row r="210" spans="1:7" x14ac:dyDescent="0.15">
      <c r="A210" s="25" t="s">
        <v>1353</v>
      </c>
      <c r="B210" s="25" t="s">
        <v>1354</v>
      </c>
      <c r="C210" s="21">
        <v>1.8441477900000001</v>
      </c>
      <c r="D210" s="22">
        <v>2.0926807599999999</v>
      </c>
      <c r="E210" s="23">
        <f t="shared" si="8"/>
        <v>-0.11876296411307374</v>
      </c>
      <c r="F210" s="24">
        <f t="shared" si="7"/>
        <v>4.4548952878332894E-5</v>
      </c>
      <c r="G210" s="125"/>
    </row>
    <row r="211" spans="1:7" x14ac:dyDescent="0.15">
      <c r="A211" s="25" t="s">
        <v>1355</v>
      </c>
      <c r="B211" s="25" t="s">
        <v>1356</v>
      </c>
      <c r="C211" s="21">
        <v>1.03229295</v>
      </c>
      <c r="D211" s="22">
        <v>0.97067569999999992</v>
      </c>
      <c r="E211" s="23">
        <f t="shared" si="8"/>
        <v>6.3478718999558925E-2</v>
      </c>
      <c r="F211" s="24">
        <f t="shared" si="7"/>
        <v>2.4937030662919512E-5</v>
      </c>
      <c r="G211" s="125"/>
    </row>
    <row r="212" spans="1:7" x14ac:dyDescent="0.15">
      <c r="A212" s="25" t="s">
        <v>1357</v>
      </c>
      <c r="B212" s="25" t="s">
        <v>1358</v>
      </c>
      <c r="C212" s="21">
        <v>17.157041539999998</v>
      </c>
      <c r="D212" s="22">
        <v>8.2349629299999982</v>
      </c>
      <c r="E212" s="23">
        <f t="shared" si="8"/>
        <v>1.0834388309747984</v>
      </c>
      <c r="F212" s="24">
        <f t="shared" si="7"/>
        <v>4.1446148689474607E-4</v>
      </c>
      <c r="G212" s="125"/>
    </row>
    <row r="213" spans="1:7" x14ac:dyDescent="0.15">
      <c r="A213" s="25" t="s">
        <v>1359</v>
      </c>
      <c r="B213" s="25" t="s">
        <v>1360</v>
      </c>
      <c r="C213" s="21">
        <v>3.00641984</v>
      </c>
      <c r="D213" s="22">
        <v>3.7089140249999999</v>
      </c>
      <c r="E213" s="23">
        <f t="shared" si="8"/>
        <v>-0.1894069747275956</v>
      </c>
      <c r="F213" s="24">
        <f t="shared" si="7"/>
        <v>7.2625879829644839E-5</v>
      </c>
      <c r="G213" s="125"/>
    </row>
    <row r="214" spans="1:7" x14ac:dyDescent="0.15">
      <c r="A214" s="25" t="s">
        <v>1361</v>
      </c>
      <c r="B214" s="25" t="s">
        <v>1362</v>
      </c>
      <c r="C214" s="21">
        <v>1.2987413000000001</v>
      </c>
      <c r="D214" s="22">
        <v>1.4481952169999999</v>
      </c>
      <c r="E214" s="23">
        <f t="shared" si="8"/>
        <v>-0.1032001178056644</v>
      </c>
      <c r="F214" s="24">
        <f t="shared" si="7"/>
        <v>3.1373605352337193E-5</v>
      </c>
      <c r="G214" s="125"/>
    </row>
    <row r="215" spans="1:7" x14ac:dyDescent="0.15">
      <c r="A215" s="25" t="s">
        <v>1363</v>
      </c>
      <c r="B215" s="25" t="s">
        <v>1364</v>
      </c>
      <c r="C215" s="21">
        <v>1.0965467900000001</v>
      </c>
      <c r="D215" s="22">
        <v>0.37720935600000005</v>
      </c>
      <c r="E215" s="23">
        <f t="shared" si="8"/>
        <v>1.906997858239762</v>
      </c>
      <c r="F215" s="24">
        <f t="shared" si="7"/>
        <v>2.6489206310627196E-5</v>
      </c>
      <c r="G215" s="125"/>
    </row>
    <row r="216" spans="1:7" x14ac:dyDescent="0.15">
      <c r="A216" s="25" t="s">
        <v>1365</v>
      </c>
      <c r="B216" s="25" t="s">
        <v>1366</v>
      </c>
      <c r="C216" s="21">
        <v>3.1490216099999997</v>
      </c>
      <c r="D216" s="22">
        <v>7.6872243080000002</v>
      </c>
      <c r="E216" s="23">
        <f t="shared" si="8"/>
        <v>-0.59035648189388057</v>
      </c>
      <c r="F216" s="24">
        <f t="shared" si="7"/>
        <v>7.607070109968896E-5</v>
      </c>
      <c r="G216" s="125"/>
    </row>
    <row r="217" spans="1:7" x14ac:dyDescent="0.15">
      <c r="A217" s="25" t="s">
        <v>795</v>
      </c>
      <c r="B217" s="25" t="s">
        <v>1369</v>
      </c>
      <c r="C217" s="21">
        <v>1.56455269</v>
      </c>
      <c r="D217" s="22">
        <v>0.221137</v>
      </c>
      <c r="E217" s="23">
        <f t="shared" si="8"/>
        <v>6.0750380533334534</v>
      </c>
      <c r="F217" s="24">
        <f t="shared" si="7"/>
        <v>3.7794793042307615E-5</v>
      </c>
      <c r="G217" s="125"/>
    </row>
    <row r="218" spans="1:7" x14ac:dyDescent="0.15">
      <c r="A218" s="25" t="s">
        <v>796</v>
      </c>
      <c r="B218" s="25" t="s">
        <v>1370</v>
      </c>
      <c r="C218" s="21">
        <v>7.6304582400000003</v>
      </c>
      <c r="D218" s="22">
        <v>12.994307699999997</v>
      </c>
      <c r="E218" s="23">
        <f t="shared" si="8"/>
        <v>-0.41278455026888405</v>
      </c>
      <c r="F218" s="24">
        <f t="shared" si="7"/>
        <v>1.8432846131808501E-4</v>
      </c>
      <c r="G218" s="125"/>
    </row>
    <row r="219" spans="1:7" x14ac:dyDescent="0.15">
      <c r="A219" s="25" t="s">
        <v>1367</v>
      </c>
      <c r="B219" s="25" t="s">
        <v>1368</v>
      </c>
      <c r="C219" s="21">
        <v>8.3393439499999999</v>
      </c>
      <c r="D219" s="22">
        <v>4.6250474140000009</v>
      </c>
      <c r="E219" s="23">
        <f t="shared" si="8"/>
        <v>0.80308290997338494</v>
      </c>
      <c r="F219" s="24">
        <f t="shared" si="7"/>
        <v>2.0145296525543675E-4</v>
      </c>
      <c r="G219" s="125"/>
    </row>
    <row r="220" spans="1:7" x14ac:dyDescent="0.15">
      <c r="A220" s="25" t="s">
        <v>799</v>
      </c>
      <c r="B220" s="25" t="s">
        <v>1371</v>
      </c>
      <c r="C220" s="21">
        <v>3.0651684300000004</v>
      </c>
      <c r="D220" s="22">
        <v>7.3065705290000009</v>
      </c>
      <c r="E220" s="23">
        <f t="shared" si="8"/>
        <v>-0.5804915017470571</v>
      </c>
      <c r="F220" s="24">
        <f t="shared" ref="F220:F283" si="9">C220/$C$1427</f>
        <v>7.4045065527109211E-5</v>
      </c>
      <c r="G220" s="125"/>
    </row>
    <row r="221" spans="1:7" x14ac:dyDescent="0.15">
      <c r="A221" s="25" t="s">
        <v>1372</v>
      </c>
      <c r="B221" s="25" t="s">
        <v>1373</v>
      </c>
      <c r="C221" s="21">
        <v>12.08236595</v>
      </c>
      <c r="D221" s="22">
        <v>20.997278536</v>
      </c>
      <c r="E221" s="23">
        <f t="shared" si="8"/>
        <v>-0.4245746690798673</v>
      </c>
      <c r="F221" s="24">
        <f t="shared" si="9"/>
        <v>2.9187289342212847E-4</v>
      </c>
      <c r="G221" s="125"/>
    </row>
    <row r="222" spans="1:7" x14ac:dyDescent="0.15">
      <c r="A222" s="25" t="s">
        <v>1374</v>
      </c>
      <c r="B222" s="25" t="s">
        <v>1375</v>
      </c>
      <c r="C222" s="21">
        <v>16.67882015</v>
      </c>
      <c r="D222" s="22">
        <v>28.427050036999997</v>
      </c>
      <c r="E222" s="23">
        <f t="shared" si="8"/>
        <v>-0.41327643465321828</v>
      </c>
      <c r="F222" s="24">
        <f t="shared" si="9"/>
        <v>4.0290912526513893E-4</v>
      </c>
      <c r="G222" s="125"/>
    </row>
    <row r="223" spans="1:7" x14ac:dyDescent="0.15">
      <c r="A223" s="25" t="s">
        <v>1376</v>
      </c>
      <c r="B223" s="25" t="s">
        <v>1377</v>
      </c>
      <c r="C223" s="21">
        <v>55.741124759999998</v>
      </c>
      <c r="D223" s="22">
        <v>43.897870654999991</v>
      </c>
      <c r="E223" s="23">
        <f t="shared" si="8"/>
        <v>0.26979108390194906</v>
      </c>
      <c r="F223" s="24">
        <f t="shared" si="9"/>
        <v>1.3465345639779309E-3</v>
      </c>
      <c r="G223" s="125"/>
    </row>
    <row r="224" spans="1:7" x14ac:dyDescent="0.15">
      <c r="A224" s="25" t="s">
        <v>1378</v>
      </c>
      <c r="B224" s="25" t="s">
        <v>1379</v>
      </c>
      <c r="C224" s="21">
        <v>228.80478725999998</v>
      </c>
      <c r="D224" s="22">
        <v>224.648824526</v>
      </c>
      <c r="E224" s="23">
        <f t="shared" si="8"/>
        <v>1.8499819630789949E-2</v>
      </c>
      <c r="F224" s="24">
        <f t="shared" si="9"/>
        <v>5.5272217016743121E-3</v>
      </c>
      <c r="G224" s="125"/>
    </row>
    <row r="225" spans="1:7" x14ac:dyDescent="0.15">
      <c r="A225" s="25" t="s">
        <v>1380</v>
      </c>
      <c r="B225" s="25" t="s">
        <v>1381</v>
      </c>
      <c r="C225" s="21">
        <v>91.23711222</v>
      </c>
      <c r="D225" s="22">
        <v>27.047838405</v>
      </c>
      <c r="E225" s="23">
        <f t="shared" si="8"/>
        <v>2.3731757360371586</v>
      </c>
      <c r="F225" s="24">
        <f t="shared" si="9"/>
        <v>2.2040087215807959E-3</v>
      </c>
      <c r="G225" s="125"/>
    </row>
    <row r="226" spans="1:7" x14ac:dyDescent="0.15">
      <c r="A226" s="25" t="s">
        <v>1382</v>
      </c>
      <c r="B226" s="25" t="s">
        <v>1383</v>
      </c>
      <c r="C226" s="21">
        <v>92.999051870000002</v>
      </c>
      <c r="D226" s="22">
        <v>50.579119374000008</v>
      </c>
      <c r="E226" s="23">
        <f t="shared" si="8"/>
        <v>0.83868467899434784</v>
      </c>
      <c r="F226" s="24">
        <f t="shared" si="9"/>
        <v>2.2465717780060712E-3</v>
      </c>
      <c r="G226" s="125"/>
    </row>
    <row r="227" spans="1:7" x14ac:dyDescent="0.15">
      <c r="A227" s="25" t="s">
        <v>1384</v>
      </c>
      <c r="B227" s="25" t="s">
        <v>1385</v>
      </c>
      <c r="C227" s="21">
        <v>120.91097034000001</v>
      </c>
      <c r="D227" s="22">
        <v>119.48506766300001</v>
      </c>
      <c r="E227" s="23">
        <f t="shared" si="8"/>
        <v>1.1933731175695295E-2</v>
      </c>
      <c r="F227" s="24">
        <f t="shared" si="9"/>
        <v>2.9208380962515842E-3</v>
      </c>
      <c r="G227" s="125"/>
    </row>
    <row r="228" spans="1:7" x14ac:dyDescent="0.15">
      <c r="A228" s="25" t="s">
        <v>1386</v>
      </c>
      <c r="B228" s="25" t="s">
        <v>1387</v>
      </c>
      <c r="C228" s="21">
        <v>76.239365019999994</v>
      </c>
      <c r="D228" s="22">
        <v>142.31887709900005</v>
      </c>
      <c r="E228" s="23">
        <f t="shared" si="8"/>
        <v>-0.46430602479412297</v>
      </c>
      <c r="F228" s="24">
        <f t="shared" si="9"/>
        <v>1.8417091613628215E-3</v>
      </c>
      <c r="G228" s="125"/>
    </row>
    <row r="229" spans="1:7" x14ac:dyDescent="0.15">
      <c r="A229" s="25" t="s">
        <v>183</v>
      </c>
      <c r="B229" s="25" t="s">
        <v>184</v>
      </c>
      <c r="C229" s="21">
        <v>328.70442761999999</v>
      </c>
      <c r="D229" s="22">
        <v>309.39464765600002</v>
      </c>
      <c r="E229" s="23">
        <f t="shared" si="8"/>
        <v>6.2411486786511983E-2</v>
      </c>
      <c r="F229" s="24">
        <f t="shared" si="9"/>
        <v>7.9404905270324157E-3</v>
      </c>
      <c r="G229" s="125"/>
    </row>
    <row r="230" spans="1:7" x14ac:dyDescent="0.15">
      <c r="A230" s="25" t="s">
        <v>1388</v>
      </c>
      <c r="B230" s="25" t="s">
        <v>1389</v>
      </c>
      <c r="C230" s="21">
        <v>3.0022000000000002E-4</v>
      </c>
      <c r="D230" s="22">
        <v>4.8184399999999994E-3</v>
      </c>
      <c r="E230" s="23">
        <f t="shared" si="8"/>
        <v>-0.93769352736570344</v>
      </c>
      <c r="F230" s="24">
        <f t="shared" si="9"/>
        <v>7.2523941441445441E-9</v>
      </c>
      <c r="G230" s="125"/>
    </row>
    <row r="231" spans="1:7" x14ac:dyDescent="0.15">
      <c r="A231" s="25" t="s">
        <v>1390</v>
      </c>
      <c r="B231" s="25" t="s">
        <v>1391</v>
      </c>
      <c r="C231" s="21">
        <v>15.48920116</v>
      </c>
      <c r="D231" s="22">
        <v>10.567641920000002</v>
      </c>
      <c r="E231" s="23">
        <f t="shared" si="8"/>
        <v>0.46571972037447673</v>
      </c>
      <c r="F231" s="24">
        <f t="shared" si="9"/>
        <v>3.7417158014209866E-4</v>
      </c>
      <c r="G231" s="125"/>
    </row>
    <row r="232" spans="1:7" x14ac:dyDescent="0.15">
      <c r="A232" s="25" t="s">
        <v>1392</v>
      </c>
      <c r="B232" s="25" t="s">
        <v>1393</v>
      </c>
      <c r="C232" s="21">
        <v>4.2737055899999996</v>
      </c>
      <c r="D232" s="22">
        <v>2.8079961340000001</v>
      </c>
      <c r="E232" s="23">
        <f t="shared" si="8"/>
        <v>0.52197702064215146</v>
      </c>
      <c r="F232" s="24">
        <f t="shared" si="9"/>
        <v>1.0323961559760774E-4</v>
      </c>
      <c r="G232" s="125"/>
    </row>
    <row r="233" spans="1:7" x14ac:dyDescent="0.15">
      <c r="A233" s="25" t="s">
        <v>1394</v>
      </c>
      <c r="B233" s="25" t="s">
        <v>1395</v>
      </c>
      <c r="C233" s="21">
        <v>3.7081646299999997</v>
      </c>
      <c r="D233" s="22">
        <v>3.3309051730000001</v>
      </c>
      <c r="E233" s="23">
        <f t="shared" si="8"/>
        <v>0.1132603413804838</v>
      </c>
      <c r="F233" s="24">
        <f t="shared" si="9"/>
        <v>8.9577881047684746E-5</v>
      </c>
      <c r="G233" s="125"/>
    </row>
    <row r="234" spans="1:7" x14ac:dyDescent="0.15">
      <c r="A234" s="25" t="s">
        <v>1396</v>
      </c>
      <c r="B234" s="25" t="s">
        <v>1397</v>
      </c>
      <c r="C234" s="21">
        <v>3.7203054900000003</v>
      </c>
      <c r="D234" s="22">
        <v>3.8370157200000001</v>
      </c>
      <c r="E234" s="23">
        <f t="shared" si="8"/>
        <v>-3.041692776802063E-2</v>
      </c>
      <c r="F234" s="24">
        <f t="shared" si="9"/>
        <v>8.9871166977898868E-5</v>
      </c>
      <c r="G234" s="125"/>
    </row>
    <row r="235" spans="1:7" x14ac:dyDescent="0.15">
      <c r="A235" s="25" t="s">
        <v>1398</v>
      </c>
      <c r="B235" s="25" t="s">
        <v>1399</v>
      </c>
      <c r="C235" s="21">
        <v>4.5294676100000002</v>
      </c>
      <c r="D235" s="22">
        <v>5.8622449079999992</v>
      </c>
      <c r="E235" s="23">
        <f t="shared" si="8"/>
        <v>-0.22734930370807349</v>
      </c>
      <c r="F235" s="24">
        <f t="shared" si="9"/>
        <v>1.0941804133920585E-4</v>
      </c>
      <c r="G235" s="125"/>
    </row>
    <row r="236" spans="1:7" x14ac:dyDescent="0.15">
      <c r="A236" s="25" t="s">
        <v>1400</v>
      </c>
      <c r="B236" s="25" t="s">
        <v>1401</v>
      </c>
      <c r="C236" s="21">
        <v>8.3805753000000003</v>
      </c>
      <c r="D236" s="22">
        <v>11.63533825</v>
      </c>
      <c r="E236" s="23">
        <f t="shared" si="8"/>
        <v>-0.27973084065691001</v>
      </c>
      <c r="F236" s="24">
        <f t="shared" si="9"/>
        <v>2.0244898817627872E-4</v>
      </c>
      <c r="G236" s="125"/>
    </row>
    <row r="237" spans="1:7" x14ac:dyDescent="0.15">
      <c r="A237" s="25" t="s">
        <v>1402</v>
      </c>
      <c r="B237" s="25" t="s">
        <v>1403</v>
      </c>
      <c r="C237" s="21">
        <v>12.718514730000001</v>
      </c>
      <c r="D237" s="22">
        <v>2.0642764389999999</v>
      </c>
      <c r="E237" s="23">
        <f t="shared" si="8"/>
        <v>5.1612458921254012</v>
      </c>
      <c r="F237" s="24">
        <f t="shared" si="9"/>
        <v>3.0724029628295289E-4</v>
      </c>
      <c r="G237" s="125"/>
    </row>
    <row r="238" spans="1:7" x14ac:dyDescent="0.15">
      <c r="A238" s="25" t="s">
        <v>1404</v>
      </c>
      <c r="B238" s="25" t="s">
        <v>0</v>
      </c>
      <c r="C238" s="21">
        <v>2.8836597799999999</v>
      </c>
      <c r="D238" s="22">
        <v>4.3152513800000003</v>
      </c>
      <c r="E238" s="23">
        <f t="shared" si="8"/>
        <v>-0.33175161165234368</v>
      </c>
      <c r="F238" s="24">
        <f t="shared" si="9"/>
        <v>6.9660373400097064E-5</v>
      </c>
      <c r="G238" s="125"/>
    </row>
    <row r="239" spans="1:7" x14ac:dyDescent="0.15">
      <c r="A239" s="25" t="s">
        <v>1</v>
      </c>
      <c r="B239" s="25" t="s">
        <v>2</v>
      </c>
      <c r="C239" s="21">
        <v>12.17314885</v>
      </c>
      <c r="D239" s="22">
        <v>11.766596709</v>
      </c>
      <c r="E239" s="23">
        <f t="shared" si="8"/>
        <v>3.4551378878230565E-2</v>
      </c>
      <c r="F239" s="24">
        <f t="shared" si="9"/>
        <v>2.940659297699683E-4</v>
      </c>
      <c r="G239" s="125"/>
    </row>
    <row r="240" spans="1:7" x14ac:dyDescent="0.15">
      <c r="A240" s="25" t="s">
        <v>3</v>
      </c>
      <c r="B240" s="25" t="s">
        <v>4</v>
      </c>
      <c r="C240" s="21">
        <v>0.69765882999999995</v>
      </c>
      <c r="D240" s="22">
        <v>1.92060461</v>
      </c>
      <c r="E240" s="23">
        <f t="shared" si="8"/>
        <v>-0.63675041371477292</v>
      </c>
      <c r="F240" s="24">
        <f t="shared" si="9"/>
        <v>1.6853296959905179E-5</v>
      </c>
      <c r="G240" s="125"/>
    </row>
    <row r="241" spans="1:7" x14ac:dyDescent="0.15">
      <c r="A241" s="25" t="s">
        <v>5</v>
      </c>
      <c r="B241" s="25" t="s">
        <v>6</v>
      </c>
      <c r="C241" s="21">
        <v>0.77274980000000004</v>
      </c>
      <c r="D241" s="22">
        <v>0.41665989000000003</v>
      </c>
      <c r="E241" s="23">
        <f t="shared" si="8"/>
        <v>0.85462968369717562</v>
      </c>
      <c r="F241" s="24">
        <f t="shared" si="9"/>
        <v>1.8667264420787647E-5</v>
      </c>
      <c r="G241" s="125"/>
    </row>
    <row r="242" spans="1:7" x14ac:dyDescent="0.15">
      <c r="A242" s="25" t="s">
        <v>7</v>
      </c>
      <c r="B242" s="25" t="s">
        <v>8</v>
      </c>
      <c r="C242" s="21">
        <v>16.287028150000001</v>
      </c>
      <c r="D242" s="22">
        <v>17.065983222000003</v>
      </c>
      <c r="E242" s="23">
        <f t="shared" si="8"/>
        <v>-4.5643726579775334E-2</v>
      </c>
      <c r="F242" s="24">
        <f t="shared" si="9"/>
        <v>3.9344463253806322E-4</v>
      </c>
      <c r="G242" s="125"/>
    </row>
    <row r="243" spans="1:7" x14ac:dyDescent="0.15">
      <c r="A243" s="25" t="s">
        <v>9</v>
      </c>
      <c r="B243" s="25" t="s">
        <v>10</v>
      </c>
      <c r="C243" s="21">
        <v>7.0855698499999997</v>
      </c>
      <c r="D243" s="22">
        <v>4.3435311899999993</v>
      </c>
      <c r="E243" s="23">
        <f t="shared" si="8"/>
        <v>0.63129249913363705</v>
      </c>
      <c r="F243" s="24">
        <f t="shared" si="9"/>
        <v>1.7116562949859147E-4</v>
      </c>
      <c r="G243" s="125"/>
    </row>
    <row r="244" spans="1:7" x14ac:dyDescent="0.15">
      <c r="A244" s="25" t="s">
        <v>11</v>
      </c>
      <c r="B244" s="25" t="s">
        <v>12</v>
      </c>
      <c r="C244" s="21">
        <v>17.027630609999999</v>
      </c>
      <c r="D244" s="22">
        <v>5.1647647599999997</v>
      </c>
      <c r="E244" s="23">
        <f t="shared" si="8"/>
        <v>2.2968840598269571</v>
      </c>
      <c r="F244" s="24">
        <f t="shared" si="9"/>
        <v>4.1133531585044425E-4</v>
      </c>
      <c r="G244" s="125"/>
    </row>
    <row r="245" spans="1:7" x14ac:dyDescent="0.15">
      <c r="A245" s="25" t="s">
        <v>13</v>
      </c>
      <c r="B245" s="25" t="s">
        <v>14</v>
      </c>
      <c r="C245" s="21">
        <v>19.03007714</v>
      </c>
      <c r="D245" s="22">
        <v>13.86301286</v>
      </c>
      <c r="E245" s="23">
        <f t="shared" si="8"/>
        <v>0.37272303879259328</v>
      </c>
      <c r="F245" s="24">
        <f t="shared" si="9"/>
        <v>4.597082806367162E-4</v>
      </c>
      <c r="G245" s="125"/>
    </row>
    <row r="246" spans="1:7" x14ac:dyDescent="0.15">
      <c r="A246" s="25" t="s">
        <v>15</v>
      </c>
      <c r="B246" s="25" t="s">
        <v>16</v>
      </c>
      <c r="C246" s="21">
        <v>89.867031150000003</v>
      </c>
      <c r="D246" s="22">
        <v>52.275108382999996</v>
      </c>
      <c r="E246" s="23">
        <f t="shared" si="8"/>
        <v>0.71911706986005974</v>
      </c>
      <c r="F246" s="24">
        <f t="shared" si="9"/>
        <v>2.1709117662511335E-3</v>
      </c>
      <c r="G246" s="125"/>
    </row>
    <row r="247" spans="1:7" x14ac:dyDescent="0.15">
      <c r="A247" s="25" t="s">
        <v>17</v>
      </c>
      <c r="B247" s="25" t="s">
        <v>18</v>
      </c>
      <c r="C247" s="21">
        <v>26.105070780000002</v>
      </c>
      <c r="D247" s="22">
        <v>18.063879543000006</v>
      </c>
      <c r="E247" s="23">
        <f t="shared" si="8"/>
        <v>0.44515305905679958</v>
      </c>
      <c r="F247" s="24">
        <f t="shared" si="9"/>
        <v>6.3061842134884698E-4</v>
      </c>
      <c r="G247" s="125"/>
    </row>
    <row r="248" spans="1:7" x14ac:dyDescent="0.15">
      <c r="A248" s="25" t="s">
        <v>19</v>
      </c>
      <c r="B248" s="25" t="s">
        <v>20</v>
      </c>
      <c r="C248" s="21">
        <v>6.5064758700000001</v>
      </c>
      <c r="D248" s="22">
        <v>10.445963877000001</v>
      </c>
      <c r="E248" s="23">
        <f t="shared" si="8"/>
        <v>-0.37713015796215743</v>
      </c>
      <c r="F248" s="24">
        <f t="shared" si="9"/>
        <v>1.5717649556527138E-4</v>
      </c>
      <c r="G248" s="125"/>
    </row>
    <row r="249" spans="1:7" x14ac:dyDescent="0.15">
      <c r="A249" s="25" t="s">
        <v>21</v>
      </c>
      <c r="B249" s="25" t="s">
        <v>22</v>
      </c>
      <c r="C249" s="21">
        <v>34.705795989999999</v>
      </c>
      <c r="D249" s="22">
        <v>17.640972959000003</v>
      </c>
      <c r="E249" s="23">
        <f t="shared" si="8"/>
        <v>0.96734024085071413</v>
      </c>
      <c r="F249" s="24">
        <f t="shared" si="9"/>
        <v>8.38385555944811E-4</v>
      </c>
      <c r="G249" s="125"/>
    </row>
    <row r="250" spans="1:7" x14ac:dyDescent="0.15">
      <c r="A250" s="25" t="s">
        <v>23</v>
      </c>
      <c r="B250" s="25" t="s">
        <v>24</v>
      </c>
      <c r="C250" s="21">
        <v>1.3225468600000001</v>
      </c>
      <c r="D250" s="22">
        <v>2.22283038</v>
      </c>
      <c r="E250" s="23">
        <f t="shared" si="8"/>
        <v>-0.40501674266301857</v>
      </c>
      <c r="F250" s="24">
        <f t="shared" si="9"/>
        <v>3.1948674647993984E-5</v>
      </c>
      <c r="G250" s="125"/>
    </row>
    <row r="251" spans="1:7" x14ac:dyDescent="0.15">
      <c r="A251" s="25" t="s">
        <v>25</v>
      </c>
      <c r="B251" s="25" t="s">
        <v>26</v>
      </c>
      <c r="C251" s="21">
        <v>17.967150069999999</v>
      </c>
      <c r="D251" s="22">
        <v>4.9072637500000003</v>
      </c>
      <c r="E251" s="23">
        <f t="shared" si="8"/>
        <v>2.6613377607836948</v>
      </c>
      <c r="F251" s="24">
        <f t="shared" si="9"/>
        <v>4.3403122361812741E-4</v>
      </c>
      <c r="G251" s="125"/>
    </row>
    <row r="252" spans="1:7" x14ac:dyDescent="0.15">
      <c r="A252" s="25" t="s">
        <v>27</v>
      </c>
      <c r="B252" s="25" t="s">
        <v>28</v>
      </c>
      <c r="C252" s="21">
        <v>11.68859664</v>
      </c>
      <c r="D252" s="22">
        <v>6.2702228939999998</v>
      </c>
      <c r="E252" s="23">
        <f t="shared" si="8"/>
        <v>0.86414372145922647</v>
      </c>
      <c r="F252" s="24">
        <f t="shared" si="9"/>
        <v>2.8236063495171404E-4</v>
      </c>
      <c r="G252" s="125"/>
    </row>
    <row r="253" spans="1:7" x14ac:dyDescent="0.15">
      <c r="A253" s="25" t="s">
        <v>29</v>
      </c>
      <c r="B253" s="25" t="s">
        <v>30</v>
      </c>
      <c r="C253" s="21">
        <v>24.926148770000001</v>
      </c>
      <c r="D253" s="22">
        <v>27.456440543999996</v>
      </c>
      <c r="E253" s="23">
        <f t="shared" si="8"/>
        <v>-9.2156584169936551E-2</v>
      </c>
      <c r="F253" s="24">
        <f t="shared" si="9"/>
        <v>6.0213928244495275E-4</v>
      </c>
      <c r="G253" s="125"/>
    </row>
    <row r="254" spans="1:7" x14ac:dyDescent="0.15">
      <c r="A254" s="25" t="s">
        <v>31</v>
      </c>
      <c r="B254" s="25" t="s">
        <v>32</v>
      </c>
      <c r="C254" s="21">
        <v>4.7402150299999999</v>
      </c>
      <c r="D254" s="22">
        <v>2.7021948299999998</v>
      </c>
      <c r="E254" s="23">
        <f t="shared" si="8"/>
        <v>0.75420919963791078</v>
      </c>
      <c r="F254" s="24">
        <f t="shared" si="9"/>
        <v>1.1450905244673223E-4</v>
      </c>
      <c r="G254" s="125"/>
    </row>
    <row r="255" spans="1:7" x14ac:dyDescent="0.15">
      <c r="A255" s="25" t="s">
        <v>33</v>
      </c>
      <c r="B255" s="25" t="s">
        <v>34</v>
      </c>
      <c r="C255" s="21">
        <v>1.5438250800000002</v>
      </c>
      <c r="D255" s="22">
        <v>0.66278928000000004</v>
      </c>
      <c r="E255" s="23">
        <f t="shared" si="8"/>
        <v>1.3292849274810239</v>
      </c>
      <c r="F255" s="24">
        <f t="shared" si="9"/>
        <v>3.7294077575696097E-5</v>
      </c>
      <c r="G255" s="125"/>
    </row>
    <row r="256" spans="1:7" x14ac:dyDescent="0.15">
      <c r="A256" s="25" t="s">
        <v>35</v>
      </c>
      <c r="B256" s="25" t="s">
        <v>36</v>
      </c>
      <c r="C256" s="21">
        <v>6.6247551299999996</v>
      </c>
      <c r="D256" s="22">
        <v>8.3796108439999983</v>
      </c>
      <c r="E256" s="23">
        <f t="shared" si="8"/>
        <v>-0.20941971490913769</v>
      </c>
      <c r="F256" s="24">
        <f t="shared" si="9"/>
        <v>1.6003375961362839E-4</v>
      </c>
      <c r="G256" s="125"/>
    </row>
    <row r="257" spans="1:7" x14ac:dyDescent="0.15">
      <c r="A257" s="25" t="s">
        <v>37</v>
      </c>
      <c r="B257" s="25" t="s">
        <v>38</v>
      </c>
      <c r="C257" s="21">
        <v>5.3418139400000006</v>
      </c>
      <c r="D257" s="22">
        <v>7.0273032899999999</v>
      </c>
      <c r="E257" s="23">
        <f t="shared" si="8"/>
        <v>-0.23984867031404289</v>
      </c>
      <c r="F257" s="24">
        <f t="shared" si="9"/>
        <v>1.2904183644515919E-4</v>
      </c>
      <c r="G257" s="125"/>
    </row>
    <row r="258" spans="1:7" x14ac:dyDescent="0.15">
      <c r="A258" s="25" t="s">
        <v>39</v>
      </c>
      <c r="B258" s="25" t="s">
        <v>40</v>
      </c>
      <c r="C258" s="21">
        <v>1.17377102</v>
      </c>
      <c r="D258" s="22">
        <v>1.4661679299999999</v>
      </c>
      <c r="E258" s="23">
        <f t="shared" si="8"/>
        <v>-0.19942934504098719</v>
      </c>
      <c r="F258" s="24">
        <f t="shared" si="9"/>
        <v>2.835470678840373E-5</v>
      </c>
      <c r="G258" s="125"/>
    </row>
    <row r="259" spans="1:7" x14ac:dyDescent="0.15">
      <c r="A259" s="25" t="s">
        <v>41</v>
      </c>
      <c r="B259" s="25" t="s">
        <v>42</v>
      </c>
      <c r="C259" s="21">
        <v>0</v>
      </c>
      <c r="D259" s="22">
        <v>0</v>
      </c>
      <c r="E259" s="23" t="str">
        <f t="shared" si="8"/>
        <v/>
      </c>
      <c r="F259" s="24">
        <f t="shared" si="9"/>
        <v>0</v>
      </c>
      <c r="G259" s="125"/>
    </row>
    <row r="260" spans="1:7" x14ac:dyDescent="0.15">
      <c r="A260" s="25" t="s">
        <v>43</v>
      </c>
      <c r="B260" s="25" t="s">
        <v>44</v>
      </c>
      <c r="C260" s="21">
        <v>43.638695420000005</v>
      </c>
      <c r="D260" s="22">
        <v>35.252507583000003</v>
      </c>
      <c r="E260" s="23">
        <f t="shared" si="8"/>
        <v>0.2378891151857836</v>
      </c>
      <c r="F260" s="24">
        <f t="shared" si="9"/>
        <v>1.0541770006066062E-3</v>
      </c>
      <c r="G260" s="125"/>
    </row>
    <row r="261" spans="1:7" x14ac:dyDescent="0.15">
      <c r="A261" s="25" t="s">
        <v>726</v>
      </c>
      <c r="B261" s="25" t="s">
        <v>46</v>
      </c>
      <c r="C261" s="21">
        <v>6.0049799999999992E-3</v>
      </c>
      <c r="D261" s="22">
        <v>2.7788400000000003E-3</v>
      </c>
      <c r="E261" s="23">
        <f t="shared" si="8"/>
        <v>1.1609664464308844</v>
      </c>
      <c r="F261" s="24">
        <f t="shared" si="9"/>
        <v>1.4506189390348776E-7</v>
      </c>
      <c r="G261" s="125"/>
    </row>
    <row r="262" spans="1:7" x14ac:dyDescent="0.15">
      <c r="A262" s="25" t="s">
        <v>676</v>
      </c>
      <c r="B262" s="25" t="s">
        <v>47</v>
      </c>
      <c r="C262" s="21">
        <v>21.391944260000002</v>
      </c>
      <c r="D262" s="22">
        <v>17.310923475999999</v>
      </c>
      <c r="E262" s="23">
        <f t="shared" ref="E262:E325" si="10">IF(ISERROR(C262/D262-1),"",((C262/D262-1)))</f>
        <v>0.23574830017924597</v>
      </c>
      <c r="F262" s="24">
        <f t="shared" si="9"/>
        <v>5.1676374419788989E-4</v>
      </c>
      <c r="G262" s="125"/>
    </row>
    <row r="263" spans="1:7" x14ac:dyDescent="0.15">
      <c r="A263" s="25" t="s">
        <v>48</v>
      </c>
      <c r="B263" s="25" t="s">
        <v>49</v>
      </c>
      <c r="C263" s="21">
        <v>44.988382990000005</v>
      </c>
      <c r="D263" s="22">
        <v>35.638892939999998</v>
      </c>
      <c r="E263" s="23">
        <f t="shared" si="10"/>
        <v>0.26233951951707302</v>
      </c>
      <c r="F263" s="24">
        <f t="shared" si="9"/>
        <v>1.0867813115422291E-3</v>
      </c>
      <c r="G263" s="125"/>
    </row>
    <row r="264" spans="1:7" x14ac:dyDescent="0.15">
      <c r="A264" s="25" t="s">
        <v>50</v>
      </c>
      <c r="B264" s="25" t="s">
        <v>51</v>
      </c>
      <c r="C264" s="21">
        <v>160.43442252</v>
      </c>
      <c r="D264" s="22">
        <v>111.3928226</v>
      </c>
      <c r="E264" s="23">
        <f t="shared" si="10"/>
        <v>0.44025816722593758</v>
      </c>
      <c r="F264" s="24">
        <f t="shared" si="9"/>
        <v>3.8756034454841765E-3</v>
      </c>
      <c r="G264" s="125"/>
    </row>
    <row r="265" spans="1:7" x14ac:dyDescent="0.15">
      <c r="A265" s="25" t="s">
        <v>52</v>
      </c>
      <c r="B265" s="25" t="s">
        <v>53</v>
      </c>
      <c r="C265" s="21">
        <v>5.7997588899999997</v>
      </c>
      <c r="D265" s="22">
        <v>3.6843417000000001</v>
      </c>
      <c r="E265" s="23">
        <f t="shared" si="10"/>
        <v>0.57416422315009474</v>
      </c>
      <c r="F265" s="24">
        <f t="shared" si="9"/>
        <v>1.4010438149119397E-4</v>
      </c>
      <c r="G265" s="125"/>
    </row>
    <row r="266" spans="1:7" x14ac:dyDescent="0.15">
      <c r="A266" s="25" t="s">
        <v>640</v>
      </c>
      <c r="B266" s="25" t="s">
        <v>54</v>
      </c>
      <c r="C266" s="21">
        <v>1.78906594</v>
      </c>
      <c r="D266" s="22">
        <v>0.85650293000000011</v>
      </c>
      <c r="E266" s="23">
        <f t="shared" si="10"/>
        <v>1.0888030587355955</v>
      </c>
      <c r="F266" s="24">
        <f t="shared" si="9"/>
        <v>4.321834436994355E-5</v>
      </c>
      <c r="G266" s="125"/>
    </row>
    <row r="267" spans="1:7" x14ac:dyDescent="0.15">
      <c r="A267" s="25" t="s">
        <v>55</v>
      </c>
      <c r="B267" s="25" t="s">
        <v>56</v>
      </c>
      <c r="C267" s="21">
        <v>2.89766375</v>
      </c>
      <c r="D267" s="22">
        <v>1.0777436269999998</v>
      </c>
      <c r="E267" s="23">
        <f t="shared" si="10"/>
        <v>1.6886391878427691</v>
      </c>
      <c r="F267" s="24">
        <f t="shared" si="9"/>
        <v>6.9998666352008256E-5</v>
      </c>
      <c r="G267" s="125"/>
    </row>
    <row r="268" spans="1:7" x14ac:dyDescent="0.15">
      <c r="A268" s="25" t="s">
        <v>57</v>
      </c>
      <c r="B268" s="25" t="s">
        <v>58</v>
      </c>
      <c r="C268" s="21">
        <v>1.4605120000000001E-2</v>
      </c>
      <c r="D268" s="22">
        <v>1.5855799999999998E-3</v>
      </c>
      <c r="E268" s="23">
        <f t="shared" si="10"/>
        <v>8.2112160849657556</v>
      </c>
      <c r="F268" s="24">
        <f t="shared" si="9"/>
        <v>3.5281489162123895E-7</v>
      </c>
      <c r="G268" s="125"/>
    </row>
    <row r="269" spans="1:7" x14ac:dyDescent="0.15">
      <c r="A269" s="25" t="s">
        <v>59</v>
      </c>
      <c r="B269" s="25" t="s">
        <v>60</v>
      </c>
      <c r="C269" s="21">
        <v>25.168862730000001</v>
      </c>
      <c r="D269" s="22">
        <v>9.517252375</v>
      </c>
      <c r="E269" s="23">
        <f t="shared" si="10"/>
        <v>1.6445513619155236</v>
      </c>
      <c r="F269" s="24">
        <f t="shared" si="9"/>
        <v>6.0800250708756861E-4</v>
      </c>
      <c r="G269" s="125"/>
    </row>
    <row r="270" spans="1:7" x14ac:dyDescent="0.15">
      <c r="A270" s="25" t="s">
        <v>61</v>
      </c>
      <c r="B270" s="25" t="s">
        <v>62</v>
      </c>
      <c r="C270" s="21">
        <v>24.87930836</v>
      </c>
      <c r="D270" s="22">
        <v>18.999448408999999</v>
      </c>
      <c r="E270" s="23">
        <f t="shared" si="10"/>
        <v>0.30947529762046799</v>
      </c>
      <c r="F270" s="24">
        <f t="shared" si="9"/>
        <v>6.0100776184274988E-4</v>
      </c>
      <c r="G270" s="125"/>
    </row>
    <row r="271" spans="1:7" x14ac:dyDescent="0.15">
      <c r="A271" s="25" t="s">
        <v>64</v>
      </c>
      <c r="B271" s="25" t="s">
        <v>65</v>
      </c>
      <c r="C271" s="21">
        <v>34.674641460000004</v>
      </c>
      <c r="D271" s="22">
        <v>32.376359888999993</v>
      </c>
      <c r="E271" s="23">
        <f t="shared" si="10"/>
        <v>7.0986410420427193E-2</v>
      </c>
      <c r="F271" s="24">
        <f t="shared" si="9"/>
        <v>8.3763295808012667E-4</v>
      </c>
      <c r="G271" s="125"/>
    </row>
    <row r="272" spans="1:7" x14ac:dyDescent="0.15">
      <c r="A272" s="25" t="s">
        <v>66</v>
      </c>
      <c r="B272" s="25" t="s">
        <v>67</v>
      </c>
      <c r="C272" s="21">
        <v>31.748015729999999</v>
      </c>
      <c r="D272" s="22">
        <v>34.482167730999997</v>
      </c>
      <c r="E272" s="23">
        <f t="shared" si="10"/>
        <v>-7.9291766756936055E-2</v>
      </c>
      <c r="F272" s="24">
        <f t="shared" si="9"/>
        <v>7.669346591448299E-4</v>
      </c>
      <c r="G272" s="125"/>
    </row>
    <row r="273" spans="1:7" x14ac:dyDescent="0.15">
      <c r="A273" s="25" t="s">
        <v>68</v>
      </c>
      <c r="B273" s="25" t="s">
        <v>69</v>
      </c>
      <c r="C273" s="21">
        <v>9.2994574499999985</v>
      </c>
      <c r="D273" s="22">
        <v>6.0808338999999991</v>
      </c>
      <c r="E273" s="23">
        <f t="shared" si="10"/>
        <v>0.52930627656183793</v>
      </c>
      <c r="F273" s="24">
        <f t="shared" si="9"/>
        <v>2.2464636184831569E-4</v>
      </c>
      <c r="G273" s="125"/>
    </row>
    <row r="274" spans="1:7" x14ac:dyDescent="0.15">
      <c r="A274" s="25" t="s">
        <v>70</v>
      </c>
      <c r="B274" s="25" t="s">
        <v>71</v>
      </c>
      <c r="C274" s="21">
        <v>1.5741710600000001</v>
      </c>
      <c r="D274" s="22">
        <v>1.1312873450000001</v>
      </c>
      <c r="E274" s="23">
        <f t="shared" si="10"/>
        <v>0.39148649276192504</v>
      </c>
      <c r="F274" s="24">
        <f t="shared" si="9"/>
        <v>3.8027143352960525E-5</v>
      </c>
      <c r="G274" s="125"/>
    </row>
    <row r="275" spans="1:7" x14ac:dyDescent="0.15">
      <c r="A275" s="25" t="s">
        <v>72</v>
      </c>
      <c r="B275" s="25" t="s">
        <v>73</v>
      </c>
      <c r="C275" s="21">
        <v>436.85538894000001</v>
      </c>
      <c r="D275" s="22">
        <v>427.62906420799987</v>
      </c>
      <c r="E275" s="23">
        <f t="shared" si="10"/>
        <v>2.1575532404674025E-2</v>
      </c>
      <c r="F275" s="24">
        <f t="shared" si="9"/>
        <v>1.0553085952256487E-2</v>
      </c>
      <c r="G275" s="125"/>
    </row>
    <row r="276" spans="1:7" x14ac:dyDescent="0.15">
      <c r="A276" s="25" t="s">
        <v>74</v>
      </c>
      <c r="B276" s="25" t="s">
        <v>75</v>
      </c>
      <c r="C276" s="21">
        <v>2.52570937</v>
      </c>
      <c r="D276" s="22">
        <v>1.5793592060000003</v>
      </c>
      <c r="E276" s="23">
        <f t="shared" si="10"/>
        <v>0.59919881456023849</v>
      </c>
      <c r="F276" s="24">
        <f t="shared" si="9"/>
        <v>6.1013389663576721E-5</v>
      </c>
      <c r="G276" s="125"/>
    </row>
    <row r="277" spans="1:7" x14ac:dyDescent="0.15">
      <c r="A277" s="25" t="s">
        <v>76</v>
      </c>
      <c r="B277" s="25" t="s">
        <v>77</v>
      </c>
      <c r="C277" s="21">
        <v>12.35890959</v>
      </c>
      <c r="D277" s="22">
        <v>11.762733903000001</v>
      </c>
      <c r="E277" s="23">
        <f t="shared" si="10"/>
        <v>5.0683428862396296E-2</v>
      </c>
      <c r="F277" s="24">
        <f t="shared" si="9"/>
        <v>2.9855333934623889E-4</v>
      </c>
      <c r="G277" s="125"/>
    </row>
    <row r="278" spans="1:7" x14ac:dyDescent="0.15">
      <c r="A278" s="25" t="s">
        <v>641</v>
      </c>
      <c r="B278" s="25" t="s">
        <v>78</v>
      </c>
      <c r="C278" s="21">
        <v>281.42716680000001</v>
      </c>
      <c r="D278" s="22">
        <v>283.57634821099998</v>
      </c>
      <c r="E278" s="23">
        <f t="shared" si="10"/>
        <v>-7.5788457837140388E-3</v>
      </c>
      <c r="F278" s="24">
        <f t="shared" si="9"/>
        <v>6.7984169492489163E-3</v>
      </c>
      <c r="G278" s="125"/>
    </row>
    <row r="279" spans="1:7" x14ac:dyDescent="0.15">
      <c r="A279" s="25" t="s">
        <v>79</v>
      </c>
      <c r="B279" s="25" t="s">
        <v>80</v>
      </c>
      <c r="C279" s="21">
        <v>0.84880497999999993</v>
      </c>
      <c r="D279" s="22">
        <v>0.35881578000000003</v>
      </c>
      <c r="E279" s="23">
        <f t="shared" si="10"/>
        <v>1.3655731640342013</v>
      </c>
      <c r="F279" s="24">
        <f t="shared" si="9"/>
        <v>2.0504524237135187E-5</v>
      </c>
      <c r="G279" s="125"/>
    </row>
    <row r="280" spans="1:7" x14ac:dyDescent="0.15">
      <c r="A280" s="25" t="s">
        <v>81</v>
      </c>
      <c r="B280" s="25" t="s">
        <v>82</v>
      </c>
      <c r="C280" s="21">
        <v>4.8496930599999999</v>
      </c>
      <c r="D280" s="22">
        <v>3.54338028</v>
      </c>
      <c r="E280" s="23">
        <f t="shared" si="10"/>
        <v>0.36866288029350325</v>
      </c>
      <c r="F280" s="24">
        <f t="shared" si="9"/>
        <v>1.1715370577990283E-4</v>
      </c>
      <c r="G280" s="125"/>
    </row>
    <row r="281" spans="1:7" x14ac:dyDescent="0.15">
      <c r="A281" s="25" t="s">
        <v>83</v>
      </c>
      <c r="B281" s="25" t="s">
        <v>84</v>
      </c>
      <c r="C281" s="21">
        <v>23.717876409999999</v>
      </c>
      <c r="D281" s="22">
        <v>31.469214630999996</v>
      </c>
      <c r="E281" s="23">
        <f t="shared" si="10"/>
        <v>-0.24631495612109222</v>
      </c>
      <c r="F281" s="24">
        <f t="shared" si="9"/>
        <v>5.7295112913006464E-4</v>
      </c>
      <c r="G281" s="125"/>
    </row>
    <row r="282" spans="1:7" x14ac:dyDescent="0.15">
      <c r="A282" s="25" t="s">
        <v>85</v>
      </c>
      <c r="B282" s="25" t="s">
        <v>86</v>
      </c>
      <c r="C282" s="21">
        <v>7.8062992699999993</v>
      </c>
      <c r="D282" s="22">
        <v>10.65062657</v>
      </c>
      <c r="E282" s="23">
        <f t="shared" si="10"/>
        <v>-0.26705727417124159</v>
      </c>
      <c r="F282" s="24">
        <f t="shared" si="9"/>
        <v>1.885762411337946E-4</v>
      </c>
      <c r="G282" s="125"/>
    </row>
    <row r="283" spans="1:7" x14ac:dyDescent="0.15">
      <c r="A283" s="25" t="s">
        <v>87</v>
      </c>
      <c r="B283" s="25" t="s">
        <v>88</v>
      </c>
      <c r="C283" s="21">
        <v>2.6696644300000001</v>
      </c>
      <c r="D283" s="22">
        <v>1.2462281200000001</v>
      </c>
      <c r="E283" s="23">
        <f t="shared" si="10"/>
        <v>1.142195627875898</v>
      </c>
      <c r="F283" s="24">
        <f t="shared" si="9"/>
        <v>6.4490902268213242E-5</v>
      </c>
      <c r="G283" s="125"/>
    </row>
    <row r="284" spans="1:7" x14ac:dyDescent="0.15">
      <c r="A284" s="25" t="s">
        <v>89</v>
      </c>
      <c r="B284" s="25" t="s">
        <v>90</v>
      </c>
      <c r="C284" s="21">
        <v>0.58283498999999994</v>
      </c>
      <c r="D284" s="22">
        <v>2.0096328400000001</v>
      </c>
      <c r="E284" s="23">
        <f t="shared" si="10"/>
        <v>-0.70997936618113788</v>
      </c>
      <c r="F284" s="24">
        <f t="shared" ref="F284:F345" si="11">C284/$C$1427</f>
        <v>1.4079505257739468E-5</v>
      </c>
      <c r="G284" s="125"/>
    </row>
    <row r="285" spans="1:7" x14ac:dyDescent="0.15">
      <c r="A285" s="25" t="s">
        <v>590</v>
      </c>
      <c r="B285" s="25" t="s">
        <v>91</v>
      </c>
      <c r="C285" s="21">
        <v>1.0337015600000001</v>
      </c>
      <c r="D285" s="22">
        <v>0.96037677500000007</v>
      </c>
      <c r="E285" s="23">
        <f t="shared" si="10"/>
        <v>7.6350018980831713E-2</v>
      </c>
      <c r="F285" s="24">
        <f t="shared" si="11"/>
        <v>2.4971058358993672E-5</v>
      </c>
      <c r="G285" s="125"/>
    </row>
    <row r="286" spans="1:7" x14ac:dyDescent="0.15">
      <c r="A286" s="25" t="s">
        <v>92</v>
      </c>
      <c r="B286" s="25" t="s">
        <v>93</v>
      </c>
      <c r="C286" s="21">
        <v>1.8363258200000001</v>
      </c>
      <c r="D286" s="22">
        <v>4.8631569499999996</v>
      </c>
      <c r="E286" s="23">
        <f t="shared" si="10"/>
        <v>-0.62240046149446182</v>
      </c>
      <c r="F286" s="24">
        <f t="shared" si="11"/>
        <v>4.4359998080439104E-5</v>
      </c>
      <c r="G286" s="125"/>
    </row>
    <row r="287" spans="1:7" x14ac:dyDescent="0.15">
      <c r="A287" s="25" t="s">
        <v>94</v>
      </c>
      <c r="B287" s="25" t="s">
        <v>95</v>
      </c>
      <c r="C287" s="21">
        <v>4.9695081200000004</v>
      </c>
      <c r="D287" s="22">
        <v>13.561094150000001</v>
      </c>
      <c r="E287" s="23">
        <f t="shared" si="10"/>
        <v>-0.63354666924128678</v>
      </c>
      <c r="F287" s="24">
        <f t="shared" si="11"/>
        <v>1.2004807004452321E-4</v>
      </c>
      <c r="G287" s="125"/>
    </row>
    <row r="288" spans="1:7" x14ac:dyDescent="0.15">
      <c r="A288" s="25" t="s">
        <v>96</v>
      </c>
      <c r="B288" s="25" t="s">
        <v>97</v>
      </c>
      <c r="C288" s="21">
        <v>1.0687849700000001</v>
      </c>
      <c r="D288" s="22">
        <v>0.40616006999999998</v>
      </c>
      <c r="E288" s="23">
        <f t="shared" si="10"/>
        <v>1.6314378220389809</v>
      </c>
      <c r="F288" s="24">
        <f t="shared" si="11"/>
        <v>2.5818565910924329E-5</v>
      </c>
      <c r="G288" s="125"/>
    </row>
    <row r="289" spans="1:7" x14ac:dyDescent="0.15">
      <c r="A289" s="25" t="s">
        <v>98</v>
      </c>
      <c r="B289" s="25" t="s">
        <v>99</v>
      </c>
      <c r="C289" s="21">
        <v>3.0476055299999998</v>
      </c>
      <c r="D289" s="22">
        <v>5.0289034599999995</v>
      </c>
      <c r="E289" s="23">
        <f t="shared" si="10"/>
        <v>-0.39398209684462704</v>
      </c>
      <c r="F289" s="24">
        <f t="shared" si="11"/>
        <v>7.3620799744968779E-5</v>
      </c>
      <c r="G289" s="125"/>
    </row>
    <row r="290" spans="1:7" x14ac:dyDescent="0.15">
      <c r="A290" s="25" t="s">
        <v>100</v>
      </c>
      <c r="B290" s="25" t="s">
        <v>101</v>
      </c>
      <c r="C290" s="21">
        <v>0.49022500000000002</v>
      </c>
      <c r="D290" s="22">
        <v>1.36141756</v>
      </c>
      <c r="E290" s="23">
        <f t="shared" si="10"/>
        <v>-0.63991576544671569</v>
      </c>
      <c r="F290" s="24">
        <f t="shared" si="11"/>
        <v>1.184233202089554E-5</v>
      </c>
      <c r="G290" s="125"/>
    </row>
    <row r="291" spans="1:7" x14ac:dyDescent="0.15">
      <c r="A291" s="25" t="s">
        <v>102</v>
      </c>
      <c r="B291" s="25" t="s">
        <v>103</v>
      </c>
      <c r="C291" s="21">
        <v>4.6460290899999999</v>
      </c>
      <c r="D291" s="22">
        <v>1.8359085100000001</v>
      </c>
      <c r="E291" s="23">
        <f t="shared" si="10"/>
        <v>1.5306430384158958</v>
      </c>
      <c r="F291" s="24">
        <f t="shared" si="11"/>
        <v>1.1223380909280261E-4</v>
      </c>
      <c r="G291" s="125"/>
    </row>
    <row r="292" spans="1:7" x14ac:dyDescent="0.15">
      <c r="A292" s="25" t="s">
        <v>104</v>
      </c>
      <c r="B292" s="25" t="s">
        <v>105</v>
      </c>
      <c r="C292" s="21">
        <v>2.1368115800000003</v>
      </c>
      <c r="D292" s="22">
        <v>0.32349279999999997</v>
      </c>
      <c r="E292" s="23">
        <f t="shared" si="10"/>
        <v>5.605437833546838</v>
      </c>
      <c r="F292" s="24">
        <f t="shared" si="11"/>
        <v>5.1618812170848884E-5</v>
      </c>
      <c r="G292" s="125"/>
    </row>
    <row r="293" spans="1:7" x14ac:dyDescent="0.15">
      <c r="A293" s="25" t="s">
        <v>106</v>
      </c>
      <c r="B293" s="25" t="s">
        <v>107</v>
      </c>
      <c r="C293" s="21">
        <v>0.62093140000000002</v>
      </c>
      <c r="D293" s="22">
        <v>0.24016467999999999</v>
      </c>
      <c r="E293" s="23">
        <f t="shared" si="10"/>
        <v>1.5854401238350286</v>
      </c>
      <c r="F293" s="24">
        <f t="shared" si="11"/>
        <v>1.4999797645977859E-5</v>
      </c>
      <c r="G293" s="125"/>
    </row>
    <row r="294" spans="1:7" x14ac:dyDescent="0.15">
      <c r="A294" s="25" t="s">
        <v>108</v>
      </c>
      <c r="B294" s="25" t="s">
        <v>109</v>
      </c>
      <c r="C294" s="21">
        <v>1.1784866999999999</v>
      </c>
      <c r="D294" s="22">
        <v>1.02794333</v>
      </c>
      <c r="E294" s="23">
        <f t="shared" si="10"/>
        <v>0.14645104025335698</v>
      </c>
      <c r="F294" s="24">
        <f t="shared" si="11"/>
        <v>2.846862314979757E-5</v>
      </c>
      <c r="G294" s="125"/>
    </row>
    <row r="295" spans="1:7" x14ac:dyDescent="0.15">
      <c r="A295" s="25" t="s">
        <v>110</v>
      </c>
      <c r="B295" s="25" t="s">
        <v>111</v>
      </c>
      <c r="C295" s="21">
        <v>3.7407819399999998</v>
      </c>
      <c r="D295" s="22">
        <v>0.99850577000000007</v>
      </c>
      <c r="E295" s="23">
        <f t="shared" si="10"/>
        <v>2.7463798932278571</v>
      </c>
      <c r="F295" s="24">
        <f t="shared" si="11"/>
        <v>9.0365815189453273E-5</v>
      </c>
      <c r="G295" s="125"/>
    </row>
    <row r="296" spans="1:7" x14ac:dyDescent="0.15">
      <c r="A296" s="25" t="s">
        <v>112</v>
      </c>
      <c r="B296" s="25" t="s">
        <v>113</v>
      </c>
      <c r="C296" s="21">
        <v>0.99209999999999998</v>
      </c>
      <c r="D296" s="22">
        <v>0.51470000000000005</v>
      </c>
      <c r="E296" s="23">
        <f t="shared" si="10"/>
        <v>0.92753060034971813</v>
      </c>
      <c r="F296" s="24">
        <f t="shared" si="11"/>
        <v>2.3966092300332427E-5</v>
      </c>
      <c r="G296" s="125"/>
    </row>
    <row r="297" spans="1:7" x14ac:dyDescent="0.15">
      <c r="A297" s="25" t="s">
        <v>114</v>
      </c>
      <c r="B297" s="25" t="s">
        <v>115</v>
      </c>
      <c r="C297" s="21">
        <v>3.59215733</v>
      </c>
      <c r="D297" s="22">
        <v>0.98785069999999997</v>
      </c>
      <c r="E297" s="23">
        <f t="shared" si="10"/>
        <v>2.6363362702481257</v>
      </c>
      <c r="F297" s="24">
        <f t="shared" si="11"/>
        <v>8.6775500582699012E-5</v>
      </c>
      <c r="G297" s="125"/>
    </row>
    <row r="298" spans="1:7" x14ac:dyDescent="0.15">
      <c r="A298" s="25" t="s">
        <v>116</v>
      </c>
      <c r="B298" s="25" t="s">
        <v>117</v>
      </c>
      <c r="C298" s="21">
        <v>2.1182509600000001</v>
      </c>
      <c r="D298" s="22">
        <v>9.8966619209999998</v>
      </c>
      <c r="E298" s="23">
        <f t="shared" si="10"/>
        <v>-0.78596308766441492</v>
      </c>
      <c r="F298" s="24">
        <f t="shared" si="11"/>
        <v>5.1170444534449927E-5</v>
      </c>
      <c r="G298" s="125"/>
    </row>
    <row r="299" spans="1:7" x14ac:dyDescent="0.15">
      <c r="A299" s="25" t="s">
        <v>591</v>
      </c>
      <c r="B299" s="25" t="s">
        <v>118</v>
      </c>
      <c r="C299" s="21">
        <v>10.13684293</v>
      </c>
      <c r="D299" s="22">
        <v>9.7122272949999999</v>
      </c>
      <c r="E299" s="23">
        <f t="shared" si="10"/>
        <v>4.3719697048132167E-2</v>
      </c>
      <c r="F299" s="24">
        <f t="shared" si="11"/>
        <v>2.4487502599975023E-4</v>
      </c>
      <c r="G299" s="125"/>
    </row>
    <row r="300" spans="1:7" x14ac:dyDescent="0.15">
      <c r="A300" s="25" t="s">
        <v>119</v>
      </c>
      <c r="B300" s="25" t="s">
        <v>120</v>
      </c>
      <c r="C300" s="21">
        <v>29.49719155</v>
      </c>
      <c r="D300" s="22">
        <v>30.387492559999995</v>
      </c>
      <c r="E300" s="23">
        <f t="shared" si="10"/>
        <v>-2.9298271591250868E-2</v>
      </c>
      <c r="F300" s="24">
        <f t="shared" si="11"/>
        <v>7.1256165234138264E-4</v>
      </c>
      <c r="G300" s="125"/>
    </row>
    <row r="301" spans="1:7" x14ac:dyDescent="0.15">
      <c r="A301" s="25" t="s">
        <v>121</v>
      </c>
      <c r="B301" s="25" t="s">
        <v>122</v>
      </c>
      <c r="C301" s="21">
        <v>152.95920813999999</v>
      </c>
      <c r="D301" s="22">
        <v>68.990268119999996</v>
      </c>
      <c r="E301" s="23">
        <f t="shared" si="10"/>
        <v>1.2171128234194777</v>
      </c>
      <c r="F301" s="24">
        <f t="shared" si="11"/>
        <v>3.6950251995454073E-3</v>
      </c>
      <c r="G301" s="125"/>
    </row>
    <row r="302" spans="1:7" x14ac:dyDescent="0.15">
      <c r="A302" s="25" t="s">
        <v>123</v>
      </c>
      <c r="B302" s="25" t="s">
        <v>124</v>
      </c>
      <c r="C302" s="21">
        <v>0.83799207999999992</v>
      </c>
      <c r="D302" s="22">
        <v>11.722407779000001</v>
      </c>
      <c r="E302" s="23">
        <f t="shared" si="10"/>
        <v>-0.9285136555732848</v>
      </c>
      <c r="F302" s="24">
        <f t="shared" si="11"/>
        <v>2.0243317746424305E-5</v>
      </c>
      <c r="G302" s="125"/>
    </row>
    <row r="303" spans="1:7" x14ac:dyDescent="0.15">
      <c r="A303" s="25" t="s">
        <v>125</v>
      </c>
      <c r="B303" s="25" t="s">
        <v>126</v>
      </c>
      <c r="C303" s="21">
        <v>44.011625130000006</v>
      </c>
      <c r="D303" s="22">
        <v>23.470913382999999</v>
      </c>
      <c r="E303" s="23">
        <f t="shared" si="10"/>
        <v>0.87515604577526407</v>
      </c>
      <c r="F303" s="24">
        <f t="shared" si="11"/>
        <v>1.0631858382755875E-3</v>
      </c>
      <c r="G303" s="125"/>
    </row>
    <row r="304" spans="1:7" x14ac:dyDescent="0.15">
      <c r="A304" s="25" t="s">
        <v>127</v>
      </c>
      <c r="B304" s="25" t="s">
        <v>128</v>
      </c>
      <c r="C304" s="21">
        <v>4.5152400000000002E-2</v>
      </c>
      <c r="D304" s="22">
        <v>0.31490319999999999</v>
      </c>
      <c r="E304" s="23">
        <f t="shared" si="10"/>
        <v>-0.85661498517639711</v>
      </c>
      <c r="F304" s="24">
        <f t="shared" si="11"/>
        <v>1.0907434593100795E-6</v>
      </c>
      <c r="G304" s="125"/>
    </row>
    <row r="305" spans="1:7" x14ac:dyDescent="0.15">
      <c r="A305" s="25" t="s">
        <v>129</v>
      </c>
      <c r="B305" s="25" t="s">
        <v>130</v>
      </c>
      <c r="C305" s="21">
        <v>32.973048649999996</v>
      </c>
      <c r="D305" s="22">
        <v>42.443712994000002</v>
      </c>
      <c r="E305" s="23">
        <f t="shared" si="10"/>
        <v>-0.22313468063783237</v>
      </c>
      <c r="F305" s="24">
        <f t="shared" si="11"/>
        <v>7.9652769616898639E-4</v>
      </c>
      <c r="G305" s="125"/>
    </row>
    <row r="306" spans="1:7" x14ac:dyDescent="0.15">
      <c r="A306" s="25" t="s">
        <v>131</v>
      </c>
      <c r="B306" s="25" t="s">
        <v>132</v>
      </c>
      <c r="C306" s="21">
        <v>32.178460149999999</v>
      </c>
      <c r="D306" s="22">
        <v>13.337897125</v>
      </c>
      <c r="E306" s="23">
        <f t="shared" si="10"/>
        <v>1.4125587300929192</v>
      </c>
      <c r="F306" s="24">
        <f t="shared" si="11"/>
        <v>7.7733287575594079E-4</v>
      </c>
      <c r="G306" s="125"/>
    </row>
    <row r="307" spans="1:7" x14ac:dyDescent="0.15">
      <c r="A307" s="25" t="s">
        <v>133</v>
      </c>
      <c r="B307" s="25" t="s">
        <v>134</v>
      </c>
      <c r="C307" s="21">
        <v>15.23548506</v>
      </c>
      <c r="D307" s="22">
        <v>16.236724815000002</v>
      </c>
      <c r="E307" s="23">
        <f t="shared" si="10"/>
        <v>-6.1665130524046652E-2</v>
      </c>
      <c r="F307" s="24">
        <f t="shared" si="11"/>
        <v>3.6804257755094821E-4</v>
      </c>
      <c r="G307" s="125"/>
    </row>
    <row r="308" spans="1:7" x14ac:dyDescent="0.15">
      <c r="A308" s="25" t="s">
        <v>135</v>
      </c>
      <c r="B308" s="25" t="s">
        <v>136</v>
      </c>
      <c r="C308" s="21">
        <v>1.1023205199999999</v>
      </c>
      <c r="D308" s="22">
        <v>0.33573642999999997</v>
      </c>
      <c r="E308" s="23">
        <f t="shared" si="10"/>
        <v>2.2832913604281786</v>
      </c>
      <c r="F308" s="24">
        <f t="shared" si="11"/>
        <v>2.6628681913990962E-5</v>
      </c>
      <c r="G308" s="125"/>
    </row>
    <row r="309" spans="1:7" x14ac:dyDescent="0.15">
      <c r="A309" s="25" t="s">
        <v>137</v>
      </c>
      <c r="B309" s="25" t="s">
        <v>138</v>
      </c>
      <c r="C309" s="21">
        <v>2.3449323099999999</v>
      </c>
      <c r="D309" s="22">
        <v>1.1229712250000001</v>
      </c>
      <c r="E309" s="23">
        <f t="shared" si="10"/>
        <v>1.0881499523730001</v>
      </c>
      <c r="F309" s="24">
        <f t="shared" si="11"/>
        <v>5.6646370506493026E-5</v>
      </c>
      <c r="G309" s="125"/>
    </row>
    <row r="310" spans="1:7" x14ac:dyDescent="0.15">
      <c r="A310" s="25" t="s">
        <v>139</v>
      </c>
      <c r="B310" s="25" t="s">
        <v>140</v>
      </c>
      <c r="C310" s="21">
        <v>45.373437450000004</v>
      </c>
      <c r="D310" s="22">
        <v>7.9983033959999998</v>
      </c>
      <c r="E310" s="23">
        <f t="shared" si="10"/>
        <v>4.6728827606979166</v>
      </c>
      <c r="F310" s="24">
        <f t="shared" si="11"/>
        <v>1.0960830459732487E-3</v>
      </c>
      <c r="G310" s="125"/>
    </row>
    <row r="311" spans="1:7" x14ac:dyDescent="0.15">
      <c r="A311" s="25" t="s">
        <v>141</v>
      </c>
      <c r="B311" s="25" t="s">
        <v>142</v>
      </c>
      <c r="C311" s="21">
        <v>0.94939820999999991</v>
      </c>
      <c r="D311" s="22">
        <v>3.0394914800000006</v>
      </c>
      <c r="E311" s="23">
        <f t="shared" si="10"/>
        <v>-0.6876457077616156</v>
      </c>
      <c r="F311" s="24">
        <f t="shared" si="11"/>
        <v>2.2934548060306811E-5</v>
      </c>
      <c r="G311" s="125"/>
    </row>
    <row r="312" spans="1:7" x14ac:dyDescent="0.15">
      <c r="A312" s="25" t="s">
        <v>143</v>
      </c>
      <c r="B312" s="25" t="s">
        <v>144</v>
      </c>
      <c r="C312" s="21">
        <v>0.46441148999999998</v>
      </c>
      <c r="D312" s="22">
        <v>0.31388440500000003</v>
      </c>
      <c r="E312" s="23">
        <f t="shared" si="10"/>
        <v>0.47956216556856313</v>
      </c>
      <c r="F312" s="24">
        <f t="shared" si="11"/>
        <v>1.1218756813501572E-5</v>
      </c>
      <c r="G312" s="125"/>
    </row>
    <row r="313" spans="1:7" x14ac:dyDescent="0.15">
      <c r="A313" s="25" t="s">
        <v>145</v>
      </c>
      <c r="B313" s="25" t="s">
        <v>146</v>
      </c>
      <c r="C313" s="21">
        <v>0.4695414</v>
      </c>
      <c r="D313" s="22">
        <v>2.02084602</v>
      </c>
      <c r="E313" s="23">
        <f t="shared" si="10"/>
        <v>-0.76765107516702336</v>
      </c>
      <c r="F313" s="24">
        <f t="shared" si="11"/>
        <v>1.1342679700864136E-5</v>
      </c>
      <c r="G313" s="125"/>
    </row>
    <row r="314" spans="1:7" x14ac:dyDescent="0.15">
      <c r="A314" s="25" t="s">
        <v>147</v>
      </c>
      <c r="B314" s="25" t="s">
        <v>148</v>
      </c>
      <c r="C314" s="21">
        <v>1.7658182499999999</v>
      </c>
      <c r="D314" s="22">
        <v>1.8463972099999999</v>
      </c>
      <c r="E314" s="23">
        <f t="shared" si="10"/>
        <v>-4.3641183794899674E-2</v>
      </c>
      <c r="F314" s="24">
        <f t="shared" si="11"/>
        <v>4.2656751501977095E-5</v>
      </c>
      <c r="G314" s="125"/>
    </row>
    <row r="315" spans="1:7" x14ac:dyDescent="0.15">
      <c r="A315" s="25" t="s">
        <v>149</v>
      </c>
      <c r="B315" s="25" t="s">
        <v>150</v>
      </c>
      <c r="C315" s="21">
        <v>16.053684929999999</v>
      </c>
      <c r="D315" s="22">
        <v>16.567211453999999</v>
      </c>
      <c r="E315" s="23">
        <f t="shared" si="10"/>
        <v>-3.0996557593644614E-2</v>
      </c>
      <c r="F315" s="24">
        <f t="shared" si="11"/>
        <v>3.878077762250133E-4</v>
      </c>
      <c r="G315" s="125"/>
    </row>
    <row r="316" spans="1:7" x14ac:dyDescent="0.15">
      <c r="A316" s="25" t="s">
        <v>151</v>
      </c>
      <c r="B316" s="25" t="s">
        <v>152</v>
      </c>
      <c r="C316" s="21">
        <v>14.613034949999999</v>
      </c>
      <c r="D316" s="22">
        <v>14.986630630000002</v>
      </c>
      <c r="E316" s="23">
        <f t="shared" si="10"/>
        <v>-2.4928597309400891E-2</v>
      </c>
      <c r="F316" s="24">
        <f t="shared" si="11"/>
        <v>3.5300609253067599E-4</v>
      </c>
      <c r="G316" s="125"/>
    </row>
    <row r="317" spans="1:7" x14ac:dyDescent="0.15">
      <c r="A317" s="25" t="s">
        <v>153</v>
      </c>
      <c r="B317" s="25" t="s">
        <v>154</v>
      </c>
      <c r="C317" s="21">
        <v>158.22453375999999</v>
      </c>
      <c r="D317" s="22">
        <v>157.35539389399997</v>
      </c>
      <c r="E317" s="23">
        <f t="shared" si="10"/>
        <v>5.5234195949169784E-3</v>
      </c>
      <c r="F317" s="24">
        <f t="shared" si="11"/>
        <v>3.8222193128406652E-3</v>
      </c>
      <c r="G317" s="125"/>
    </row>
    <row r="318" spans="1:7" x14ac:dyDescent="0.15">
      <c r="A318" s="25" t="s">
        <v>671</v>
      </c>
      <c r="B318" s="25" t="s">
        <v>155</v>
      </c>
      <c r="C318" s="21">
        <v>41.026686170000005</v>
      </c>
      <c r="D318" s="22">
        <v>27.524603581999997</v>
      </c>
      <c r="E318" s="23">
        <f t="shared" si="10"/>
        <v>0.49054594184345812</v>
      </c>
      <c r="F318" s="24">
        <f t="shared" si="11"/>
        <v>9.9107887060476975E-4</v>
      </c>
      <c r="G318" s="125"/>
    </row>
    <row r="319" spans="1:7" x14ac:dyDescent="0.15">
      <c r="A319" s="25" t="s">
        <v>156</v>
      </c>
      <c r="B319" s="25" t="s">
        <v>157</v>
      </c>
      <c r="C319" s="21">
        <v>11.461899859999999</v>
      </c>
      <c r="D319" s="22">
        <v>15.839664042000001</v>
      </c>
      <c r="E319" s="23">
        <f t="shared" si="10"/>
        <v>-0.27637986325922359</v>
      </c>
      <c r="F319" s="24">
        <f t="shared" si="11"/>
        <v>2.7688433623820918E-4</v>
      </c>
      <c r="G319" s="125"/>
    </row>
    <row r="320" spans="1:7" x14ac:dyDescent="0.15">
      <c r="A320" s="25" t="s">
        <v>158</v>
      </c>
      <c r="B320" s="25" t="s">
        <v>159</v>
      </c>
      <c r="C320" s="21">
        <v>5.95110663</v>
      </c>
      <c r="D320" s="22">
        <v>7.6634919999999989</v>
      </c>
      <c r="E320" s="23">
        <f t="shared" si="10"/>
        <v>-0.22344714002441701</v>
      </c>
      <c r="F320" s="24">
        <f t="shared" si="11"/>
        <v>1.4376047856435868E-4</v>
      </c>
      <c r="G320" s="125"/>
    </row>
    <row r="321" spans="1:7" x14ac:dyDescent="0.15">
      <c r="A321" s="25" t="s">
        <v>160</v>
      </c>
      <c r="B321" s="25" t="s">
        <v>161</v>
      </c>
      <c r="C321" s="21">
        <v>8.3522967900000005</v>
      </c>
      <c r="D321" s="22">
        <v>14.069222898999998</v>
      </c>
      <c r="E321" s="23">
        <f t="shared" si="10"/>
        <v>-0.40634270634850356</v>
      </c>
      <c r="F321" s="24">
        <f t="shared" si="11"/>
        <v>2.0176586613134789E-4</v>
      </c>
      <c r="G321" s="125"/>
    </row>
    <row r="322" spans="1:7" x14ac:dyDescent="0.15">
      <c r="A322" s="25" t="s">
        <v>1175</v>
      </c>
      <c r="B322" s="25" t="s">
        <v>443</v>
      </c>
      <c r="C322" s="21">
        <v>1.8921E-2</v>
      </c>
      <c r="D322" s="22"/>
      <c r="E322" s="23" t="str">
        <f t="shared" si="10"/>
        <v/>
      </c>
      <c r="F322" s="24">
        <f t="shared" si="11"/>
        <v>4.5707331157604058E-7</v>
      </c>
      <c r="G322" s="125"/>
    </row>
    <row r="323" spans="1:7" x14ac:dyDescent="0.15">
      <c r="A323" s="25" t="s">
        <v>162</v>
      </c>
      <c r="B323" s="25" t="s">
        <v>163</v>
      </c>
      <c r="C323" s="21">
        <v>7.7950556999999998</v>
      </c>
      <c r="D323" s="22">
        <v>8.9422089349999982</v>
      </c>
      <c r="E323" s="23">
        <f t="shared" si="10"/>
        <v>-0.12828521938354809</v>
      </c>
      <c r="F323" s="24">
        <f t="shared" si="11"/>
        <v>1.8830463097715188E-4</v>
      </c>
      <c r="G323" s="125"/>
    </row>
    <row r="324" spans="1:7" x14ac:dyDescent="0.15">
      <c r="A324" s="25" t="s">
        <v>164</v>
      </c>
      <c r="B324" s="25" t="s">
        <v>165</v>
      </c>
      <c r="C324" s="21">
        <v>2.7876229300000004</v>
      </c>
      <c r="D324" s="22">
        <v>4.4431871480000007</v>
      </c>
      <c r="E324" s="23">
        <f t="shared" si="10"/>
        <v>-0.37260735657853505</v>
      </c>
      <c r="F324" s="24">
        <f t="shared" si="11"/>
        <v>6.7340417739041562E-5</v>
      </c>
      <c r="G324" s="125"/>
    </row>
    <row r="325" spans="1:7" x14ac:dyDescent="0.15">
      <c r="A325" s="25" t="s">
        <v>166</v>
      </c>
      <c r="B325" s="25" t="s">
        <v>167</v>
      </c>
      <c r="C325" s="21">
        <v>10.860619570000001</v>
      </c>
      <c r="D325" s="22">
        <v>8.1420317640000022</v>
      </c>
      <c r="E325" s="23">
        <f t="shared" si="10"/>
        <v>0.33389550480756358</v>
      </c>
      <c r="F325" s="24">
        <f t="shared" si="11"/>
        <v>2.6235924912147636E-4</v>
      </c>
      <c r="G325" s="125"/>
    </row>
    <row r="326" spans="1:7" x14ac:dyDescent="0.15">
      <c r="A326" s="25" t="s">
        <v>168</v>
      </c>
      <c r="B326" s="25" t="s">
        <v>169</v>
      </c>
      <c r="C326" s="21">
        <v>12.36049536</v>
      </c>
      <c r="D326" s="22">
        <v>11.926932205</v>
      </c>
      <c r="E326" s="23">
        <f t="shared" ref="E326:E375" si="12">IF(ISERROR(C326/D326-1),"",((C326/D326-1)))</f>
        <v>3.6351607232096184E-2</v>
      </c>
      <c r="F326" s="24">
        <f t="shared" si="11"/>
        <v>2.9859164668439745E-4</v>
      </c>
      <c r="G326" s="125"/>
    </row>
    <row r="327" spans="1:7" x14ac:dyDescent="0.15">
      <c r="A327" s="25" t="s">
        <v>170</v>
      </c>
      <c r="B327" s="25" t="s">
        <v>171</v>
      </c>
      <c r="C327" s="21">
        <v>0.36088834000000003</v>
      </c>
      <c r="D327" s="22">
        <v>2.820425E-2</v>
      </c>
      <c r="E327" s="23">
        <f t="shared" si="12"/>
        <v>11.795530460834804</v>
      </c>
      <c r="F327" s="24">
        <f t="shared" si="11"/>
        <v>8.7179551119380624E-6</v>
      </c>
      <c r="G327" s="125"/>
    </row>
    <row r="328" spans="1:7" x14ac:dyDescent="0.15">
      <c r="A328" s="25" t="s">
        <v>172</v>
      </c>
      <c r="B328" s="25" t="s">
        <v>173</v>
      </c>
      <c r="C328" s="21">
        <v>12.126951050000001</v>
      </c>
      <c r="D328" s="22">
        <v>19.758598400999997</v>
      </c>
      <c r="E328" s="23">
        <f t="shared" si="12"/>
        <v>-0.38624436795141059</v>
      </c>
      <c r="F328" s="24">
        <f t="shared" si="11"/>
        <v>2.9294993265387891E-4</v>
      </c>
      <c r="G328" s="125"/>
    </row>
    <row r="329" spans="1:7" x14ac:dyDescent="0.15">
      <c r="A329" s="25" t="s">
        <v>174</v>
      </c>
      <c r="B329" s="25" t="s">
        <v>175</v>
      </c>
      <c r="C329" s="21">
        <v>14.59872751</v>
      </c>
      <c r="D329" s="22">
        <v>17.60882823</v>
      </c>
      <c r="E329" s="23">
        <f t="shared" si="12"/>
        <v>-0.17094270445955739</v>
      </c>
      <c r="F329" s="24">
        <f t="shared" si="11"/>
        <v>3.5266046867459146E-4</v>
      </c>
      <c r="G329" s="125"/>
    </row>
    <row r="330" spans="1:7" x14ac:dyDescent="0.15">
      <c r="A330" s="25" t="s">
        <v>652</v>
      </c>
      <c r="B330" s="25" t="s">
        <v>450</v>
      </c>
      <c r="C330" s="21">
        <v>7.975949999999999E-3</v>
      </c>
      <c r="D330" s="22"/>
      <c r="E330" s="23" t="str">
        <f t="shared" si="12"/>
        <v/>
      </c>
      <c r="F330" s="24">
        <f t="shared" si="11"/>
        <v>1.9267448229295071E-7</v>
      </c>
      <c r="G330" s="125"/>
    </row>
    <row r="331" spans="1:7" x14ac:dyDescent="0.15">
      <c r="A331" s="25" t="s">
        <v>1174</v>
      </c>
      <c r="B331" s="25" t="s">
        <v>453</v>
      </c>
      <c r="C331" s="21">
        <v>9.9631999999999997E-4</v>
      </c>
      <c r="D331" s="22"/>
      <c r="E331" s="23" t="str">
        <f t="shared" si="12"/>
        <v/>
      </c>
      <c r="F331" s="24">
        <f t="shared" si="11"/>
        <v>2.4068034553640966E-8</v>
      </c>
      <c r="G331" s="125"/>
    </row>
    <row r="332" spans="1:7" x14ac:dyDescent="0.15">
      <c r="A332" s="25" t="s">
        <v>651</v>
      </c>
      <c r="B332" s="25" t="s">
        <v>421</v>
      </c>
      <c r="C332" s="21">
        <v>3.321288E-2</v>
      </c>
      <c r="D332" s="22"/>
      <c r="E332" s="23" t="str">
        <f t="shared" si="12"/>
        <v/>
      </c>
      <c r="F332" s="24">
        <f t="shared" si="11"/>
        <v>8.0232128579766644E-7</v>
      </c>
      <c r="G332" s="125"/>
    </row>
    <row r="333" spans="1:7" x14ac:dyDescent="0.15">
      <c r="A333" s="25" t="s">
        <v>177</v>
      </c>
      <c r="B333" s="25" t="s">
        <v>178</v>
      </c>
      <c r="C333" s="21">
        <v>11.350510640000001</v>
      </c>
      <c r="D333" s="22">
        <v>35.292754113999997</v>
      </c>
      <c r="E333" s="23">
        <f t="shared" si="12"/>
        <v>-0.67838977362502129</v>
      </c>
      <c r="F333" s="24">
        <f t="shared" si="11"/>
        <v>2.7419351441804792E-4</v>
      </c>
      <c r="G333" s="125"/>
    </row>
    <row r="334" spans="1:7" x14ac:dyDescent="0.15">
      <c r="A334" s="25" t="s">
        <v>179</v>
      </c>
      <c r="B334" s="25" t="s">
        <v>180</v>
      </c>
      <c r="C334" s="21">
        <v>15.478013460000001</v>
      </c>
      <c r="D334" s="22">
        <v>23.525510073000007</v>
      </c>
      <c r="E334" s="23">
        <f t="shared" si="12"/>
        <v>-0.34207532963274778</v>
      </c>
      <c r="F334" s="24">
        <f t="shared" si="11"/>
        <v>3.7390131963325037E-4</v>
      </c>
      <c r="G334" s="125"/>
    </row>
    <row r="335" spans="1:7" x14ac:dyDescent="0.15">
      <c r="A335" s="25" t="s">
        <v>675</v>
      </c>
      <c r="B335" s="25" t="s">
        <v>176</v>
      </c>
      <c r="C335" s="21">
        <v>7.8457157400000002</v>
      </c>
      <c r="D335" s="22">
        <v>10.952723390000003</v>
      </c>
      <c r="E335" s="23">
        <f t="shared" si="12"/>
        <v>-0.28367443779660739</v>
      </c>
      <c r="F335" s="24">
        <f t="shared" si="11"/>
        <v>1.8952842212177295E-4</v>
      </c>
      <c r="G335" s="125"/>
    </row>
    <row r="336" spans="1:7" x14ac:dyDescent="0.15">
      <c r="A336" s="25" t="s">
        <v>181</v>
      </c>
      <c r="B336" s="25" t="s">
        <v>182</v>
      </c>
      <c r="C336" s="21">
        <v>3.1055630000000001</v>
      </c>
      <c r="D336" s="22">
        <v>3.0421274399999993</v>
      </c>
      <c r="E336" s="23">
        <f t="shared" si="12"/>
        <v>2.0852367710144648E-2</v>
      </c>
      <c r="F336" s="24">
        <f t="shared" si="11"/>
        <v>7.5020874410338959E-5</v>
      </c>
      <c r="G336" s="125"/>
    </row>
    <row r="337" spans="1:7" x14ac:dyDescent="0.15">
      <c r="A337" s="25" t="s">
        <v>1173</v>
      </c>
      <c r="B337" s="25" t="s">
        <v>1273</v>
      </c>
      <c r="C337" s="21">
        <v>0.10500350999999999</v>
      </c>
      <c r="D337" s="22"/>
      <c r="E337" s="23" t="str">
        <f t="shared" si="12"/>
        <v/>
      </c>
      <c r="F337" s="24">
        <f t="shared" si="11"/>
        <v>2.5365626575132333E-6</v>
      </c>
      <c r="G337" s="125"/>
    </row>
    <row r="338" spans="1:7" x14ac:dyDescent="0.15">
      <c r="A338" s="25" t="s">
        <v>216</v>
      </c>
      <c r="B338" s="25" t="s">
        <v>217</v>
      </c>
      <c r="C338" s="21">
        <v>0.72255564999999999</v>
      </c>
      <c r="D338" s="22">
        <v>1.4259359299999999</v>
      </c>
      <c r="E338" s="23">
        <f t="shared" si="12"/>
        <v>-0.4932762161340587</v>
      </c>
      <c r="F338" s="24">
        <f t="shared" si="11"/>
        <v>1.7454727749245732E-5</v>
      </c>
      <c r="G338" s="125"/>
    </row>
    <row r="339" spans="1:7" x14ac:dyDescent="0.15">
      <c r="A339" s="25" t="s">
        <v>839</v>
      </c>
      <c r="B339" s="25" t="s">
        <v>840</v>
      </c>
      <c r="C339" s="21">
        <v>46.157570890000002</v>
      </c>
      <c r="D339" s="22">
        <v>62.488861369999988</v>
      </c>
      <c r="E339" s="23">
        <f t="shared" si="12"/>
        <v>-0.26134722448056003</v>
      </c>
      <c r="F339" s="24">
        <f t="shared" si="11"/>
        <v>1.1150253042121533E-3</v>
      </c>
      <c r="G339" s="125"/>
    </row>
    <row r="340" spans="1:7" x14ac:dyDescent="0.15">
      <c r="A340" s="25" t="s">
        <v>572</v>
      </c>
      <c r="B340" s="25" t="s">
        <v>573</v>
      </c>
      <c r="C340" s="21">
        <v>0.49074849999999998</v>
      </c>
      <c r="D340" s="22"/>
      <c r="E340" s="23" t="str">
        <f t="shared" si="12"/>
        <v/>
      </c>
      <c r="F340" s="24">
        <f t="shared" si="11"/>
        <v>1.1854978174830852E-5</v>
      </c>
      <c r="G340" s="125"/>
    </row>
    <row r="341" spans="1:7" x14ac:dyDescent="0.15">
      <c r="A341" s="25" t="s">
        <v>841</v>
      </c>
      <c r="B341" s="25" t="s">
        <v>842</v>
      </c>
      <c r="C341" s="21">
        <v>1.3068536799999999</v>
      </c>
      <c r="D341" s="22">
        <v>1.1494095950000001</v>
      </c>
      <c r="E341" s="23">
        <f t="shared" si="12"/>
        <v>0.13697822402465665</v>
      </c>
      <c r="F341" s="24">
        <f t="shared" si="11"/>
        <v>3.1569575564871583E-5</v>
      </c>
      <c r="G341" s="125"/>
    </row>
    <row r="342" spans="1:7" x14ac:dyDescent="0.15">
      <c r="A342" s="25" t="s">
        <v>843</v>
      </c>
      <c r="B342" s="25" t="s">
        <v>844</v>
      </c>
      <c r="C342" s="21">
        <v>5.0898062800000003</v>
      </c>
      <c r="D342" s="22">
        <v>9.4172085919999997</v>
      </c>
      <c r="E342" s="23">
        <f t="shared" si="12"/>
        <v>-0.45952070294759795</v>
      </c>
      <c r="F342" s="24">
        <f t="shared" si="11"/>
        <v>1.2295410452302353E-4</v>
      </c>
      <c r="G342" s="125"/>
    </row>
    <row r="343" spans="1:7" x14ac:dyDescent="0.15">
      <c r="A343" s="25" t="s">
        <v>845</v>
      </c>
      <c r="B343" s="25" t="s">
        <v>846</v>
      </c>
      <c r="C343" s="21">
        <v>1.4042000800000001</v>
      </c>
      <c r="D343" s="22">
        <v>1.2012819299999999</v>
      </c>
      <c r="E343" s="23">
        <f t="shared" si="12"/>
        <v>0.16891800744892604</v>
      </c>
      <c r="F343" s="24">
        <f t="shared" si="11"/>
        <v>3.3921165936311034E-5</v>
      </c>
      <c r="G343" s="125"/>
    </row>
    <row r="344" spans="1:7" x14ac:dyDescent="0.15">
      <c r="A344" s="25" t="s">
        <v>792</v>
      </c>
      <c r="B344" s="25" t="s">
        <v>847</v>
      </c>
      <c r="C344" s="21">
        <v>18.772278149999998</v>
      </c>
      <c r="D344" s="22">
        <v>23.96224321</v>
      </c>
      <c r="E344" s="23">
        <f t="shared" si="12"/>
        <v>-0.21658928233539121</v>
      </c>
      <c r="F344" s="24">
        <f t="shared" si="11"/>
        <v>4.5348064794921238E-4</v>
      </c>
      <c r="G344" s="125"/>
    </row>
    <row r="345" spans="1:7" x14ac:dyDescent="0.15">
      <c r="A345" s="25" t="s">
        <v>848</v>
      </c>
      <c r="B345" s="25" t="s">
        <v>849</v>
      </c>
      <c r="C345" s="21">
        <v>1.0681899799999999</v>
      </c>
      <c r="D345" s="22">
        <v>0.47455396999999999</v>
      </c>
      <c r="E345" s="23">
        <f t="shared" si="12"/>
        <v>1.2509346618678587</v>
      </c>
      <c r="F345" s="24">
        <f t="shared" si="11"/>
        <v>2.5804192777915781E-5</v>
      </c>
      <c r="G345" s="125"/>
    </row>
    <row r="346" spans="1:7" x14ac:dyDescent="0.15">
      <c r="A346" s="25" t="s">
        <v>850</v>
      </c>
      <c r="B346" s="25" t="s">
        <v>851</v>
      </c>
      <c r="C346" s="21">
        <v>2.45688292</v>
      </c>
      <c r="D346" s="22">
        <v>1.620144177</v>
      </c>
      <c r="E346" s="23">
        <f t="shared" si="12"/>
        <v>0.51645943298045127</v>
      </c>
      <c r="F346" s="24">
        <f t="shared" ref="F346:F374" si="13">C346/$C$1427</f>
        <v>5.9350753786745539E-5</v>
      </c>
      <c r="G346" s="125"/>
    </row>
    <row r="347" spans="1:7" x14ac:dyDescent="0.15">
      <c r="A347" s="25" t="s">
        <v>852</v>
      </c>
      <c r="B347" s="25" t="s">
        <v>853</v>
      </c>
      <c r="C347" s="21">
        <v>3.0691691899999998</v>
      </c>
      <c r="D347" s="22">
        <v>1.6925112019999997</v>
      </c>
      <c r="E347" s="23">
        <f t="shared" si="12"/>
        <v>0.81338190634911989</v>
      </c>
      <c r="F347" s="24">
        <f t="shared" si="13"/>
        <v>7.4141711614632096E-5</v>
      </c>
      <c r="G347" s="125"/>
    </row>
    <row r="348" spans="1:7" x14ac:dyDescent="0.15">
      <c r="A348" s="25" t="s">
        <v>854</v>
      </c>
      <c r="B348" s="25" t="s">
        <v>855</v>
      </c>
      <c r="C348" s="21">
        <v>0.11617225</v>
      </c>
      <c r="D348" s="22">
        <v>5.1549381999999998E-2</v>
      </c>
      <c r="E348" s="23">
        <f t="shared" si="12"/>
        <v>1.2536109162278612</v>
      </c>
      <c r="F348" s="24">
        <f t="shared" si="13"/>
        <v>2.8063651509296381E-6</v>
      </c>
      <c r="G348" s="125"/>
    </row>
    <row r="349" spans="1:7" x14ac:dyDescent="0.15">
      <c r="A349" s="25" t="s">
        <v>856</v>
      </c>
      <c r="B349" s="25" t="s">
        <v>857</v>
      </c>
      <c r="C349" s="21">
        <v>0.15990411999999998</v>
      </c>
      <c r="D349" s="22">
        <v>0.23259714000000001</v>
      </c>
      <c r="E349" s="23">
        <f t="shared" si="12"/>
        <v>-0.31252757450070123</v>
      </c>
      <c r="F349" s="24">
        <f t="shared" si="13"/>
        <v>3.8627929635353618E-6</v>
      </c>
      <c r="G349" s="125"/>
    </row>
    <row r="350" spans="1:7" x14ac:dyDescent="0.15">
      <c r="A350" s="25" t="s">
        <v>858</v>
      </c>
      <c r="B350" s="25" t="s">
        <v>859</v>
      </c>
      <c r="C350" s="21">
        <v>9.8026390299999999</v>
      </c>
      <c r="D350" s="22">
        <v>10.847092585999999</v>
      </c>
      <c r="E350" s="23">
        <f t="shared" si="12"/>
        <v>-9.6288802526498407E-2</v>
      </c>
      <c r="F350" s="24">
        <f t="shared" si="13"/>
        <v>2.368016850920483E-4</v>
      </c>
      <c r="G350" s="125"/>
    </row>
    <row r="351" spans="1:7" x14ac:dyDescent="0.15">
      <c r="A351" s="25" t="s">
        <v>677</v>
      </c>
      <c r="B351" s="25" t="s">
        <v>860</v>
      </c>
      <c r="C351" s="21">
        <v>5.3042987899999998</v>
      </c>
      <c r="D351" s="22">
        <v>4.8335779900000002</v>
      </c>
      <c r="E351" s="23">
        <f t="shared" si="12"/>
        <v>9.738558082105131E-2</v>
      </c>
      <c r="F351" s="24">
        <f t="shared" si="13"/>
        <v>1.2813558551525209E-4</v>
      </c>
      <c r="G351" s="125"/>
    </row>
    <row r="352" spans="1:7" x14ac:dyDescent="0.15">
      <c r="A352" s="25" t="s">
        <v>678</v>
      </c>
      <c r="B352" s="25" t="s">
        <v>861</v>
      </c>
      <c r="C352" s="21">
        <v>3.7521765400000002</v>
      </c>
      <c r="D352" s="22">
        <v>0.6661975</v>
      </c>
      <c r="E352" s="23">
        <f t="shared" si="12"/>
        <v>4.6322284908004008</v>
      </c>
      <c r="F352" s="24">
        <f t="shared" si="13"/>
        <v>9.0641073767545581E-5</v>
      </c>
      <c r="G352" s="125"/>
    </row>
    <row r="353" spans="1:7" x14ac:dyDescent="0.15">
      <c r="A353" s="25" t="s">
        <v>862</v>
      </c>
      <c r="B353" s="25" t="s">
        <v>863</v>
      </c>
      <c r="C353" s="21">
        <v>0.29875109999999999</v>
      </c>
      <c r="D353" s="22">
        <v>0.30271524699999997</v>
      </c>
      <c r="E353" s="23">
        <f t="shared" si="12"/>
        <v>-1.3095300085760098E-2</v>
      </c>
      <c r="F353" s="24">
        <f t="shared" si="13"/>
        <v>7.2169100266362692E-6</v>
      </c>
      <c r="G353" s="125"/>
    </row>
    <row r="354" spans="1:7" x14ac:dyDescent="0.15">
      <c r="A354" s="25" t="s">
        <v>864</v>
      </c>
      <c r="B354" s="25" t="s">
        <v>865</v>
      </c>
      <c r="C354" s="21">
        <v>1.0659999999999999E-2</v>
      </c>
      <c r="D354" s="22">
        <v>0.42553035</v>
      </c>
      <c r="E354" s="23">
        <f t="shared" si="12"/>
        <v>-0.97494890787460875</v>
      </c>
      <c r="F354" s="24">
        <f t="shared" si="13"/>
        <v>2.5751289579835063E-7</v>
      </c>
      <c r="G354" s="125"/>
    </row>
    <row r="355" spans="1:7" x14ac:dyDescent="0.15">
      <c r="A355" s="25" t="s">
        <v>866</v>
      </c>
      <c r="B355" s="25" t="s">
        <v>867</v>
      </c>
      <c r="C355" s="21">
        <v>2.39188E-2</v>
      </c>
      <c r="D355" s="22">
        <v>5.1437800000000006E-2</v>
      </c>
      <c r="E355" s="23">
        <f t="shared" si="12"/>
        <v>-0.53499566466684034</v>
      </c>
      <c r="F355" s="24">
        <f t="shared" si="13"/>
        <v>5.7780482664367636E-7</v>
      </c>
      <c r="G355" s="125"/>
    </row>
    <row r="356" spans="1:7" x14ac:dyDescent="0.15">
      <c r="A356" s="25" t="s">
        <v>868</v>
      </c>
      <c r="B356" s="25" t="s">
        <v>869</v>
      </c>
      <c r="C356" s="21">
        <v>2.5785700000000002E-2</v>
      </c>
      <c r="D356" s="22">
        <v>0.63411370999999994</v>
      </c>
      <c r="E356" s="23">
        <f t="shared" si="12"/>
        <v>-0.95933584214730194</v>
      </c>
      <c r="F356" s="24">
        <f t="shared" si="13"/>
        <v>6.2290340311327674E-7</v>
      </c>
      <c r="G356" s="125"/>
    </row>
    <row r="357" spans="1:7" x14ac:dyDescent="0.15">
      <c r="A357" s="25" t="s">
        <v>870</v>
      </c>
      <c r="B357" s="25" t="s">
        <v>871</v>
      </c>
      <c r="C357" s="21">
        <v>20.990358230000002</v>
      </c>
      <c r="D357" s="22">
        <v>36.251414062999999</v>
      </c>
      <c r="E357" s="23">
        <f t="shared" si="12"/>
        <v>-0.42097822188338274</v>
      </c>
      <c r="F357" s="24">
        <f t="shared" si="13"/>
        <v>5.0706265775347491E-4</v>
      </c>
      <c r="G357" s="125"/>
    </row>
    <row r="358" spans="1:7" x14ac:dyDescent="0.15">
      <c r="A358" s="25" t="s">
        <v>872</v>
      </c>
      <c r="B358" s="25" t="s">
        <v>873</v>
      </c>
      <c r="C358" s="21">
        <v>4.2434099999999995E-2</v>
      </c>
      <c r="D358" s="22">
        <v>5.3820410000000006E-2</v>
      </c>
      <c r="E358" s="23">
        <f t="shared" si="12"/>
        <v>-0.21156119026220743</v>
      </c>
      <c r="F358" s="24">
        <f t="shared" si="13"/>
        <v>1.0250776708815E-6</v>
      </c>
      <c r="G358" s="125"/>
    </row>
    <row r="359" spans="1:7" x14ac:dyDescent="0.15">
      <c r="A359" s="25" t="s">
        <v>874</v>
      </c>
      <c r="B359" s="25" t="s">
        <v>875</v>
      </c>
      <c r="C359" s="21">
        <v>9.9453649999999991E-2</v>
      </c>
      <c r="D359" s="22">
        <v>7.0681574999999996E-2</v>
      </c>
      <c r="E359" s="23">
        <f t="shared" si="12"/>
        <v>0.40706612720500357</v>
      </c>
      <c r="F359" s="24">
        <f t="shared" si="13"/>
        <v>2.4024950665305471E-6</v>
      </c>
      <c r="G359" s="125"/>
    </row>
    <row r="360" spans="1:7" x14ac:dyDescent="0.15">
      <c r="A360" s="25" t="s">
        <v>876</v>
      </c>
      <c r="B360" s="25" t="s">
        <v>877</v>
      </c>
      <c r="C360" s="21">
        <v>1.4549999999999999E-3</v>
      </c>
      <c r="D360" s="22">
        <v>7.43E-3</v>
      </c>
      <c r="E360" s="23">
        <f t="shared" si="12"/>
        <v>-0.80417227456258411</v>
      </c>
      <c r="F360" s="24">
        <f t="shared" si="13"/>
        <v>3.5148336152589133E-8</v>
      </c>
      <c r="G360" s="125"/>
    </row>
    <row r="361" spans="1:7" x14ac:dyDescent="0.15">
      <c r="A361" s="25" t="s">
        <v>878</v>
      </c>
      <c r="B361" s="25" t="s">
        <v>879</v>
      </c>
      <c r="C361" s="21">
        <v>5.7540000000000004E-3</v>
      </c>
      <c r="D361" s="22">
        <v>1.1509528</v>
      </c>
      <c r="E361" s="23">
        <f t="shared" si="12"/>
        <v>-0.99500066379785512</v>
      </c>
      <c r="F361" s="24">
        <f t="shared" si="13"/>
        <v>1.3899898709415662E-7</v>
      </c>
      <c r="G361" s="125"/>
    </row>
    <row r="362" spans="1:7" x14ac:dyDescent="0.15">
      <c r="A362" s="25" t="s">
        <v>880</v>
      </c>
      <c r="B362" s="25" t="s">
        <v>881</v>
      </c>
      <c r="C362" s="21">
        <v>1.6432199699999999</v>
      </c>
      <c r="D362" s="22">
        <v>0.32713007</v>
      </c>
      <c r="E362" s="23">
        <f t="shared" si="12"/>
        <v>4.023139480879883</v>
      </c>
      <c r="F362" s="24">
        <f t="shared" si="13"/>
        <v>3.9695153180898581E-5</v>
      </c>
      <c r="G362" s="125"/>
    </row>
    <row r="363" spans="1:7" x14ac:dyDescent="0.15">
      <c r="A363" s="25" t="s">
        <v>882</v>
      </c>
      <c r="B363" s="25" t="s">
        <v>883</v>
      </c>
      <c r="C363" s="21">
        <v>1.8432E-2</v>
      </c>
      <c r="D363" s="22">
        <v>0</v>
      </c>
      <c r="E363" s="23" t="str">
        <f t="shared" si="12"/>
        <v/>
      </c>
      <c r="F363" s="24">
        <f t="shared" si="13"/>
        <v>4.4526057179692302E-7</v>
      </c>
      <c r="G363" s="125"/>
    </row>
    <row r="364" spans="1:7" x14ac:dyDescent="0.15">
      <c r="A364" s="25" t="s">
        <v>884</v>
      </c>
      <c r="B364" s="25" t="s">
        <v>885</v>
      </c>
      <c r="C364" s="21">
        <v>0.28194564</v>
      </c>
      <c r="D364" s="22">
        <v>1.423078E-2</v>
      </c>
      <c r="E364" s="23">
        <f t="shared" si="12"/>
        <v>18.812381331170883</v>
      </c>
      <c r="F364" s="24">
        <f t="shared" si="13"/>
        <v>6.8109416711181318E-6</v>
      </c>
      <c r="G364" s="125"/>
    </row>
    <row r="365" spans="1:7" x14ac:dyDescent="0.15">
      <c r="A365" s="25" t="s">
        <v>516</v>
      </c>
      <c r="B365" s="25" t="s">
        <v>517</v>
      </c>
      <c r="C365" s="21">
        <v>1.21902931</v>
      </c>
      <c r="D365" s="22">
        <v>9.3317299999999999E-3</v>
      </c>
      <c r="E365" s="23">
        <f t="shared" si="12"/>
        <v>129.63272405009576</v>
      </c>
      <c r="F365" s="24">
        <f t="shared" si="13"/>
        <v>2.9448008225250027E-5</v>
      </c>
      <c r="G365" s="125"/>
    </row>
    <row r="366" spans="1:7" x14ac:dyDescent="0.15">
      <c r="A366" s="25" t="s">
        <v>642</v>
      </c>
      <c r="B366" s="25" t="s">
        <v>886</v>
      </c>
      <c r="C366" s="21">
        <v>27.89455019</v>
      </c>
      <c r="D366" s="22">
        <v>21.225063379999998</v>
      </c>
      <c r="E366" s="23">
        <f t="shared" si="12"/>
        <v>0.3142269443720267</v>
      </c>
      <c r="F366" s="24">
        <f t="shared" si="13"/>
        <v>6.7384675388549079E-4</v>
      </c>
      <c r="G366" s="125"/>
    </row>
    <row r="367" spans="1:7" x14ac:dyDescent="0.15">
      <c r="A367" s="25" t="s">
        <v>793</v>
      </c>
      <c r="B367" s="25" t="s">
        <v>888</v>
      </c>
      <c r="C367" s="21">
        <v>2.5245625199999999</v>
      </c>
      <c r="D367" s="22">
        <v>0.35083115000000004</v>
      </c>
      <c r="E367" s="23">
        <f t="shared" si="12"/>
        <v>6.195947452214547</v>
      </c>
      <c r="F367" s="24">
        <f t="shared" si="13"/>
        <v>6.0985685286039537E-5</v>
      </c>
      <c r="G367" s="125"/>
    </row>
    <row r="368" spans="1:7" x14ac:dyDescent="0.15">
      <c r="A368" s="25" t="s">
        <v>892</v>
      </c>
      <c r="B368" s="25" t="s">
        <v>893</v>
      </c>
      <c r="C368" s="21">
        <v>0.38146765999999999</v>
      </c>
      <c r="D368" s="22">
        <v>0.33384241999999997</v>
      </c>
      <c r="E368" s="23">
        <f t="shared" si="12"/>
        <v>0.14265784438059126</v>
      </c>
      <c r="F368" s="24">
        <f t="shared" si="13"/>
        <v>9.2150883470938693E-6</v>
      </c>
      <c r="G368" s="125"/>
    </row>
    <row r="369" spans="1:7" x14ac:dyDescent="0.15">
      <c r="A369" s="25" t="s">
        <v>495</v>
      </c>
      <c r="B369" s="25" t="s">
        <v>889</v>
      </c>
      <c r="C369" s="21">
        <v>1.9001711499999998</v>
      </c>
      <c r="D369" s="22">
        <v>5.2635269000000012E-2</v>
      </c>
      <c r="E369" s="23">
        <f t="shared" si="12"/>
        <v>35.100720792364513</v>
      </c>
      <c r="F369" s="24">
        <f t="shared" si="13"/>
        <v>4.5902305379829465E-5</v>
      </c>
      <c r="G369" s="125"/>
    </row>
    <row r="370" spans="1:7" x14ac:dyDescent="0.15">
      <c r="A370" s="25" t="s">
        <v>496</v>
      </c>
      <c r="B370" s="25" t="s">
        <v>891</v>
      </c>
      <c r="C370" s="21">
        <v>5.2306575000000004</v>
      </c>
      <c r="D370" s="22">
        <v>2.6086818480000002</v>
      </c>
      <c r="E370" s="23">
        <f t="shared" si="12"/>
        <v>1.0050959851659149</v>
      </c>
      <c r="F370" s="24">
        <f t="shared" si="13"/>
        <v>1.2635663787564366E-4</v>
      </c>
      <c r="G370" s="125"/>
    </row>
    <row r="371" spans="1:7" x14ac:dyDescent="0.15">
      <c r="A371" s="25" t="s">
        <v>497</v>
      </c>
      <c r="B371" s="25" t="s">
        <v>890</v>
      </c>
      <c r="C371" s="21">
        <v>23.061350040000001</v>
      </c>
      <c r="D371" s="22">
        <v>19.509735769999999</v>
      </c>
      <c r="E371" s="23">
        <f t="shared" si="12"/>
        <v>0.18204317638485379</v>
      </c>
      <c r="F371" s="24">
        <f t="shared" si="13"/>
        <v>5.570914662119896E-4</v>
      </c>
      <c r="G371" s="125"/>
    </row>
    <row r="372" spans="1:7" x14ac:dyDescent="0.15">
      <c r="A372" s="25" t="s">
        <v>564</v>
      </c>
      <c r="B372" s="25" t="s">
        <v>565</v>
      </c>
      <c r="C372" s="21">
        <v>4.2868769699999998</v>
      </c>
      <c r="D372" s="22">
        <v>6.4858250000000011</v>
      </c>
      <c r="E372" s="23">
        <f t="shared" si="12"/>
        <v>-0.33903906287943342</v>
      </c>
      <c r="F372" s="24">
        <f t="shared" si="13"/>
        <v>1.0355779572945207E-4</v>
      </c>
      <c r="G372" s="125"/>
    </row>
    <row r="373" spans="1:7" x14ac:dyDescent="0.15">
      <c r="A373" s="25" t="s">
        <v>894</v>
      </c>
      <c r="B373" s="25" t="s">
        <v>895</v>
      </c>
      <c r="C373" s="21">
        <v>26.018979179999999</v>
      </c>
      <c r="D373" s="22">
        <v>52.218385039000005</v>
      </c>
      <c r="E373" s="23">
        <f t="shared" si="12"/>
        <v>-0.50172761642154629</v>
      </c>
      <c r="F373" s="24">
        <f t="shared" si="13"/>
        <v>6.2853871241639724E-4</v>
      </c>
      <c r="G373" s="125"/>
    </row>
    <row r="374" spans="1:7" s="4" customFormat="1" ht="11" x14ac:dyDescent="0.15">
      <c r="A374" s="115" t="s">
        <v>751</v>
      </c>
      <c r="B374" s="27"/>
      <c r="C374" s="28">
        <f>SUM(C6:C373)</f>
        <v>16908.535703020025</v>
      </c>
      <c r="D374" s="29">
        <f>SUM(D6:D373)</f>
        <v>12685.341894252013</v>
      </c>
      <c r="E374" s="30">
        <f t="shared" si="12"/>
        <v>0.3329191947661756</v>
      </c>
      <c r="F374" s="31">
        <f t="shared" si="13"/>
        <v>0.40845834827340405</v>
      </c>
      <c r="G374" s="133"/>
    </row>
    <row r="375" spans="1:7" x14ac:dyDescent="0.15">
      <c r="E375" s="33" t="str">
        <f t="shared" si="12"/>
        <v/>
      </c>
      <c r="F375" s="33"/>
    </row>
    <row r="376" spans="1:7" s="4" customFormat="1" ht="11" x14ac:dyDescent="0.15">
      <c r="A376" s="114" t="s">
        <v>679</v>
      </c>
      <c r="B376" s="35" t="s">
        <v>934</v>
      </c>
      <c r="C376" s="140" t="s">
        <v>469</v>
      </c>
      <c r="D376" s="141"/>
      <c r="E376" s="142"/>
      <c r="F376" s="36"/>
    </row>
    <row r="377" spans="1:7" s="10" customFormat="1" ht="12" x14ac:dyDescent="0.15">
      <c r="A377" s="38"/>
      <c r="B377" s="38"/>
      <c r="C377" s="7" t="s">
        <v>1186</v>
      </c>
      <c r="D377" s="39" t="s">
        <v>1260</v>
      </c>
      <c r="E377" s="40" t="s">
        <v>905</v>
      </c>
      <c r="F377" s="41" t="s">
        <v>906</v>
      </c>
    </row>
    <row r="378" spans="1:7" x14ac:dyDescent="0.15">
      <c r="A378" s="20" t="s">
        <v>896</v>
      </c>
      <c r="B378" s="20" t="s">
        <v>897</v>
      </c>
      <c r="C378" s="126">
        <v>137.97437815999999</v>
      </c>
      <c r="D378" s="129">
        <v>90.659450769999992</v>
      </c>
      <c r="E378" s="42">
        <f t="shared" ref="E378:E441" si="14">IF(ISERROR(C378/D378-1),"",((C378/D378-1)))</f>
        <v>0.52189735309599872</v>
      </c>
      <c r="F378" s="43">
        <f t="shared" ref="F378:F409" si="15">C378/$C$1427</f>
        <v>3.3330376797334241E-3</v>
      </c>
      <c r="G378" s="125"/>
    </row>
    <row r="379" spans="1:7" x14ac:dyDescent="0.15">
      <c r="A379" s="25" t="s">
        <v>1261</v>
      </c>
      <c r="B379" s="25" t="s">
        <v>1274</v>
      </c>
      <c r="C379" s="127">
        <v>8.7443197500000007</v>
      </c>
      <c r="D379" s="130">
        <v>0</v>
      </c>
      <c r="E379" s="23" t="str">
        <f t="shared" si="14"/>
        <v/>
      </c>
      <c r="F379" s="24">
        <f t="shared" si="15"/>
        <v>2.1123593814345308E-4</v>
      </c>
      <c r="G379" s="125"/>
    </row>
    <row r="380" spans="1:7" x14ac:dyDescent="0.15">
      <c r="A380" s="25" t="s">
        <v>205</v>
      </c>
      <c r="B380" s="25" t="s">
        <v>505</v>
      </c>
      <c r="C380" s="127">
        <v>0</v>
      </c>
      <c r="D380" s="130">
        <v>1.8572000000000002E-2</v>
      </c>
      <c r="E380" s="23">
        <f t="shared" si="14"/>
        <v>-1</v>
      </c>
      <c r="F380" s="24">
        <f t="shared" si="15"/>
        <v>0</v>
      </c>
      <c r="G380" s="125"/>
    </row>
    <row r="381" spans="1:7" x14ac:dyDescent="0.15">
      <c r="A381" s="25" t="s">
        <v>1262</v>
      </c>
      <c r="B381" s="25" t="s">
        <v>1049</v>
      </c>
      <c r="C381" s="127">
        <v>1.0195360000000001E-2</v>
      </c>
      <c r="D381" s="130">
        <v>0</v>
      </c>
      <c r="E381" s="23" t="str">
        <f t="shared" si="14"/>
        <v/>
      </c>
      <c r="F381" s="24">
        <f t="shared" si="15"/>
        <v>2.4628861888430322E-7</v>
      </c>
      <c r="G381" s="125"/>
    </row>
    <row r="382" spans="1:7" x14ac:dyDescent="0.15">
      <c r="A382" s="25" t="s">
        <v>1263</v>
      </c>
      <c r="B382" s="25" t="s">
        <v>1048</v>
      </c>
      <c r="C382" s="127">
        <v>3.8604779999999998E-2</v>
      </c>
      <c r="D382" s="130">
        <v>0</v>
      </c>
      <c r="E382" s="23" t="str">
        <f t="shared" si="14"/>
        <v/>
      </c>
      <c r="F382" s="24">
        <f t="shared" si="15"/>
        <v>9.325730477915807E-7</v>
      </c>
      <c r="G382" s="125"/>
    </row>
    <row r="383" spans="1:7" x14ac:dyDescent="0.15">
      <c r="A383" s="25" t="s">
        <v>1264</v>
      </c>
      <c r="B383" s="25" t="s">
        <v>1050</v>
      </c>
      <c r="C383" s="127">
        <v>0</v>
      </c>
      <c r="D383" s="130">
        <v>0</v>
      </c>
      <c r="E383" s="23" t="str">
        <f t="shared" si="14"/>
        <v/>
      </c>
      <c r="F383" s="24">
        <f t="shared" si="15"/>
        <v>0</v>
      </c>
      <c r="G383" s="125"/>
    </row>
    <row r="384" spans="1:7" x14ac:dyDescent="0.15">
      <c r="A384" s="25" t="s">
        <v>1265</v>
      </c>
      <c r="B384" s="25" t="s">
        <v>1051</v>
      </c>
      <c r="C384" s="127">
        <v>2.5094999999999999E-2</v>
      </c>
      <c r="D384" s="130">
        <v>2.3980000000000001E-2</v>
      </c>
      <c r="E384" s="23">
        <f t="shared" si="14"/>
        <v>4.6497080900750554E-2</v>
      </c>
      <c r="F384" s="24">
        <f t="shared" si="15"/>
        <v>6.0621821013692394E-7</v>
      </c>
      <c r="G384" s="125"/>
    </row>
    <row r="385" spans="1:7" x14ac:dyDescent="0.15">
      <c r="A385" s="25" t="s">
        <v>1266</v>
      </c>
      <c r="B385" s="25" t="s">
        <v>1052</v>
      </c>
      <c r="C385" s="127">
        <v>0</v>
      </c>
      <c r="D385" s="130">
        <v>0</v>
      </c>
      <c r="E385" s="23" t="str">
        <f t="shared" si="14"/>
        <v/>
      </c>
      <c r="F385" s="24">
        <f t="shared" si="15"/>
        <v>0</v>
      </c>
      <c r="G385" s="125"/>
    </row>
    <row r="386" spans="1:7" x14ac:dyDescent="0.15">
      <c r="A386" s="25" t="s">
        <v>1267</v>
      </c>
      <c r="B386" s="25" t="s">
        <v>1055</v>
      </c>
      <c r="C386" s="127">
        <v>0</v>
      </c>
      <c r="D386" s="130">
        <v>0</v>
      </c>
      <c r="E386" s="23" t="str">
        <f t="shared" si="14"/>
        <v/>
      </c>
      <c r="F386" s="24">
        <f t="shared" si="15"/>
        <v>0</v>
      </c>
      <c r="G386" s="125"/>
    </row>
    <row r="387" spans="1:7" x14ac:dyDescent="0.15">
      <c r="A387" s="25" t="s">
        <v>1268</v>
      </c>
      <c r="B387" s="25" t="s">
        <v>1053</v>
      </c>
      <c r="C387" s="127">
        <v>0</v>
      </c>
      <c r="D387" s="130">
        <v>0</v>
      </c>
      <c r="E387" s="23" t="str">
        <f t="shared" si="14"/>
        <v/>
      </c>
      <c r="F387" s="24">
        <f t="shared" si="15"/>
        <v>0</v>
      </c>
      <c r="G387" s="125"/>
    </row>
    <row r="388" spans="1:7" x14ac:dyDescent="0.15">
      <c r="A388" s="25" t="s">
        <v>1269</v>
      </c>
      <c r="B388" s="25" t="s">
        <v>1054</v>
      </c>
      <c r="C388" s="127">
        <v>0</v>
      </c>
      <c r="D388" s="130">
        <v>0</v>
      </c>
      <c r="E388" s="23" t="str">
        <f t="shared" si="14"/>
        <v/>
      </c>
      <c r="F388" s="24">
        <f t="shared" si="15"/>
        <v>0</v>
      </c>
      <c r="G388" s="125"/>
    </row>
    <row r="389" spans="1:7" x14ac:dyDescent="0.15">
      <c r="A389" s="25" t="s">
        <v>1270</v>
      </c>
      <c r="B389" s="25" t="s">
        <v>1056</v>
      </c>
      <c r="C389" s="127">
        <v>7.7792499999999997E-3</v>
      </c>
      <c r="D389" s="130">
        <v>0</v>
      </c>
      <c r="E389" s="23" t="str">
        <f t="shared" si="14"/>
        <v/>
      </c>
      <c r="F389" s="24">
        <f t="shared" si="15"/>
        <v>1.879228137560337E-7</v>
      </c>
      <c r="G389" s="125"/>
    </row>
    <row r="390" spans="1:7" x14ac:dyDescent="0.15">
      <c r="A390" s="25" t="s">
        <v>394</v>
      </c>
      <c r="B390" s="25" t="s">
        <v>616</v>
      </c>
      <c r="C390" s="127">
        <v>32.213083859999998</v>
      </c>
      <c r="D390" s="130">
        <v>15.937798580000001</v>
      </c>
      <c r="E390" s="23">
        <f t="shared" si="14"/>
        <v>1.0211752393723623</v>
      </c>
      <c r="F390" s="24">
        <f t="shared" si="15"/>
        <v>7.7816927836620172E-4</v>
      </c>
      <c r="G390" s="125"/>
    </row>
    <row r="391" spans="1:7" x14ac:dyDescent="0.15">
      <c r="A391" s="25" t="s">
        <v>393</v>
      </c>
      <c r="B391" s="25" t="s">
        <v>617</v>
      </c>
      <c r="C391" s="127">
        <v>18.673412539999998</v>
      </c>
      <c r="D391" s="130">
        <v>17.147738910000001</v>
      </c>
      <c r="E391" s="23">
        <f t="shared" si="14"/>
        <v>8.8972291799373826E-2</v>
      </c>
      <c r="F391" s="24">
        <f t="shared" si="15"/>
        <v>4.5109235812501255E-4</v>
      </c>
      <c r="G391" s="125"/>
    </row>
    <row r="392" spans="1:7" x14ac:dyDescent="0.15">
      <c r="A392" s="25" t="s">
        <v>528</v>
      </c>
      <c r="B392" s="25" t="s">
        <v>529</v>
      </c>
      <c r="C392" s="127">
        <v>57.302011499999999</v>
      </c>
      <c r="D392" s="130">
        <v>30.63366044</v>
      </c>
      <c r="E392" s="23">
        <f t="shared" si="14"/>
        <v>0.87055711517836487</v>
      </c>
      <c r="F392" s="24">
        <f t="shared" si="15"/>
        <v>1.3842407989151397E-3</v>
      </c>
      <c r="G392" s="125"/>
    </row>
    <row r="393" spans="1:7" x14ac:dyDescent="0.15">
      <c r="A393" s="25" t="s">
        <v>526</v>
      </c>
      <c r="B393" s="25" t="s">
        <v>527</v>
      </c>
      <c r="C393" s="127">
        <v>25.340481350000001</v>
      </c>
      <c r="D393" s="130">
        <v>34.532949590000001</v>
      </c>
      <c r="E393" s="23">
        <f t="shared" si="14"/>
        <v>-0.266194123268924</v>
      </c>
      <c r="F393" s="24">
        <f t="shared" si="15"/>
        <v>6.1214828643176347E-4</v>
      </c>
      <c r="G393" s="125"/>
    </row>
    <row r="394" spans="1:7" x14ac:dyDescent="0.15">
      <c r="A394" s="25" t="s">
        <v>626</v>
      </c>
      <c r="B394" s="25" t="s">
        <v>947</v>
      </c>
      <c r="C394" s="127">
        <v>49.127392999999998</v>
      </c>
      <c r="D394" s="130">
        <v>17.538139010000002</v>
      </c>
      <c r="E394" s="23">
        <f t="shared" si="14"/>
        <v>1.8011747980779629</v>
      </c>
      <c r="F394" s="24">
        <f t="shared" si="15"/>
        <v>1.1867670951645048E-3</v>
      </c>
      <c r="G394" s="125"/>
    </row>
    <row r="395" spans="1:7" x14ac:dyDescent="0.15">
      <c r="A395" s="25" t="s">
        <v>898</v>
      </c>
      <c r="B395" s="25" t="s">
        <v>948</v>
      </c>
      <c r="C395" s="127">
        <v>7.2038581399999995</v>
      </c>
      <c r="D395" s="130">
        <v>1.7548828000000001</v>
      </c>
      <c r="E395" s="23">
        <f t="shared" si="14"/>
        <v>3.1050366098522355</v>
      </c>
      <c r="F395" s="24">
        <f t="shared" si="15"/>
        <v>1.7402311168404503E-4</v>
      </c>
      <c r="G395" s="125"/>
    </row>
    <row r="396" spans="1:7" x14ac:dyDescent="0.15">
      <c r="A396" s="25" t="s">
        <v>214</v>
      </c>
      <c r="B396" s="25" t="s">
        <v>949</v>
      </c>
      <c r="C396" s="127">
        <v>0.52066804999999994</v>
      </c>
      <c r="D396" s="130">
        <v>2.0970494899999998</v>
      </c>
      <c r="E396" s="23">
        <f t="shared" si="14"/>
        <v>-0.75171399030740094</v>
      </c>
      <c r="F396" s="24">
        <f t="shared" si="15"/>
        <v>1.2577742711555385E-5</v>
      </c>
      <c r="G396" s="125"/>
    </row>
    <row r="397" spans="1:7" x14ac:dyDescent="0.15">
      <c r="A397" s="25" t="s">
        <v>215</v>
      </c>
      <c r="B397" s="25" t="s">
        <v>979</v>
      </c>
      <c r="C397" s="127">
        <v>0.68821290000000002</v>
      </c>
      <c r="D397" s="130">
        <v>1.1339451399999998</v>
      </c>
      <c r="E397" s="23">
        <f t="shared" si="14"/>
        <v>-0.39308095627977191</v>
      </c>
      <c r="F397" s="24">
        <f t="shared" si="15"/>
        <v>1.6625112270617327E-5</v>
      </c>
      <c r="G397" s="125"/>
    </row>
    <row r="398" spans="1:7" x14ac:dyDescent="0.15">
      <c r="A398" s="25" t="s">
        <v>988</v>
      </c>
      <c r="B398" s="25" t="s">
        <v>989</v>
      </c>
      <c r="C398" s="127">
        <v>2.6592799500000002</v>
      </c>
      <c r="D398" s="130">
        <v>6.5679630300000005</v>
      </c>
      <c r="E398" s="23">
        <f t="shared" si="14"/>
        <v>-0.5951134411303165</v>
      </c>
      <c r="F398" s="24">
        <f t="shared" si="15"/>
        <v>6.4240045090337071E-5</v>
      </c>
      <c r="G398" s="125"/>
    </row>
    <row r="399" spans="1:7" x14ac:dyDescent="0.15">
      <c r="A399" s="25" t="s">
        <v>396</v>
      </c>
      <c r="B399" s="25" t="s">
        <v>990</v>
      </c>
      <c r="C399" s="127">
        <v>2.8266012999999997</v>
      </c>
      <c r="D399" s="130">
        <v>7.0428455699999999</v>
      </c>
      <c r="E399" s="23">
        <f t="shared" si="14"/>
        <v>-0.59865635673735218</v>
      </c>
      <c r="F399" s="24">
        <f t="shared" si="15"/>
        <v>6.8282015575082776E-5</v>
      </c>
      <c r="G399" s="125"/>
    </row>
    <row r="400" spans="1:7" x14ac:dyDescent="0.15">
      <c r="A400" s="25" t="s">
        <v>991</v>
      </c>
      <c r="B400" s="25" t="s">
        <v>992</v>
      </c>
      <c r="C400" s="127">
        <v>2.53459557</v>
      </c>
      <c r="D400" s="130">
        <v>1.6815900000000002E-2</v>
      </c>
      <c r="E400" s="23">
        <f t="shared" si="14"/>
        <v>149.7261324103973</v>
      </c>
      <c r="F400" s="24">
        <f t="shared" si="15"/>
        <v>6.1228052993280598E-5</v>
      </c>
      <c r="G400" s="125"/>
    </row>
    <row r="401" spans="1:7" x14ac:dyDescent="0.15">
      <c r="A401" s="25" t="s">
        <v>1014</v>
      </c>
      <c r="B401" s="25" t="s">
        <v>1015</v>
      </c>
      <c r="C401" s="127">
        <v>0</v>
      </c>
      <c r="D401" s="130">
        <v>0</v>
      </c>
      <c r="E401" s="23" t="str">
        <f t="shared" si="14"/>
        <v/>
      </c>
      <c r="F401" s="24">
        <f t="shared" si="15"/>
        <v>0</v>
      </c>
      <c r="G401" s="125"/>
    </row>
    <row r="402" spans="1:7" x14ac:dyDescent="0.15">
      <c r="A402" s="25" t="s">
        <v>1018</v>
      </c>
      <c r="B402" s="25" t="s">
        <v>1019</v>
      </c>
      <c r="C402" s="127">
        <v>10.89257937</v>
      </c>
      <c r="D402" s="130">
        <v>24.421411110000001</v>
      </c>
      <c r="E402" s="23">
        <f t="shared" si="14"/>
        <v>-0.55397420235312522</v>
      </c>
      <c r="F402" s="24">
        <f t="shared" si="15"/>
        <v>2.6313129983884369E-4</v>
      </c>
      <c r="G402" s="125"/>
    </row>
    <row r="403" spans="1:7" x14ac:dyDescent="0.15">
      <c r="A403" s="25" t="s">
        <v>899</v>
      </c>
      <c r="B403" s="25" t="s">
        <v>1021</v>
      </c>
      <c r="C403" s="127">
        <v>0.32966561</v>
      </c>
      <c r="D403" s="130">
        <v>0.49889416999999997</v>
      </c>
      <c r="E403" s="23">
        <f t="shared" si="14"/>
        <v>-0.33920733128631264</v>
      </c>
      <c r="F403" s="24">
        <f t="shared" si="15"/>
        <v>7.9637097444868384E-6</v>
      </c>
      <c r="G403" s="125"/>
    </row>
    <row r="404" spans="1:7" x14ac:dyDescent="0.15">
      <c r="A404" s="25" t="s">
        <v>900</v>
      </c>
      <c r="B404" s="25" t="s">
        <v>1023</v>
      </c>
      <c r="C404" s="127">
        <v>0.42183223999999997</v>
      </c>
      <c r="D404" s="130">
        <v>2.9611126299999997</v>
      </c>
      <c r="E404" s="23">
        <f t="shared" si="14"/>
        <v>-0.85754265618731296</v>
      </c>
      <c r="F404" s="24">
        <f t="shared" si="15"/>
        <v>1.0190172763931036E-5</v>
      </c>
      <c r="G404" s="125"/>
    </row>
    <row r="405" spans="1:7" x14ac:dyDescent="0.15">
      <c r="A405" s="25" t="s">
        <v>901</v>
      </c>
      <c r="B405" s="25" t="s">
        <v>1025</v>
      </c>
      <c r="C405" s="127">
        <v>4.84330791</v>
      </c>
      <c r="D405" s="130">
        <v>7.2325422300000008</v>
      </c>
      <c r="E405" s="23">
        <f t="shared" si="14"/>
        <v>-0.33034502171168112</v>
      </c>
      <c r="F405" s="24">
        <f t="shared" si="15"/>
        <v>1.1699946014513672E-4</v>
      </c>
      <c r="G405" s="125"/>
    </row>
    <row r="406" spans="1:7" x14ac:dyDescent="0.15">
      <c r="A406" s="25" t="s">
        <v>1026</v>
      </c>
      <c r="B406" s="25" t="s">
        <v>1027</v>
      </c>
      <c r="C406" s="127">
        <v>5.76051366</v>
      </c>
      <c r="D406" s="130">
        <v>6.2670758900000001</v>
      </c>
      <c r="E406" s="23">
        <f t="shared" si="14"/>
        <v>-8.0829120133728005E-2</v>
      </c>
      <c r="F406" s="24">
        <f t="shared" si="15"/>
        <v>1.3915633713626225E-4</v>
      </c>
      <c r="G406" s="125"/>
    </row>
    <row r="407" spans="1:7" x14ac:dyDescent="0.15">
      <c r="A407" s="25" t="s">
        <v>902</v>
      </c>
      <c r="B407" s="25" t="s">
        <v>1033</v>
      </c>
      <c r="C407" s="127">
        <v>0.74315408999999999</v>
      </c>
      <c r="D407" s="130">
        <v>2.2511375600000001</v>
      </c>
      <c r="E407" s="23">
        <f t="shared" si="14"/>
        <v>-0.66987619805872733</v>
      </c>
      <c r="F407" s="24">
        <f t="shared" si="15"/>
        <v>1.7952322864942599E-5</v>
      </c>
      <c r="G407" s="125"/>
    </row>
    <row r="408" spans="1:7" x14ac:dyDescent="0.15">
      <c r="A408" s="25" t="s">
        <v>903</v>
      </c>
      <c r="B408" s="25" t="s">
        <v>1035</v>
      </c>
      <c r="C408" s="127">
        <v>0.68938090000000007</v>
      </c>
      <c r="D408" s="130">
        <v>14.7836605</v>
      </c>
      <c r="E408" s="23">
        <f t="shared" si="14"/>
        <v>-0.95336872758948976</v>
      </c>
      <c r="F408" s="24">
        <f t="shared" si="15"/>
        <v>1.6653327567267654E-5</v>
      </c>
      <c r="G408" s="125"/>
    </row>
    <row r="409" spans="1:7" x14ac:dyDescent="0.15">
      <c r="A409" s="25" t="s">
        <v>290</v>
      </c>
      <c r="B409" s="25" t="s">
        <v>1037</v>
      </c>
      <c r="C409" s="127">
        <v>0.33861479999999999</v>
      </c>
      <c r="D409" s="130">
        <v>0.92009874999999997</v>
      </c>
      <c r="E409" s="23">
        <f t="shared" si="14"/>
        <v>-0.63197993693611698</v>
      </c>
      <c r="F409" s="24">
        <f t="shared" si="15"/>
        <v>8.179894719341402E-6</v>
      </c>
      <c r="G409" s="125"/>
    </row>
    <row r="410" spans="1:7" x14ac:dyDescent="0.15">
      <c r="A410" s="25" t="s">
        <v>291</v>
      </c>
      <c r="B410" s="25" t="s">
        <v>1041</v>
      </c>
      <c r="C410" s="127">
        <v>9.5475020000000008E-2</v>
      </c>
      <c r="D410" s="130">
        <v>1.4066957499999999</v>
      </c>
      <c r="E410" s="23">
        <f t="shared" si="14"/>
        <v>-0.93212816630746198</v>
      </c>
      <c r="F410" s="24">
        <f t="shared" ref="F410:F441" si="16">C410/$C$1427</f>
        <v>2.3063835719142068E-6</v>
      </c>
      <c r="G410" s="125"/>
    </row>
    <row r="411" spans="1:7" x14ac:dyDescent="0.15">
      <c r="A411" s="25" t="s">
        <v>292</v>
      </c>
      <c r="B411" s="25" t="s">
        <v>1043</v>
      </c>
      <c r="C411" s="127">
        <v>5.6785520499999995</v>
      </c>
      <c r="D411" s="130">
        <v>14.12216222</v>
      </c>
      <c r="E411" s="23">
        <f t="shared" si="14"/>
        <v>-0.59789783168203825</v>
      </c>
      <c r="F411" s="24">
        <f t="shared" si="16"/>
        <v>1.3717639609166606E-4</v>
      </c>
      <c r="G411" s="125"/>
    </row>
    <row r="412" spans="1:7" x14ac:dyDescent="0.15">
      <c r="A412" s="25" t="s">
        <v>1044</v>
      </c>
      <c r="B412" s="25" t="s">
        <v>1045</v>
      </c>
      <c r="C412" s="127">
        <v>3.3040246899999999</v>
      </c>
      <c r="D412" s="130">
        <v>3.5259778100000001</v>
      </c>
      <c r="E412" s="23">
        <f t="shared" si="14"/>
        <v>-6.2947962795035339E-2</v>
      </c>
      <c r="F412" s="24">
        <f t="shared" si="16"/>
        <v>7.9815099972903173E-5</v>
      </c>
      <c r="G412" s="125"/>
    </row>
    <row r="413" spans="1:7" x14ac:dyDescent="0.15">
      <c r="A413" s="25" t="s">
        <v>293</v>
      </c>
      <c r="B413" s="25" t="s">
        <v>1058</v>
      </c>
      <c r="C413" s="127">
        <v>2.55618641</v>
      </c>
      <c r="D413" s="130">
        <v>10.65473588</v>
      </c>
      <c r="E413" s="23">
        <f t="shared" si="14"/>
        <v>-0.76008918111257773</v>
      </c>
      <c r="F413" s="24">
        <f t="shared" si="16"/>
        <v>6.1749621448357409E-5</v>
      </c>
      <c r="G413" s="125"/>
    </row>
    <row r="414" spans="1:7" x14ac:dyDescent="0.15">
      <c r="A414" s="25" t="s">
        <v>294</v>
      </c>
      <c r="B414" s="25" t="s">
        <v>1068</v>
      </c>
      <c r="C414" s="127">
        <v>11.74942826</v>
      </c>
      <c r="D414" s="130">
        <v>4.21305671</v>
      </c>
      <c r="E414" s="23">
        <f t="shared" si="14"/>
        <v>1.788813222502291</v>
      </c>
      <c r="F414" s="24">
        <f t="shared" si="16"/>
        <v>2.8383014026337491E-4</v>
      </c>
      <c r="G414" s="125"/>
    </row>
    <row r="415" spans="1:7" x14ac:dyDescent="0.15">
      <c r="A415" s="25" t="s">
        <v>295</v>
      </c>
      <c r="B415" s="25" t="s">
        <v>296</v>
      </c>
      <c r="C415" s="127">
        <v>0</v>
      </c>
      <c r="D415" s="130">
        <v>0</v>
      </c>
      <c r="E415" s="23" t="str">
        <f t="shared" si="14"/>
        <v/>
      </c>
      <c r="F415" s="24">
        <f t="shared" si="16"/>
        <v>0</v>
      </c>
      <c r="G415" s="125"/>
    </row>
    <row r="416" spans="1:7" x14ac:dyDescent="0.15">
      <c r="A416" s="25" t="s">
        <v>297</v>
      </c>
      <c r="B416" s="25" t="s">
        <v>298</v>
      </c>
      <c r="C416" s="127">
        <v>2.51030292</v>
      </c>
      <c r="D416" s="130">
        <v>1.1710938799999999</v>
      </c>
      <c r="E416" s="23">
        <f t="shared" si="14"/>
        <v>1.1435539565794675</v>
      </c>
      <c r="F416" s="24">
        <f t="shared" si="16"/>
        <v>6.0641217097584929E-5</v>
      </c>
      <c r="G416" s="125"/>
    </row>
    <row r="417" spans="1:7" x14ac:dyDescent="0.15">
      <c r="A417" s="25" t="s">
        <v>299</v>
      </c>
      <c r="B417" s="25" t="s">
        <v>300</v>
      </c>
      <c r="C417" s="127">
        <v>111.72741438</v>
      </c>
      <c r="D417" s="130">
        <v>135.31066231</v>
      </c>
      <c r="E417" s="23">
        <f t="shared" si="14"/>
        <v>-0.17428964966537674</v>
      </c>
      <c r="F417" s="24">
        <f t="shared" si="16"/>
        <v>2.6989915588232724E-3</v>
      </c>
      <c r="G417" s="125"/>
    </row>
    <row r="418" spans="1:7" x14ac:dyDescent="0.15">
      <c r="A418" s="25" t="s">
        <v>548</v>
      </c>
      <c r="B418" s="25" t="s">
        <v>549</v>
      </c>
      <c r="C418" s="127">
        <v>2.0838614</v>
      </c>
      <c r="D418" s="130">
        <v>2.77492246</v>
      </c>
      <c r="E418" s="23">
        <f t="shared" si="14"/>
        <v>-0.24903797131686345</v>
      </c>
      <c r="F418" s="24">
        <f t="shared" si="16"/>
        <v>5.0339698269831618E-5</v>
      </c>
      <c r="G418" s="125"/>
    </row>
    <row r="419" spans="1:7" x14ac:dyDescent="0.15">
      <c r="A419" s="25" t="s">
        <v>777</v>
      </c>
      <c r="B419" s="25" t="s">
        <v>778</v>
      </c>
      <c r="C419" s="127">
        <v>1.9349645900000001</v>
      </c>
      <c r="D419" s="130">
        <v>3.4337731000000002</v>
      </c>
      <c r="E419" s="23">
        <f t="shared" si="14"/>
        <v>-0.43649025906807881</v>
      </c>
      <c r="F419" s="24">
        <f t="shared" si="16"/>
        <v>4.6742808146169634E-5</v>
      </c>
      <c r="G419" s="125"/>
    </row>
    <row r="420" spans="1:7" x14ac:dyDescent="0.15">
      <c r="A420" s="25" t="s">
        <v>507</v>
      </c>
      <c r="B420" s="25" t="s">
        <v>508</v>
      </c>
      <c r="C420" s="127">
        <v>0.40235446999999996</v>
      </c>
      <c r="D420" s="130">
        <v>3.0066979700000003</v>
      </c>
      <c r="E420" s="23">
        <f t="shared" si="14"/>
        <v>-0.86618061607298724</v>
      </c>
      <c r="F420" s="24">
        <f t="shared" si="16"/>
        <v>9.7196495972899244E-6</v>
      </c>
      <c r="G420" s="125"/>
    </row>
    <row r="421" spans="1:7" x14ac:dyDescent="0.15">
      <c r="A421" s="25" t="s">
        <v>542</v>
      </c>
      <c r="B421" s="25" t="s">
        <v>543</v>
      </c>
      <c r="C421" s="127">
        <v>1.71873842</v>
      </c>
      <c r="D421" s="130">
        <v>4.1501701600000001</v>
      </c>
      <c r="E421" s="23">
        <f t="shared" si="14"/>
        <v>-0.58586314446441878</v>
      </c>
      <c r="F421" s="24">
        <f t="shared" si="16"/>
        <v>4.1519447247099605E-5</v>
      </c>
      <c r="G421" s="125"/>
    </row>
    <row r="422" spans="1:7" x14ac:dyDescent="0.15">
      <c r="A422" s="25" t="s">
        <v>206</v>
      </c>
      <c r="B422" s="25" t="s">
        <v>506</v>
      </c>
      <c r="C422" s="127">
        <v>0.2115554</v>
      </c>
      <c r="D422" s="130">
        <v>0.40208409000000001</v>
      </c>
      <c r="E422" s="23">
        <f t="shared" si="14"/>
        <v>-0.47385284506034542</v>
      </c>
      <c r="F422" s="24">
        <f t="shared" si="16"/>
        <v>5.1105294254951585E-6</v>
      </c>
      <c r="G422" s="125"/>
    </row>
    <row r="423" spans="1:7" x14ac:dyDescent="0.15">
      <c r="A423" s="25" t="s">
        <v>207</v>
      </c>
      <c r="B423" s="25" t="s">
        <v>550</v>
      </c>
      <c r="C423" s="127">
        <v>1.5941738799999998</v>
      </c>
      <c r="D423" s="130">
        <v>10.159377900000001</v>
      </c>
      <c r="E423" s="23">
        <f t="shared" si="14"/>
        <v>-0.84308351400138393</v>
      </c>
      <c r="F423" s="24">
        <f t="shared" si="16"/>
        <v>3.8510350116781638E-5</v>
      </c>
      <c r="G423" s="125"/>
    </row>
    <row r="424" spans="1:7" x14ac:dyDescent="0.15">
      <c r="A424" s="25" t="s">
        <v>208</v>
      </c>
      <c r="B424" s="25" t="s">
        <v>551</v>
      </c>
      <c r="C424" s="127">
        <v>2.9668241699999998</v>
      </c>
      <c r="D424" s="130">
        <v>8.5295356800000004</v>
      </c>
      <c r="E424" s="23">
        <f t="shared" si="14"/>
        <v>-0.65217049540497385</v>
      </c>
      <c r="F424" s="24">
        <f t="shared" si="16"/>
        <v>7.1669369919440722E-5</v>
      </c>
      <c r="G424" s="125"/>
    </row>
    <row r="425" spans="1:7" x14ac:dyDescent="0.15">
      <c r="A425" s="25" t="s">
        <v>552</v>
      </c>
      <c r="B425" s="25" t="s">
        <v>553</v>
      </c>
      <c r="C425" s="127">
        <v>0.62299377</v>
      </c>
      <c r="D425" s="130">
        <v>0.84504857999999994</v>
      </c>
      <c r="E425" s="23">
        <f t="shared" si="14"/>
        <v>-0.26277165035884675</v>
      </c>
      <c r="F425" s="24">
        <f t="shared" si="16"/>
        <v>1.5049618177957939E-5</v>
      </c>
      <c r="G425" s="125"/>
    </row>
    <row r="426" spans="1:7" x14ac:dyDescent="0.15">
      <c r="A426" s="25" t="s">
        <v>1075</v>
      </c>
      <c r="B426" s="25" t="s">
        <v>301</v>
      </c>
      <c r="C426" s="127">
        <v>8.3940873299999996</v>
      </c>
      <c r="D426" s="130">
        <v>6.8482247800000007</v>
      </c>
      <c r="E426" s="23">
        <f t="shared" si="14"/>
        <v>0.22573186477678653</v>
      </c>
      <c r="F426" s="24">
        <f t="shared" si="16"/>
        <v>2.0277539736703051E-4</v>
      </c>
      <c r="G426" s="125"/>
    </row>
    <row r="427" spans="1:7" x14ac:dyDescent="0.15">
      <c r="A427" s="25" t="s">
        <v>302</v>
      </c>
      <c r="B427" s="25" t="s">
        <v>303</v>
      </c>
      <c r="C427" s="127">
        <v>1.17371717</v>
      </c>
      <c r="D427" s="130">
        <v>1.4093537199999999</v>
      </c>
      <c r="E427" s="23">
        <f t="shared" si="14"/>
        <v>-0.16719475505411086</v>
      </c>
      <c r="F427" s="24">
        <f t="shared" si="16"/>
        <v>2.8353405937612102E-5</v>
      </c>
      <c r="G427" s="125"/>
    </row>
    <row r="428" spans="1:7" x14ac:dyDescent="0.15">
      <c r="A428" s="25" t="s">
        <v>304</v>
      </c>
      <c r="B428" s="25" t="s">
        <v>305</v>
      </c>
      <c r="C428" s="127">
        <v>5.1500479700000001</v>
      </c>
      <c r="D428" s="130">
        <v>11.299527730000001</v>
      </c>
      <c r="E428" s="23">
        <f t="shared" si="14"/>
        <v>-0.54422449388510863</v>
      </c>
      <c r="F428" s="24">
        <f t="shared" si="16"/>
        <v>1.244093589357521E-4</v>
      </c>
      <c r="G428" s="125"/>
    </row>
    <row r="429" spans="1:7" x14ac:dyDescent="0.15">
      <c r="A429" s="25" t="s">
        <v>306</v>
      </c>
      <c r="B429" s="25" t="s">
        <v>307</v>
      </c>
      <c r="C429" s="127">
        <v>0.26188742000000004</v>
      </c>
      <c r="D429" s="130">
        <v>0.57344419999999996</v>
      </c>
      <c r="E429" s="23">
        <f t="shared" si="14"/>
        <v>-0.54330792778094184</v>
      </c>
      <c r="F429" s="24">
        <f t="shared" si="16"/>
        <v>6.326396613260685E-6</v>
      </c>
      <c r="G429" s="125"/>
    </row>
    <row r="430" spans="1:7" x14ac:dyDescent="0.15">
      <c r="A430" s="25" t="s">
        <v>308</v>
      </c>
      <c r="B430" s="25" t="s">
        <v>309</v>
      </c>
      <c r="C430" s="127">
        <v>5.1318994500000006</v>
      </c>
      <c r="D430" s="130">
        <v>2.2708902200000001</v>
      </c>
      <c r="E430" s="23">
        <f t="shared" si="14"/>
        <v>1.2598624120191948</v>
      </c>
      <c r="F430" s="24">
        <f t="shared" si="16"/>
        <v>1.2397094637105657E-4</v>
      </c>
      <c r="G430" s="125"/>
    </row>
    <row r="431" spans="1:7" x14ac:dyDescent="0.15">
      <c r="A431" s="25" t="s">
        <v>310</v>
      </c>
      <c r="B431" s="25" t="s">
        <v>311</v>
      </c>
      <c r="C431" s="127">
        <v>3.4842497099999998</v>
      </c>
      <c r="D431" s="130">
        <v>2.48424975</v>
      </c>
      <c r="E431" s="23">
        <f t="shared" si="14"/>
        <v>0.40253600106027987</v>
      </c>
      <c r="F431" s="24">
        <f t="shared" si="16"/>
        <v>8.4168783537210453E-5</v>
      </c>
      <c r="G431" s="125"/>
    </row>
    <row r="432" spans="1:7" x14ac:dyDescent="0.15">
      <c r="A432" s="25" t="s">
        <v>312</v>
      </c>
      <c r="B432" s="25" t="s">
        <v>313</v>
      </c>
      <c r="C432" s="127">
        <v>3.21930154</v>
      </c>
      <c r="D432" s="130">
        <v>5.5687621700000003</v>
      </c>
      <c r="E432" s="23">
        <f t="shared" si="14"/>
        <v>-0.42189997674115076</v>
      </c>
      <c r="F432" s="24">
        <f t="shared" si="16"/>
        <v>7.7768448594136004E-5</v>
      </c>
      <c r="G432" s="125"/>
    </row>
    <row r="433" spans="1:7" x14ac:dyDescent="0.15">
      <c r="A433" s="25" t="s">
        <v>314</v>
      </c>
      <c r="B433" s="25" t="s">
        <v>315</v>
      </c>
      <c r="C433" s="127">
        <v>1.53114847</v>
      </c>
      <c r="D433" s="130">
        <v>1.25223533</v>
      </c>
      <c r="E433" s="23">
        <f t="shared" si="14"/>
        <v>0.22273220801077387</v>
      </c>
      <c r="F433" s="24">
        <f t="shared" si="16"/>
        <v>3.6987849569128897E-5</v>
      </c>
      <c r="G433" s="125"/>
    </row>
    <row r="434" spans="1:7" x14ac:dyDescent="0.15">
      <c r="A434" s="25" t="s">
        <v>647</v>
      </c>
      <c r="B434" s="25" t="s">
        <v>316</v>
      </c>
      <c r="C434" s="127">
        <v>21.310184420000002</v>
      </c>
      <c r="D434" s="130">
        <v>4.2946927600000002</v>
      </c>
      <c r="E434" s="23">
        <f t="shared" si="14"/>
        <v>3.9619811266778493</v>
      </c>
      <c r="F434" s="24">
        <f t="shared" si="16"/>
        <v>5.1478867729747621E-4</v>
      </c>
      <c r="G434" s="125"/>
    </row>
    <row r="435" spans="1:7" x14ac:dyDescent="0.15">
      <c r="A435" s="25" t="s">
        <v>648</v>
      </c>
      <c r="B435" s="25" t="s">
        <v>317</v>
      </c>
      <c r="C435" s="127">
        <v>1.8776817100000001</v>
      </c>
      <c r="D435" s="130">
        <v>0.22664767999999999</v>
      </c>
      <c r="E435" s="23">
        <f t="shared" si="14"/>
        <v>7.2845838527886109</v>
      </c>
      <c r="F435" s="24">
        <f t="shared" si="16"/>
        <v>4.5359029505600271E-5</v>
      </c>
      <c r="G435" s="125"/>
    </row>
    <row r="436" spans="1:7" x14ac:dyDescent="0.15">
      <c r="A436" s="25" t="s">
        <v>649</v>
      </c>
      <c r="B436" s="25" t="s">
        <v>318</v>
      </c>
      <c r="C436" s="127">
        <v>39.849289200000001</v>
      </c>
      <c r="D436" s="130">
        <v>35.911496200000002</v>
      </c>
      <c r="E436" s="23">
        <f t="shared" si="14"/>
        <v>0.10965271338374372</v>
      </c>
      <c r="F436" s="24">
        <f t="shared" si="16"/>
        <v>9.6263657198854974E-4</v>
      </c>
      <c r="G436" s="125"/>
    </row>
    <row r="437" spans="1:7" x14ac:dyDescent="0.15">
      <c r="A437" s="25" t="s">
        <v>319</v>
      </c>
      <c r="B437" s="25" t="s">
        <v>320</v>
      </c>
      <c r="C437" s="127">
        <v>0.59173337999999998</v>
      </c>
      <c r="D437" s="130">
        <v>3.5566364300000002</v>
      </c>
      <c r="E437" s="23">
        <f t="shared" si="14"/>
        <v>-0.83362556402763943</v>
      </c>
      <c r="F437" s="24">
        <f t="shared" si="16"/>
        <v>1.4294463060445198E-5</v>
      </c>
      <c r="G437" s="125"/>
    </row>
    <row r="438" spans="1:7" x14ac:dyDescent="0.15">
      <c r="A438" s="25" t="s">
        <v>321</v>
      </c>
      <c r="B438" s="25" t="s">
        <v>322</v>
      </c>
      <c r="C438" s="127">
        <v>2.5302808100000003</v>
      </c>
      <c r="D438" s="130">
        <v>7.7517836900000008</v>
      </c>
      <c r="E438" s="23">
        <f t="shared" si="14"/>
        <v>-0.67358727859445722</v>
      </c>
      <c r="F438" s="24">
        <f t="shared" si="16"/>
        <v>6.1123821629089706E-5</v>
      </c>
      <c r="G438" s="125"/>
    </row>
    <row r="439" spans="1:7" x14ac:dyDescent="0.15">
      <c r="A439" s="25" t="s">
        <v>323</v>
      </c>
      <c r="B439" s="25" t="s">
        <v>324</v>
      </c>
      <c r="C439" s="127">
        <v>0.9324905</v>
      </c>
      <c r="D439" s="130">
        <v>8.4659756599999998</v>
      </c>
      <c r="E439" s="23">
        <f t="shared" si="14"/>
        <v>-0.88985433723772367</v>
      </c>
      <c r="F439" s="24">
        <f t="shared" si="16"/>
        <v>2.2526109658485167E-5</v>
      </c>
      <c r="G439" s="125"/>
    </row>
    <row r="440" spans="1:7" x14ac:dyDescent="0.15">
      <c r="A440" s="25" t="s">
        <v>392</v>
      </c>
      <c r="B440" s="25" t="s">
        <v>383</v>
      </c>
      <c r="C440" s="127">
        <v>29.530881770000001</v>
      </c>
      <c r="D440" s="130">
        <v>2.6825487400000001</v>
      </c>
      <c r="E440" s="23">
        <f t="shared" si="14"/>
        <v>10.008516389528863</v>
      </c>
      <c r="F440" s="24">
        <f t="shared" si="16"/>
        <v>7.1337550469713156E-4</v>
      </c>
      <c r="G440" s="125"/>
    </row>
    <row r="441" spans="1:7" x14ac:dyDescent="0.15">
      <c r="A441" s="25" t="s">
        <v>212</v>
      </c>
      <c r="B441" s="25" t="s">
        <v>213</v>
      </c>
      <c r="C441" s="127">
        <v>1.2293823500000001</v>
      </c>
      <c r="D441" s="130">
        <v>1.0472450000000001E-2</v>
      </c>
      <c r="E441" s="23">
        <f t="shared" si="14"/>
        <v>116.39204770612416</v>
      </c>
      <c r="F441" s="24">
        <f t="shared" si="16"/>
        <v>2.9698105909182126E-5</v>
      </c>
      <c r="G441" s="125"/>
    </row>
    <row r="442" spans="1:7" x14ac:dyDescent="0.15">
      <c r="A442" s="25" t="s">
        <v>509</v>
      </c>
      <c r="B442" s="25" t="s">
        <v>510</v>
      </c>
      <c r="C442" s="127">
        <v>1.8612830600000001</v>
      </c>
      <c r="D442" s="130">
        <v>6.3586353799999999</v>
      </c>
      <c r="E442" s="23">
        <f t="shared" ref="E442:E505" si="17">IF(ISERROR(C442/D442-1),"",((C442/D442-1)))</f>
        <v>-0.70728262453067403</v>
      </c>
      <c r="F442" s="24">
        <f t="shared" ref="F442:F473" si="18">C442/$C$1427</f>
        <v>4.4962888431614939E-5</v>
      </c>
      <c r="G442" s="125"/>
    </row>
    <row r="443" spans="1:7" x14ac:dyDescent="0.15">
      <c r="A443" s="25" t="s">
        <v>538</v>
      </c>
      <c r="B443" s="25" t="s">
        <v>539</v>
      </c>
      <c r="C443" s="127">
        <v>0.29780275</v>
      </c>
      <c r="D443" s="130">
        <v>0.84598867</v>
      </c>
      <c r="E443" s="23">
        <f t="shared" si="17"/>
        <v>-0.64798257877377963</v>
      </c>
      <c r="F443" s="24">
        <f t="shared" si="18"/>
        <v>7.1940008001137214E-6</v>
      </c>
      <c r="G443" s="125"/>
    </row>
    <row r="444" spans="1:7" x14ac:dyDescent="0.15">
      <c r="A444" s="25" t="s">
        <v>544</v>
      </c>
      <c r="B444" s="25" t="s">
        <v>545</v>
      </c>
      <c r="C444" s="127">
        <v>5.8495308099999992</v>
      </c>
      <c r="D444" s="130">
        <v>22.690216469999999</v>
      </c>
      <c r="E444" s="23">
        <f t="shared" si="17"/>
        <v>-0.74220030832522066</v>
      </c>
      <c r="F444" s="24">
        <f t="shared" si="18"/>
        <v>1.4130671838131063E-4</v>
      </c>
      <c r="G444" s="125"/>
    </row>
    <row r="445" spans="1:7" x14ac:dyDescent="0.15">
      <c r="A445" s="25" t="s">
        <v>546</v>
      </c>
      <c r="B445" s="25" t="s">
        <v>547</v>
      </c>
      <c r="C445" s="127">
        <v>4.1509576199999998</v>
      </c>
      <c r="D445" s="130">
        <v>22.845401859999999</v>
      </c>
      <c r="E445" s="23">
        <f t="shared" si="17"/>
        <v>-0.81830227170273995</v>
      </c>
      <c r="F445" s="24">
        <f t="shared" si="18"/>
        <v>1.0027440122536863E-4</v>
      </c>
      <c r="G445" s="125"/>
    </row>
    <row r="446" spans="1:7" x14ac:dyDescent="0.15">
      <c r="A446" s="25" t="s">
        <v>680</v>
      </c>
      <c r="B446" s="25" t="s">
        <v>1076</v>
      </c>
      <c r="C446" s="127">
        <v>10.592792320000001</v>
      </c>
      <c r="D446" s="130">
        <v>10.276152640000001</v>
      </c>
      <c r="E446" s="23">
        <f t="shared" si="17"/>
        <v>3.0813057288335388E-2</v>
      </c>
      <c r="F446" s="24">
        <f t="shared" si="18"/>
        <v>2.5588936443843611E-4</v>
      </c>
      <c r="G446" s="125"/>
    </row>
    <row r="447" spans="1:7" x14ac:dyDescent="0.15">
      <c r="A447" s="25" t="s">
        <v>681</v>
      </c>
      <c r="B447" s="25" t="s">
        <v>325</v>
      </c>
      <c r="C447" s="127">
        <v>0.17689410999999999</v>
      </c>
      <c r="D447" s="130">
        <v>2.3341600000000001E-3</v>
      </c>
      <c r="E447" s="23">
        <f t="shared" si="17"/>
        <v>74.784911916920862</v>
      </c>
      <c r="F447" s="24">
        <f t="shared" si="18"/>
        <v>4.2732189977272017E-6</v>
      </c>
      <c r="G447" s="125"/>
    </row>
    <row r="448" spans="1:7" x14ac:dyDescent="0.15">
      <c r="A448" s="25" t="s">
        <v>326</v>
      </c>
      <c r="B448" s="25" t="s">
        <v>327</v>
      </c>
      <c r="C448" s="127">
        <v>0.97946924000000002</v>
      </c>
      <c r="D448" s="130">
        <v>0.58762256999999996</v>
      </c>
      <c r="E448" s="23">
        <f t="shared" si="17"/>
        <v>0.66683393389739964</v>
      </c>
      <c r="F448" s="24">
        <f t="shared" si="18"/>
        <v>2.3660971889100347E-5</v>
      </c>
      <c r="G448" s="125"/>
    </row>
    <row r="449" spans="1:7" x14ac:dyDescent="0.15">
      <c r="A449" s="25" t="s">
        <v>1077</v>
      </c>
      <c r="B449" s="25" t="s">
        <v>1078</v>
      </c>
      <c r="C449" s="127">
        <v>7.5144830300000001</v>
      </c>
      <c r="D449" s="130">
        <v>10.799584449999999</v>
      </c>
      <c r="E449" s="23">
        <f t="shared" si="17"/>
        <v>-0.3041877615948454</v>
      </c>
      <c r="F449" s="24">
        <f t="shared" si="18"/>
        <v>1.8152685604904919E-4</v>
      </c>
      <c r="G449" s="125"/>
    </row>
    <row r="450" spans="1:7" x14ac:dyDescent="0.15">
      <c r="A450" s="25" t="s">
        <v>1083</v>
      </c>
      <c r="B450" s="25" t="s">
        <v>1084</v>
      </c>
      <c r="C450" s="127">
        <v>5.93608388</v>
      </c>
      <c r="D450" s="130">
        <v>9.6144690199999996</v>
      </c>
      <c r="E450" s="23">
        <f t="shared" si="17"/>
        <v>-0.38258848537014678</v>
      </c>
      <c r="F450" s="24">
        <f t="shared" si="18"/>
        <v>1.433975750131997E-4</v>
      </c>
      <c r="G450" s="125"/>
    </row>
    <row r="451" spans="1:7" x14ac:dyDescent="0.15">
      <c r="A451" s="25" t="s">
        <v>328</v>
      </c>
      <c r="B451" s="25" t="s">
        <v>329</v>
      </c>
      <c r="C451" s="127">
        <v>1.6758666299999998</v>
      </c>
      <c r="D451" s="130">
        <v>1.58597426</v>
      </c>
      <c r="E451" s="23">
        <f t="shared" si="17"/>
        <v>5.667958949094154E-2</v>
      </c>
      <c r="F451" s="24">
        <f t="shared" si="18"/>
        <v>4.0483796328623172E-5</v>
      </c>
      <c r="G451" s="125"/>
    </row>
    <row r="452" spans="1:7" x14ac:dyDescent="0.15">
      <c r="A452" s="25" t="s">
        <v>330</v>
      </c>
      <c r="B452" s="25" t="s">
        <v>331</v>
      </c>
      <c r="C452" s="127">
        <v>2.0779081699999997</v>
      </c>
      <c r="D452" s="130">
        <v>3.4152537200000004</v>
      </c>
      <c r="E452" s="23">
        <f t="shared" si="17"/>
        <v>-0.39158014591079937</v>
      </c>
      <c r="F452" s="24">
        <f t="shared" si="18"/>
        <v>5.0195886497162417E-5</v>
      </c>
      <c r="G452" s="125"/>
    </row>
    <row r="453" spans="1:7" x14ac:dyDescent="0.15">
      <c r="A453" s="25" t="s">
        <v>332</v>
      </c>
      <c r="B453" s="25" t="s">
        <v>333</v>
      </c>
      <c r="C453" s="127">
        <v>8.9756668800000003</v>
      </c>
      <c r="D453" s="130">
        <v>3.1824645600000001</v>
      </c>
      <c r="E453" s="23">
        <f t="shared" si="17"/>
        <v>1.8203509295324252</v>
      </c>
      <c r="F453" s="24">
        <f t="shared" si="18"/>
        <v>2.1682457504598003E-4</v>
      </c>
      <c r="G453" s="125"/>
    </row>
    <row r="454" spans="1:7" x14ac:dyDescent="0.15">
      <c r="A454" s="25" t="s">
        <v>1085</v>
      </c>
      <c r="B454" s="25" t="s">
        <v>1086</v>
      </c>
      <c r="C454" s="127">
        <v>0.12794119000000001</v>
      </c>
      <c r="D454" s="130">
        <v>1.9257200000000001E-3</v>
      </c>
      <c r="E454" s="23">
        <f t="shared" si="17"/>
        <v>65.438106266746985</v>
      </c>
      <c r="F454" s="24">
        <f t="shared" si="18"/>
        <v>3.0906666349706364E-6</v>
      </c>
      <c r="G454" s="125"/>
    </row>
    <row r="455" spans="1:7" x14ac:dyDescent="0.15">
      <c r="A455" s="25" t="s">
        <v>1087</v>
      </c>
      <c r="B455" s="25" t="s">
        <v>1088</v>
      </c>
      <c r="C455" s="127">
        <v>0</v>
      </c>
      <c r="D455" s="130">
        <v>0</v>
      </c>
      <c r="E455" s="23" t="str">
        <f t="shared" si="17"/>
        <v/>
      </c>
      <c r="F455" s="24">
        <f t="shared" si="18"/>
        <v>0</v>
      </c>
      <c r="G455" s="125"/>
    </row>
    <row r="456" spans="1:7" x14ac:dyDescent="0.15">
      <c r="A456" s="25" t="s">
        <v>629</v>
      </c>
      <c r="B456" s="25" t="s">
        <v>1073</v>
      </c>
      <c r="C456" s="127">
        <v>1.8112399800000001</v>
      </c>
      <c r="D456" s="130">
        <v>4.1995149999999999</v>
      </c>
      <c r="E456" s="23">
        <f t="shared" si="17"/>
        <v>-0.5687025811313926</v>
      </c>
      <c r="F456" s="24">
        <f t="shared" si="18"/>
        <v>4.3754001147799881E-5</v>
      </c>
      <c r="G456" s="125"/>
    </row>
    <row r="457" spans="1:7" x14ac:dyDescent="0.15">
      <c r="A457" s="25" t="s">
        <v>630</v>
      </c>
      <c r="B457" s="25" t="s">
        <v>1074</v>
      </c>
      <c r="C457" s="127">
        <v>1.6742255400000001</v>
      </c>
      <c r="D457" s="130">
        <v>3.9579089399999998</v>
      </c>
      <c r="E457" s="23">
        <f t="shared" si="17"/>
        <v>-0.57699240548975328</v>
      </c>
      <c r="F457" s="24">
        <f t="shared" si="18"/>
        <v>4.0444152628982865E-5</v>
      </c>
      <c r="G457" s="125"/>
    </row>
    <row r="458" spans="1:7" x14ac:dyDescent="0.15">
      <c r="A458" s="25" t="s">
        <v>518</v>
      </c>
      <c r="B458" s="25" t="s">
        <v>519</v>
      </c>
      <c r="C458" s="127">
        <v>2.3046610000000002E-2</v>
      </c>
      <c r="D458" s="130">
        <v>6.0221345199999998</v>
      </c>
      <c r="E458" s="23">
        <f t="shared" si="17"/>
        <v>-0.99617301640747802</v>
      </c>
      <c r="F458" s="24">
        <f t="shared" si="18"/>
        <v>5.5673539206709439E-7</v>
      </c>
      <c r="G458" s="125"/>
    </row>
    <row r="459" spans="1:7" x14ac:dyDescent="0.15">
      <c r="A459" s="25" t="s">
        <v>520</v>
      </c>
      <c r="B459" s="25" t="s">
        <v>521</v>
      </c>
      <c r="C459" s="127">
        <v>6.7426410000000006E-2</v>
      </c>
      <c r="D459" s="130">
        <v>2.6472991600000002</v>
      </c>
      <c r="E459" s="23">
        <f t="shared" si="17"/>
        <v>-0.97453011317391114</v>
      </c>
      <c r="F459" s="24">
        <f t="shared" si="18"/>
        <v>1.6288152056648094E-6</v>
      </c>
      <c r="G459" s="125"/>
    </row>
    <row r="460" spans="1:7" x14ac:dyDescent="0.15">
      <c r="A460" s="25" t="s">
        <v>522</v>
      </c>
      <c r="B460" s="25" t="s">
        <v>523</v>
      </c>
      <c r="C460" s="127">
        <v>4.8357656500000008</v>
      </c>
      <c r="D460" s="130">
        <v>27.23342792</v>
      </c>
      <c r="E460" s="23">
        <f t="shared" si="17"/>
        <v>-0.82243272260086453</v>
      </c>
      <c r="F460" s="24">
        <f t="shared" si="18"/>
        <v>1.1681726228271046E-4</v>
      </c>
      <c r="G460" s="125"/>
    </row>
    <row r="461" spans="1:7" x14ac:dyDescent="0.15">
      <c r="A461" s="25" t="s">
        <v>524</v>
      </c>
      <c r="B461" s="25" t="s">
        <v>525</v>
      </c>
      <c r="C461" s="127">
        <v>1.85652251</v>
      </c>
      <c r="D461" s="130">
        <v>1.2298763700000002</v>
      </c>
      <c r="E461" s="23">
        <f t="shared" si="17"/>
        <v>0.50951961943947244</v>
      </c>
      <c r="F461" s="24">
        <f t="shared" si="18"/>
        <v>4.4847888148679397E-5</v>
      </c>
      <c r="G461" s="125"/>
    </row>
    <row r="462" spans="1:7" x14ac:dyDescent="0.15">
      <c r="A462" s="25" t="s">
        <v>511</v>
      </c>
      <c r="B462" s="25" t="s">
        <v>512</v>
      </c>
      <c r="C462" s="127">
        <v>15.04070885</v>
      </c>
      <c r="D462" s="130">
        <v>45.84511784</v>
      </c>
      <c r="E462" s="23">
        <f t="shared" si="17"/>
        <v>-0.671923433537847</v>
      </c>
      <c r="F462" s="24">
        <f t="shared" si="18"/>
        <v>3.6333738187836588E-4</v>
      </c>
      <c r="G462" s="125"/>
    </row>
    <row r="463" spans="1:7" x14ac:dyDescent="0.15">
      <c r="A463" s="25" t="s">
        <v>530</v>
      </c>
      <c r="B463" s="25" t="s">
        <v>531</v>
      </c>
      <c r="C463" s="127">
        <v>1.2500549999999999</v>
      </c>
      <c r="D463" s="130">
        <v>2.8778608500000002</v>
      </c>
      <c r="E463" s="23">
        <f t="shared" si="17"/>
        <v>-0.56563049252363962</v>
      </c>
      <c r="F463" s="24">
        <f t="shared" si="18"/>
        <v>3.0197493710807428E-5</v>
      </c>
      <c r="G463" s="125"/>
    </row>
    <row r="464" spans="1:7" x14ac:dyDescent="0.15">
      <c r="A464" s="25" t="s">
        <v>532</v>
      </c>
      <c r="B464" s="25" t="s">
        <v>533</v>
      </c>
      <c r="C464" s="127">
        <v>0.10832694999999999</v>
      </c>
      <c r="D464" s="130">
        <v>3.2161914900000004</v>
      </c>
      <c r="E464" s="23">
        <f t="shared" si="17"/>
        <v>-0.96631825239982838</v>
      </c>
      <c r="F464" s="24">
        <f t="shared" si="18"/>
        <v>2.6168467718108011E-6</v>
      </c>
      <c r="G464" s="125"/>
    </row>
    <row r="465" spans="1:7" x14ac:dyDescent="0.15">
      <c r="A465" s="25" t="s">
        <v>534</v>
      </c>
      <c r="B465" s="25" t="s">
        <v>535</v>
      </c>
      <c r="C465" s="127">
        <v>4.2339871799999997</v>
      </c>
      <c r="D465" s="130">
        <v>11.120249919999999</v>
      </c>
      <c r="E465" s="23">
        <f t="shared" si="17"/>
        <v>-0.6192543143850493</v>
      </c>
      <c r="F465" s="24">
        <f t="shared" si="18"/>
        <v>1.0228014066556214E-4</v>
      </c>
      <c r="G465" s="125"/>
    </row>
    <row r="466" spans="1:7" x14ac:dyDescent="0.15">
      <c r="A466" s="25" t="s">
        <v>536</v>
      </c>
      <c r="B466" s="25" t="s">
        <v>537</v>
      </c>
      <c r="C466" s="127">
        <v>0.7740803100000001</v>
      </c>
      <c r="D466" s="130">
        <v>6.3502531900000001</v>
      </c>
      <c r="E466" s="23">
        <f t="shared" si="17"/>
        <v>-0.8781024493292684</v>
      </c>
      <c r="F466" s="24">
        <f t="shared" si="18"/>
        <v>1.8699405460467635E-5</v>
      </c>
      <c r="G466" s="125"/>
    </row>
    <row r="467" spans="1:7" x14ac:dyDescent="0.15">
      <c r="A467" s="25" t="s">
        <v>513</v>
      </c>
      <c r="B467" s="25" t="s">
        <v>514</v>
      </c>
      <c r="C467" s="127">
        <v>0.20091371</v>
      </c>
      <c r="D467" s="130">
        <v>0.93248463000000004</v>
      </c>
      <c r="E467" s="23">
        <f t="shared" si="17"/>
        <v>-0.78453938699236259</v>
      </c>
      <c r="F467" s="24">
        <f t="shared" si="18"/>
        <v>4.8534588431228927E-6</v>
      </c>
      <c r="G467" s="125"/>
    </row>
    <row r="468" spans="1:7" x14ac:dyDescent="0.15">
      <c r="A468" s="25" t="s">
        <v>334</v>
      </c>
      <c r="B468" s="25" t="s">
        <v>335</v>
      </c>
      <c r="C468" s="127">
        <v>1.0802682699999999</v>
      </c>
      <c r="D468" s="130">
        <v>1.5681372900000001</v>
      </c>
      <c r="E468" s="23">
        <f t="shared" si="17"/>
        <v>-0.31111371632518237</v>
      </c>
      <c r="F468" s="24">
        <f t="shared" si="18"/>
        <v>2.6095967208890666E-5</v>
      </c>
      <c r="G468" s="125"/>
    </row>
    <row r="469" spans="1:7" x14ac:dyDescent="0.15">
      <c r="A469" s="25" t="s">
        <v>336</v>
      </c>
      <c r="B469" s="25" t="s">
        <v>337</v>
      </c>
      <c r="C469" s="127">
        <v>0.66065854000000002</v>
      </c>
      <c r="D469" s="130">
        <v>0.60711448999999995</v>
      </c>
      <c r="E469" s="23">
        <f t="shared" si="17"/>
        <v>8.8194320646176827E-2</v>
      </c>
      <c r="F469" s="24">
        <f t="shared" si="18"/>
        <v>1.5959483468040383E-5</v>
      </c>
      <c r="G469" s="125"/>
    </row>
    <row r="470" spans="1:7" x14ac:dyDescent="0.15">
      <c r="A470" s="25" t="s">
        <v>540</v>
      </c>
      <c r="B470" s="25" t="s">
        <v>541</v>
      </c>
      <c r="C470" s="127">
        <v>2.5644642400000004</v>
      </c>
      <c r="D470" s="130">
        <v>6.3953254699999995</v>
      </c>
      <c r="E470" s="23">
        <f t="shared" si="17"/>
        <v>-0.59900958097758861</v>
      </c>
      <c r="F470" s="24">
        <f t="shared" si="18"/>
        <v>6.1949588425301742E-5</v>
      </c>
      <c r="G470" s="125"/>
    </row>
    <row r="471" spans="1:7" x14ac:dyDescent="0.15">
      <c r="A471" s="25" t="s">
        <v>1281</v>
      </c>
      <c r="B471" s="25" t="s">
        <v>1282</v>
      </c>
      <c r="C471" s="127">
        <v>5.355E-2</v>
      </c>
      <c r="D471" s="130">
        <v>0</v>
      </c>
      <c r="E471" s="23" t="str">
        <f t="shared" si="17"/>
        <v/>
      </c>
      <c r="F471" s="24">
        <f t="shared" si="18"/>
        <v>1.293603712007662E-6</v>
      </c>
      <c r="G471" s="125"/>
    </row>
    <row r="472" spans="1:7" x14ac:dyDescent="0.15">
      <c r="A472" s="25" t="s">
        <v>1283</v>
      </c>
      <c r="B472" s="25" t="s">
        <v>1284</v>
      </c>
      <c r="C472" s="127">
        <v>5.6009999999999997E-2</v>
      </c>
      <c r="D472" s="130">
        <v>0</v>
      </c>
      <c r="E472" s="23" t="str">
        <f t="shared" si="17"/>
        <v/>
      </c>
      <c r="F472" s="24">
        <f t="shared" si="18"/>
        <v>1.3530297648842043E-6</v>
      </c>
      <c r="G472" s="125"/>
    </row>
    <row r="473" spans="1:7" x14ac:dyDescent="0.15">
      <c r="A473" s="25" t="s">
        <v>1285</v>
      </c>
      <c r="B473" s="25" t="s">
        <v>1286</v>
      </c>
      <c r="C473" s="127">
        <v>0.14838569000000001</v>
      </c>
      <c r="D473" s="130">
        <v>0</v>
      </c>
      <c r="E473" s="23" t="str">
        <f t="shared" si="17"/>
        <v/>
      </c>
      <c r="F473" s="24">
        <f t="shared" si="18"/>
        <v>3.5845430325456251E-6</v>
      </c>
      <c r="G473" s="125"/>
    </row>
    <row r="474" spans="1:7" x14ac:dyDescent="0.15">
      <c r="A474" s="25" t="s">
        <v>1287</v>
      </c>
      <c r="B474" s="25" t="s">
        <v>1288</v>
      </c>
      <c r="C474" s="127">
        <v>3.6214000000000003E-2</v>
      </c>
      <c r="D474" s="130">
        <v>0</v>
      </c>
      <c r="E474" s="23" t="str">
        <f t="shared" si="17"/>
        <v/>
      </c>
      <c r="F474" s="24">
        <f t="shared" ref="F474:F505" si="19">C474/$C$1427</f>
        <v>8.7481913775248325E-7</v>
      </c>
      <c r="G474" s="125"/>
    </row>
    <row r="475" spans="1:7" x14ac:dyDescent="0.15">
      <c r="A475" s="25" t="s">
        <v>1305</v>
      </c>
      <c r="B475" s="25" t="s">
        <v>1306</v>
      </c>
      <c r="C475" s="127">
        <v>0.10630000000000001</v>
      </c>
      <c r="D475" s="130">
        <v>0</v>
      </c>
      <c r="E475" s="23" t="str">
        <f t="shared" si="17"/>
        <v/>
      </c>
      <c r="F475" s="24">
        <f t="shared" si="19"/>
        <v>2.5678818783644162E-6</v>
      </c>
      <c r="G475" s="125"/>
    </row>
    <row r="476" spans="1:7" x14ac:dyDescent="0.15">
      <c r="A476" s="25" t="s">
        <v>1289</v>
      </c>
      <c r="B476" s="25" t="s">
        <v>1290</v>
      </c>
      <c r="C476" s="127">
        <v>0.10520500000000001</v>
      </c>
      <c r="D476" s="130">
        <v>1.7420000000000001E-2</v>
      </c>
      <c r="E476" s="23">
        <f t="shared" si="17"/>
        <v>5.0393226176808268</v>
      </c>
      <c r="F476" s="24">
        <f t="shared" si="19"/>
        <v>2.5414300377547355E-6</v>
      </c>
      <c r="G476" s="125"/>
    </row>
    <row r="477" spans="1:7" x14ac:dyDescent="0.15">
      <c r="A477" s="25" t="s">
        <v>1291</v>
      </c>
      <c r="B477" s="25" t="s">
        <v>1292</v>
      </c>
      <c r="C477" s="127">
        <v>0.21401175</v>
      </c>
      <c r="D477" s="130">
        <v>3.7069999999999999E-2</v>
      </c>
      <c r="E477" s="23">
        <f t="shared" si="17"/>
        <v>4.7731791205826815</v>
      </c>
      <c r="F477" s="24">
        <f t="shared" si="19"/>
        <v>5.1698673055696683E-6</v>
      </c>
      <c r="G477" s="125"/>
    </row>
    <row r="478" spans="1:7" x14ac:dyDescent="0.15">
      <c r="A478" s="25" t="s">
        <v>1293</v>
      </c>
      <c r="B478" s="25" t="s">
        <v>1294</v>
      </c>
      <c r="C478" s="127">
        <v>5.5160000000000001E-2</v>
      </c>
      <c r="D478" s="130">
        <v>0</v>
      </c>
      <c r="E478" s="23" t="str">
        <f t="shared" si="17"/>
        <v/>
      </c>
      <c r="F478" s="24">
        <f t="shared" si="19"/>
        <v>1.3324963726301145E-6</v>
      </c>
      <c r="G478" s="125"/>
    </row>
    <row r="479" spans="1:7" x14ac:dyDescent="0.15">
      <c r="A479" s="25" t="s">
        <v>1295</v>
      </c>
      <c r="B479" s="25" t="s">
        <v>1296</v>
      </c>
      <c r="C479" s="127">
        <v>5.0299999999999997E-2</v>
      </c>
      <c r="D479" s="130">
        <v>0</v>
      </c>
      <c r="E479" s="23" t="str">
        <f t="shared" si="17"/>
        <v/>
      </c>
      <c r="F479" s="24">
        <f t="shared" si="19"/>
        <v>1.2150936828008478E-6</v>
      </c>
      <c r="G479" s="125"/>
    </row>
    <row r="480" spans="1:7" x14ac:dyDescent="0.15">
      <c r="A480" s="25" t="s">
        <v>1297</v>
      </c>
      <c r="B480" s="25" t="s">
        <v>1298</v>
      </c>
      <c r="C480" s="127">
        <v>0</v>
      </c>
      <c r="D480" s="130">
        <v>0</v>
      </c>
      <c r="E480" s="23" t="str">
        <f t="shared" si="17"/>
        <v/>
      </c>
      <c r="F480" s="24">
        <f t="shared" si="19"/>
        <v>0</v>
      </c>
      <c r="G480" s="125"/>
    </row>
    <row r="481" spans="1:7" x14ac:dyDescent="0.15">
      <c r="A481" s="25" t="s">
        <v>1299</v>
      </c>
      <c r="B481" s="25" t="s">
        <v>1300</v>
      </c>
      <c r="C481" s="127">
        <v>2.673E-2</v>
      </c>
      <c r="D481" s="130">
        <v>2.7869999999999999E-2</v>
      </c>
      <c r="E481" s="23">
        <f t="shared" si="17"/>
        <v>-4.0904198062432728E-2</v>
      </c>
      <c r="F481" s="24">
        <f t="shared" si="19"/>
        <v>6.4571479406096742E-7</v>
      </c>
      <c r="G481" s="125"/>
    </row>
    <row r="482" spans="1:7" x14ac:dyDescent="0.15">
      <c r="A482" s="25" t="s">
        <v>1301</v>
      </c>
      <c r="B482" s="25" t="s">
        <v>1302</v>
      </c>
      <c r="C482" s="127">
        <v>0.218025</v>
      </c>
      <c r="D482" s="130">
        <v>0</v>
      </c>
      <c r="E482" s="23" t="str">
        <f t="shared" si="17"/>
        <v/>
      </c>
      <c r="F482" s="24">
        <f t="shared" si="19"/>
        <v>5.2668151131740519E-6</v>
      </c>
      <c r="G482" s="125"/>
    </row>
    <row r="483" spans="1:7" x14ac:dyDescent="0.15">
      <c r="A483" s="25" t="s">
        <v>1303</v>
      </c>
      <c r="B483" s="25" t="s">
        <v>1304</v>
      </c>
      <c r="C483" s="127">
        <v>8.0054E-2</v>
      </c>
      <c r="D483" s="130">
        <v>0</v>
      </c>
      <c r="E483" s="23" t="str">
        <f t="shared" si="17"/>
        <v/>
      </c>
      <c r="F483" s="24">
        <f t="shared" si="19"/>
        <v>1.933859039422248E-6</v>
      </c>
      <c r="G483" s="125"/>
    </row>
    <row r="484" spans="1:7" x14ac:dyDescent="0.15">
      <c r="A484" s="25" t="s">
        <v>1102</v>
      </c>
      <c r="B484" s="25" t="s">
        <v>338</v>
      </c>
      <c r="C484" s="127">
        <v>0.43128184999999997</v>
      </c>
      <c r="D484" s="130">
        <v>7.8081210000000012E-2</v>
      </c>
      <c r="E484" s="23">
        <f t="shared" si="17"/>
        <v>4.523503670089128</v>
      </c>
      <c r="F484" s="24">
        <f t="shared" si="19"/>
        <v>1.0418446350728882E-5</v>
      </c>
      <c r="G484" s="125"/>
    </row>
    <row r="485" spans="1:7" x14ac:dyDescent="0.15">
      <c r="A485" s="25" t="s">
        <v>1104</v>
      </c>
      <c r="B485" s="25" t="s">
        <v>339</v>
      </c>
      <c r="C485" s="127">
        <v>0.73943296999999997</v>
      </c>
      <c r="D485" s="130">
        <v>1.9212470000000002E-2</v>
      </c>
      <c r="E485" s="23">
        <f t="shared" si="17"/>
        <v>37.487137260331437</v>
      </c>
      <c r="F485" s="24">
        <f t="shared" si="19"/>
        <v>1.7862432021901962E-5</v>
      </c>
      <c r="G485" s="125"/>
    </row>
    <row r="486" spans="1:7" x14ac:dyDescent="0.15">
      <c r="A486" s="25" t="s">
        <v>1106</v>
      </c>
      <c r="B486" s="25" t="s">
        <v>340</v>
      </c>
      <c r="C486" s="127">
        <v>4.6672837400000002</v>
      </c>
      <c r="D486" s="130">
        <v>1.8498592300000001</v>
      </c>
      <c r="E486" s="23">
        <f t="shared" si="17"/>
        <v>1.5230480591758324</v>
      </c>
      <c r="F486" s="24">
        <f t="shared" si="19"/>
        <v>1.1274725622888896E-4</v>
      </c>
      <c r="G486" s="125"/>
    </row>
    <row r="487" spans="1:7" x14ac:dyDescent="0.15">
      <c r="A487" s="25" t="s">
        <v>1108</v>
      </c>
      <c r="B487" s="25" t="s">
        <v>341</v>
      </c>
      <c r="C487" s="127">
        <v>2.9332180299999999</v>
      </c>
      <c r="D487" s="130">
        <v>0.13215635999999997</v>
      </c>
      <c r="E487" s="23">
        <f t="shared" si="17"/>
        <v>21.195057657459699</v>
      </c>
      <c r="F487" s="24">
        <f t="shared" si="19"/>
        <v>7.0857548678539712E-5</v>
      </c>
      <c r="G487" s="125"/>
    </row>
    <row r="488" spans="1:7" x14ac:dyDescent="0.15">
      <c r="A488" s="25" t="s">
        <v>1110</v>
      </c>
      <c r="B488" s="25" t="s">
        <v>342</v>
      </c>
      <c r="C488" s="127">
        <v>20.136188490000002</v>
      </c>
      <c r="D488" s="130">
        <v>29.692858300000001</v>
      </c>
      <c r="E488" s="23">
        <f t="shared" si="17"/>
        <v>-0.32185078692811453</v>
      </c>
      <c r="F488" s="24">
        <f t="shared" si="19"/>
        <v>4.8642853737348199E-4</v>
      </c>
      <c r="G488" s="125"/>
    </row>
    <row r="489" spans="1:7" x14ac:dyDescent="0.15">
      <c r="A489" s="25" t="s">
        <v>1112</v>
      </c>
      <c r="B489" s="25" t="s">
        <v>343</v>
      </c>
      <c r="C489" s="127">
        <v>20.109606489999997</v>
      </c>
      <c r="D489" s="130">
        <v>36.467349560000002</v>
      </c>
      <c r="E489" s="23">
        <f t="shared" si="17"/>
        <v>-0.44855859467073389</v>
      </c>
      <c r="F489" s="24">
        <f t="shared" si="19"/>
        <v>4.8578639780536633E-4</v>
      </c>
      <c r="G489" s="125"/>
    </row>
    <row r="490" spans="1:7" x14ac:dyDescent="0.15">
      <c r="A490" s="25" t="s">
        <v>1114</v>
      </c>
      <c r="B490" s="25" t="s">
        <v>344</v>
      </c>
      <c r="C490" s="127">
        <v>0.65469321000000003</v>
      </c>
      <c r="D490" s="130">
        <v>0.87699461999999995</v>
      </c>
      <c r="E490" s="23">
        <f t="shared" si="17"/>
        <v>-0.25348092785335441</v>
      </c>
      <c r="F490" s="24">
        <f t="shared" si="19"/>
        <v>1.5815379396493219E-5</v>
      </c>
      <c r="G490" s="125"/>
    </row>
    <row r="491" spans="1:7" x14ac:dyDescent="0.15">
      <c r="A491" s="25" t="s">
        <v>1116</v>
      </c>
      <c r="B491" s="25" t="s">
        <v>345</v>
      </c>
      <c r="C491" s="127">
        <v>12.76253442</v>
      </c>
      <c r="D491" s="130">
        <v>11.190320180000001</v>
      </c>
      <c r="E491" s="23">
        <f t="shared" si="17"/>
        <v>0.14049769932498912</v>
      </c>
      <c r="F491" s="24">
        <f t="shared" si="19"/>
        <v>3.0830367694374515E-4</v>
      </c>
      <c r="G491" s="125"/>
    </row>
    <row r="492" spans="1:7" x14ac:dyDescent="0.15">
      <c r="A492" s="25" t="s">
        <v>1118</v>
      </c>
      <c r="B492" s="25" t="s">
        <v>346</v>
      </c>
      <c r="C492" s="127">
        <v>40.191151129999994</v>
      </c>
      <c r="D492" s="130">
        <v>73.411527009999986</v>
      </c>
      <c r="E492" s="23">
        <f t="shared" si="17"/>
        <v>-0.45252261099915236</v>
      </c>
      <c r="F492" s="24">
        <f t="shared" si="19"/>
        <v>9.7089490740670276E-4</v>
      </c>
      <c r="G492" s="125"/>
    </row>
    <row r="493" spans="1:7" x14ac:dyDescent="0.15">
      <c r="A493" s="25" t="s">
        <v>347</v>
      </c>
      <c r="B493" s="25" t="s">
        <v>348</v>
      </c>
      <c r="C493" s="127">
        <v>3.84022044</v>
      </c>
      <c r="D493" s="130">
        <v>7.5339139900000003</v>
      </c>
      <c r="E493" s="23">
        <f t="shared" si="17"/>
        <v>-0.49027551348512277</v>
      </c>
      <c r="F493" s="24">
        <f t="shared" si="19"/>
        <v>9.2767944278463068E-5</v>
      </c>
      <c r="G493" s="125"/>
    </row>
    <row r="494" spans="1:7" x14ac:dyDescent="0.15">
      <c r="A494" s="25" t="s">
        <v>349</v>
      </c>
      <c r="B494" s="25" t="s">
        <v>350</v>
      </c>
      <c r="C494" s="127">
        <v>151.17951488</v>
      </c>
      <c r="D494" s="130">
        <v>156.26318769</v>
      </c>
      <c r="E494" s="23">
        <f t="shared" si="17"/>
        <v>-3.2532760179481035E-2</v>
      </c>
      <c r="F494" s="24">
        <f t="shared" si="19"/>
        <v>3.6520332703694784E-3</v>
      </c>
      <c r="G494" s="125"/>
    </row>
    <row r="495" spans="1:7" x14ac:dyDescent="0.15">
      <c r="A495" s="25" t="s">
        <v>1124</v>
      </c>
      <c r="B495" s="25" t="s">
        <v>1125</v>
      </c>
      <c r="C495" s="127">
        <v>81.512489610000003</v>
      </c>
      <c r="D495" s="130">
        <v>343.80489849999998</v>
      </c>
      <c r="E495" s="23">
        <f t="shared" si="17"/>
        <v>-0.76291062179266766</v>
      </c>
      <c r="F495" s="24">
        <f t="shared" si="19"/>
        <v>1.9690916738465355E-3</v>
      </c>
      <c r="G495" s="125"/>
    </row>
    <row r="496" spans="1:7" x14ac:dyDescent="0.15">
      <c r="A496" s="25" t="s">
        <v>1129</v>
      </c>
      <c r="B496" s="25" t="s">
        <v>351</v>
      </c>
      <c r="C496" s="127">
        <v>0.91136731999999998</v>
      </c>
      <c r="D496" s="130">
        <v>0.95143766000000007</v>
      </c>
      <c r="E496" s="23">
        <f t="shared" si="17"/>
        <v>-4.2115570661771073E-2</v>
      </c>
      <c r="F496" s="24">
        <f t="shared" si="19"/>
        <v>2.2015838434257232E-5</v>
      </c>
      <c r="G496" s="125"/>
    </row>
    <row r="497" spans="1:7" x14ac:dyDescent="0.15">
      <c r="A497" s="25" t="s">
        <v>797</v>
      </c>
      <c r="B497" s="25" t="s">
        <v>1133</v>
      </c>
      <c r="C497" s="127">
        <v>2.50302319</v>
      </c>
      <c r="D497" s="130">
        <v>3.6857600000000001</v>
      </c>
      <c r="E497" s="23">
        <f t="shared" si="17"/>
        <v>-0.32089360403281819</v>
      </c>
      <c r="F497" s="24">
        <f t="shared" si="19"/>
        <v>6.046536115453332E-5</v>
      </c>
      <c r="G497" s="125"/>
    </row>
    <row r="498" spans="1:7" x14ac:dyDescent="0.15">
      <c r="A498" s="25" t="s">
        <v>650</v>
      </c>
      <c r="B498" s="25" t="s">
        <v>1134</v>
      </c>
      <c r="C498" s="127">
        <v>550.42101362999995</v>
      </c>
      <c r="D498" s="130">
        <v>634.37646725000002</v>
      </c>
      <c r="E498" s="23">
        <f t="shared" si="17"/>
        <v>-0.13234326611127945</v>
      </c>
      <c r="F498" s="24">
        <f t="shared" si="19"/>
        <v>1.3296483032657102E-2</v>
      </c>
      <c r="G498" s="125"/>
    </row>
    <row r="499" spans="1:7" x14ac:dyDescent="0.15">
      <c r="A499" s="25" t="s">
        <v>631</v>
      </c>
      <c r="B499" s="25" t="s">
        <v>1135</v>
      </c>
      <c r="C499" s="127">
        <v>190.23363793000001</v>
      </c>
      <c r="D499" s="130">
        <v>438.587444</v>
      </c>
      <c r="E499" s="23">
        <f t="shared" si="17"/>
        <v>-0.56625835843581518</v>
      </c>
      <c r="F499" s="24">
        <f t="shared" si="19"/>
        <v>4.5954610676931761E-3</v>
      </c>
      <c r="G499" s="125"/>
    </row>
    <row r="500" spans="1:7" x14ac:dyDescent="0.15">
      <c r="A500" s="25" t="s">
        <v>633</v>
      </c>
      <c r="B500" s="25" t="s">
        <v>352</v>
      </c>
      <c r="C500" s="127">
        <v>4.6313765700000005</v>
      </c>
      <c r="D500" s="130">
        <v>5.0758821200000002</v>
      </c>
      <c r="E500" s="23">
        <f t="shared" si="17"/>
        <v>-8.7572078998556346E-2</v>
      </c>
      <c r="F500" s="24">
        <f t="shared" si="19"/>
        <v>1.1187984916260157E-4</v>
      </c>
      <c r="G500" s="125"/>
    </row>
    <row r="501" spans="1:7" x14ac:dyDescent="0.15">
      <c r="A501" s="25" t="s">
        <v>830</v>
      </c>
      <c r="B501" s="25" t="s">
        <v>353</v>
      </c>
      <c r="C501" s="127">
        <v>6.7470111500000005</v>
      </c>
      <c r="D501" s="130">
        <v>10.682232490000001</v>
      </c>
      <c r="E501" s="23">
        <f t="shared" si="17"/>
        <v>-0.36838941145344795</v>
      </c>
      <c r="F501" s="24">
        <f t="shared" si="19"/>
        <v>1.6298708998313885E-4</v>
      </c>
      <c r="G501" s="125"/>
    </row>
    <row r="502" spans="1:7" x14ac:dyDescent="0.15">
      <c r="A502" s="25" t="s">
        <v>635</v>
      </c>
      <c r="B502" s="25" t="s">
        <v>354</v>
      </c>
      <c r="C502" s="127">
        <v>12.025627890000001</v>
      </c>
      <c r="D502" s="130">
        <v>8.9893813399999996</v>
      </c>
      <c r="E502" s="23">
        <f t="shared" si="17"/>
        <v>0.3377592333845747</v>
      </c>
      <c r="F502" s="24">
        <f t="shared" si="19"/>
        <v>2.9050227596128609E-4</v>
      </c>
      <c r="G502" s="125"/>
    </row>
    <row r="503" spans="1:7" x14ac:dyDescent="0.15">
      <c r="A503" s="25" t="s">
        <v>831</v>
      </c>
      <c r="B503" s="25" t="s">
        <v>355</v>
      </c>
      <c r="C503" s="127">
        <v>4.7204684199999996</v>
      </c>
      <c r="D503" s="130">
        <v>4.1889035699999999</v>
      </c>
      <c r="E503" s="23">
        <f t="shared" si="17"/>
        <v>0.12689832580700822</v>
      </c>
      <c r="F503" s="24">
        <f t="shared" si="19"/>
        <v>1.1403203493047512E-4</v>
      </c>
      <c r="G503" s="125"/>
    </row>
    <row r="504" spans="1:7" x14ac:dyDescent="0.15">
      <c r="A504" s="25" t="s">
        <v>801</v>
      </c>
      <c r="B504" s="25" t="s">
        <v>1143</v>
      </c>
      <c r="C504" s="127">
        <v>0.24144999</v>
      </c>
      <c r="D504" s="130">
        <v>0.25900000000000001</v>
      </c>
      <c r="E504" s="23">
        <f t="shared" si="17"/>
        <v>-6.7760656370656425E-2</v>
      </c>
      <c r="F504" s="24">
        <f t="shared" si="19"/>
        <v>5.8326910051953855E-6</v>
      </c>
      <c r="G504" s="125"/>
    </row>
    <row r="505" spans="1:7" x14ac:dyDescent="0.15">
      <c r="A505" s="25" t="s">
        <v>639</v>
      </c>
      <c r="B505" s="25" t="s">
        <v>356</v>
      </c>
      <c r="C505" s="127">
        <v>9.68147117</v>
      </c>
      <c r="D505" s="130">
        <v>8.8023573899999992</v>
      </c>
      <c r="E505" s="23">
        <f t="shared" si="17"/>
        <v>9.9872538804062438E-2</v>
      </c>
      <c r="F505" s="24">
        <f t="shared" si="19"/>
        <v>2.3387464132973226E-4</v>
      </c>
      <c r="G505" s="125"/>
    </row>
    <row r="506" spans="1:7" x14ac:dyDescent="0.15">
      <c r="A506" s="25" t="s">
        <v>1150</v>
      </c>
      <c r="B506" s="25" t="s">
        <v>1151</v>
      </c>
      <c r="C506" s="127">
        <v>234.87267568999999</v>
      </c>
      <c r="D506" s="130">
        <v>176.26371912000002</v>
      </c>
      <c r="E506" s="23">
        <f t="shared" ref="E506:E569" si="20">IF(ISERROR(C506/D506-1),"",((C506/D506-1)))</f>
        <v>0.33250720490073804</v>
      </c>
      <c r="F506" s="24">
        <f t="shared" ref="F506:F537" si="21">C506/$C$1427</f>
        <v>5.6738032702475395E-3</v>
      </c>
      <c r="G506" s="125"/>
    </row>
    <row r="507" spans="1:7" x14ac:dyDescent="0.15">
      <c r="A507" s="25" t="s">
        <v>1152</v>
      </c>
      <c r="B507" s="25" t="s">
        <v>1153</v>
      </c>
      <c r="C507" s="127">
        <v>54.63940144</v>
      </c>
      <c r="D507" s="130">
        <v>19.84605908</v>
      </c>
      <c r="E507" s="23">
        <f t="shared" si="20"/>
        <v>1.7531612810254722</v>
      </c>
      <c r="F507" s="24">
        <f t="shared" si="21"/>
        <v>1.3199203085837684E-3</v>
      </c>
      <c r="G507" s="125"/>
    </row>
    <row r="508" spans="1:7" x14ac:dyDescent="0.15">
      <c r="A508" s="25" t="s">
        <v>1154</v>
      </c>
      <c r="B508" s="25" t="s">
        <v>1155</v>
      </c>
      <c r="C508" s="127">
        <v>2.9790677699999999</v>
      </c>
      <c r="D508" s="130">
        <v>0.50502999999999998</v>
      </c>
      <c r="E508" s="23">
        <f t="shared" si="20"/>
        <v>4.8987936756232306</v>
      </c>
      <c r="F508" s="24">
        <f t="shared" si="21"/>
        <v>7.1965137732855048E-5</v>
      </c>
      <c r="G508" s="125"/>
    </row>
    <row r="509" spans="1:7" x14ac:dyDescent="0.15">
      <c r="A509" s="25" t="s">
        <v>1158</v>
      </c>
      <c r="B509" s="25" t="s">
        <v>1159</v>
      </c>
      <c r="C509" s="127">
        <v>2.76000559</v>
      </c>
      <c r="D509" s="130">
        <v>3.6423883999999997</v>
      </c>
      <c r="E509" s="23">
        <f t="shared" si="20"/>
        <v>-0.24225390405921554</v>
      </c>
      <c r="F509" s="24">
        <f t="shared" si="21"/>
        <v>6.6673267532883234E-5</v>
      </c>
      <c r="G509" s="125"/>
    </row>
    <row r="510" spans="1:7" x14ac:dyDescent="0.15">
      <c r="A510" s="25" t="s">
        <v>1162</v>
      </c>
      <c r="B510" s="25" t="s">
        <v>1163</v>
      </c>
      <c r="C510" s="127">
        <v>3.5412858799999998</v>
      </c>
      <c r="D510" s="130">
        <v>3.2528111800000001</v>
      </c>
      <c r="E510" s="23">
        <f t="shared" si="20"/>
        <v>8.8684735767539991E-2</v>
      </c>
      <c r="F510" s="24">
        <f t="shared" si="21"/>
        <v>8.5546602421070396E-5</v>
      </c>
      <c r="G510" s="125"/>
    </row>
    <row r="511" spans="1:7" x14ac:dyDescent="0.15">
      <c r="A511" s="25" t="s">
        <v>1166</v>
      </c>
      <c r="B511" s="25" t="s">
        <v>1167</v>
      </c>
      <c r="C511" s="127">
        <v>3.1017459900000004</v>
      </c>
      <c r="D511" s="130">
        <v>10.310086500000001</v>
      </c>
      <c r="E511" s="23">
        <f t="shared" si="20"/>
        <v>-0.69915422242092728</v>
      </c>
      <c r="F511" s="24">
        <f t="shared" si="21"/>
        <v>7.4928667159082738E-5</v>
      </c>
      <c r="G511" s="125"/>
    </row>
    <row r="512" spans="1:7" x14ac:dyDescent="0.15">
      <c r="A512" s="25" t="s">
        <v>1170</v>
      </c>
      <c r="B512" s="25" t="s">
        <v>1171</v>
      </c>
      <c r="C512" s="127">
        <v>0.43811864</v>
      </c>
      <c r="D512" s="130">
        <v>0.51624000000000003</v>
      </c>
      <c r="E512" s="23">
        <f t="shared" si="20"/>
        <v>-0.15132759956609332</v>
      </c>
      <c r="F512" s="24">
        <f t="shared" si="21"/>
        <v>1.0583602222292223E-5</v>
      </c>
      <c r="G512" s="125"/>
    </row>
    <row r="513" spans="1:7" x14ac:dyDescent="0.15">
      <c r="A513" s="25" t="s">
        <v>1202</v>
      </c>
      <c r="B513" s="25" t="s">
        <v>1203</v>
      </c>
      <c r="C513" s="127">
        <v>3.246</v>
      </c>
      <c r="D513" s="130">
        <v>2.6251500000000001</v>
      </c>
      <c r="E513" s="23">
        <f t="shared" si="20"/>
        <v>0.23650077138449221</v>
      </c>
      <c r="F513" s="24">
        <f t="shared" si="21"/>
        <v>7.8413401478559676E-5</v>
      </c>
      <c r="G513" s="125"/>
    </row>
    <row r="514" spans="1:7" x14ac:dyDescent="0.15">
      <c r="A514" s="25" t="s">
        <v>1309</v>
      </c>
      <c r="B514" s="25" t="s">
        <v>1310</v>
      </c>
      <c r="C514" s="127">
        <v>2.1882876000000002</v>
      </c>
      <c r="D514" s="130">
        <v>5.5169899999999998</v>
      </c>
      <c r="E514" s="23">
        <f t="shared" si="20"/>
        <v>-0.60335480035309108</v>
      </c>
      <c r="F514" s="24">
        <f t="shared" si="21"/>
        <v>5.2862314888895201E-5</v>
      </c>
      <c r="G514" s="125"/>
    </row>
    <row r="515" spans="1:7" x14ac:dyDescent="0.15">
      <c r="A515" s="25" t="s">
        <v>1313</v>
      </c>
      <c r="B515" s="25" t="s">
        <v>1314</v>
      </c>
      <c r="C515" s="127">
        <v>1.1542699999999999</v>
      </c>
      <c r="D515" s="130">
        <v>0.76536000000000004</v>
      </c>
      <c r="E515" s="23">
        <f t="shared" si="20"/>
        <v>0.50813996028012931</v>
      </c>
      <c r="F515" s="24">
        <f t="shared" si="21"/>
        <v>2.7883621973092137E-5</v>
      </c>
      <c r="G515" s="125"/>
    </row>
    <row r="516" spans="1:7" x14ac:dyDescent="0.15">
      <c r="A516" s="25" t="s">
        <v>800</v>
      </c>
      <c r="B516" s="25" t="s">
        <v>1318</v>
      </c>
      <c r="C516" s="127">
        <v>0.67158759999999995</v>
      </c>
      <c r="D516" s="130">
        <v>4.7628310000000003</v>
      </c>
      <c r="E516" s="23">
        <f t="shared" si="20"/>
        <v>-0.85899403107101646</v>
      </c>
      <c r="F516" s="24">
        <f t="shared" si="21"/>
        <v>1.6223496027979772E-5</v>
      </c>
      <c r="G516" s="125"/>
    </row>
    <row r="517" spans="1:7" x14ac:dyDescent="0.15">
      <c r="A517" s="25" t="s">
        <v>1321</v>
      </c>
      <c r="B517" s="25" t="s">
        <v>1322</v>
      </c>
      <c r="C517" s="127">
        <v>0.42735200000000001</v>
      </c>
      <c r="D517" s="130">
        <v>2.62635</v>
      </c>
      <c r="E517" s="23">
        <f t="shared" si="20"/>
        <v>-0.83728292116435354</v>
      </c>
      <c r="F517" s="24">
        <f t="shared" si="21"/>
        <v>1.0323513231258607E-5</v>
      </c>
      <c r="G517" s="125"/>
    </row>
    <row r="518" spans="1:7" x14ac:dyDescent="0.15">
      <c r="A518" s="25" t="s">
        <v>1325</v>
      </c>
      <c r="B518" s="25" t="s">
        <v>1326</v>
      </c>
      <c r="C518" s="127">
        <v>2.1098722000000003</v>
      </c>
      <c r="D518" s="130">
        <v>2.2996699999999999</v>
      </c>
      <c r="E518" s="23">
        <f t="shared" si="20"/>
        <v>-8.2532624246087316E-2</v>
      </c>
      <c r="F518" s="24">
        <f t="shared" si="21"/>
        <v>5.096803939835243E-5</v>
      </c>
      <c r="G518" s="125"/>
    </row>
    <row r="519" spans="1:7" x14ac:dyDescent="0.15">
      <c r="A519" s="25" t="s">
        <v>1329</v>
      </c>
      <c r="B519" s="25" t="s">
        <v>1330</v>
      </c>
      <c r="C519" s="127">
        <v>2.35644681</v>
      </c>
      <c r="D519" s="130">
        <v>1.5745100000000001</v>
      </c>
      <c r="E519" s="23">
        <f t="shared" si="20"/>
        <v>0.49662232059497868</v>
      </c>
      <c r="F519" s="24">
        <f t="shared" si="21"/>
        <v>5.6924525500739751E-5</v>
      </c>
      <c r="G519" s="125"/>
    </row>
    <row r="520" spans="1:7" x14ac:dyDescent="0.15">
      <c r="A520" s="25" t="s">
        <v>1333</v>
      </c>
      <c r="B520" s="25" t="s">
        <v>1334</v>
      </c>
      <c r="C520" s="127">
        <v>10.249325130000001</v>
      </c>
      <c r="D520" s="130">
        <v>3.3404600000000002</v>
      </c>
      <c r="E520" s="23">
        <f t="shared" si="20"/>
        <v>2.0682376469109047</v>
      </c>
      <c r="F520" s="24">
        <f t="shared" si="21"/>
        <v>2.4759225086351847E-4</v>
      </c>
      <c r="G520" s="125"/>
    </row>
    <row r="521" spans="1:7" x14ac:dyDescent="0.15">
      <c r="A521" s="25" t="s">
        <v>1337</v>
      </c>
      <c r="B521" s="25" t="s">
        <v>1338</v>
      </c>
      <c r="C521" s="127">
        <v>9.8391699999999995E-3</v>
      </c>
      <c r="D521" s="130">
        <v>4.9584299999999999</v>
      </c>
      <c r="E521" s="23">
        <f t="shared" si="20"/>
        <v>-0.99801566826596322</v>
      </c>
      <c r="F521" s="24">
        <f t="shared" si="21"/>
        <v>2.3768416125255698E-7</v>
      </c>
      <c r="G521" s="125"/>
    </row>
    <row r="522" spans="1:7" x14ac:dyDescent="0.15">
      <c r="A522" s="25" t="s">
        <v>1343</v>
      </c>
      <c r="B522" s="25" t="s">
        <v>1344</v>
      </c>
      <c r="C522" s="127">
        <v>1.8321700000000001</v>
      </c>
      <c r="D522" s="130">
        <v>2.8132540000000001</v>
      </c>
      <c r="E522" s="23">
        <f t="shared" si="20"/>
        <v>-0.34873637431956017</v>
      </c>
      <c r="F522" s="24">
        <f t="shared" si="21"/>
        <v>4.4259606219030403E-5</v>
      </c>
      <c r="G522" s="125"/>
    </row>
    <row r="523" spans="1:7" x14ac:dyDescent="0.15">
      <c r="A523" s="25" t="s">
        <v>1347</v>
      </c>
      <c r="B523" s="25" t="s">
        <v>1348</v>
      </c>
      <c r="C523" s="127">
        <v>3.0171459999999999</v>
      </c>
      <c r="D523" s="130">
        <v>1.0357400000000001</v>
      </c>
      <c r="E523" s="23">
        <f t="shared" si="20"/>
        <v>1.9130341591519104</v>
      </c>
      <c r="F523" s="24">
        <f t="shared" si="21"/>
        <v>7.2884990948068518E-5</v>
      </c>
      <c r="G523" s="125"/>
    </row>
    <row r="524" spans="1:7" x14ac:dyDescent="0.15">
      <c r="A524" s="25" t="s">
        <v>1351</v>
      </c>
      <c r="B524" s="25" t="s">
        <v>1352</v>
      </c>
      <c r="C524" s="127">
        <v>1.1781534</v>
      </c>
      <c r="D524" s="130">
        <v>4.7332799999999997</v>
      </c>
      <c r="E524" s="23">
        <f t="shared" si="20"/>
        <v>-0.75109154751039453</v>
      </c>
      <c r="F524" s="24">
        <f t="shared" si="21"/>
        <v>2.8460571644340762E-5</v>
      </c>
      <c r="G524" s="125"/>
    </row>
    <row r="525" spans="1:7" x14ac:dyDescent="0.15">
      <c r="A525" s="25" t="s">
        <v>1355</v>
      </c>
      <c r="B525" s="25" t="s">
        <v>1356</v>
      </c>
      <c r="C525" s="127">
        <v>0.56067001999999999</v>
      </c>
      <c r="D525" s="130">
        <v>0.94518000000000002</v>
      </c>
      <c r="E525" s="23">
        <f t="shared" si="20"/>
        <v>-0.40681137984299287</v>
      </c>
      <c r="F525" s="24">
        <f t="shared" si="21"/>
        <v>1.3544067583256958E-5</v>
      </c>
      <c r="G525" s="125"/>
    </row>
    <row r="526" spans="1:7" x14ac:dyDescent="0.15">
      <c r="A526" s="25" t="s">
        <v>1359</v>
      </c>
      <c r="B526" s="25" t="s">
        <v>1360</v>
      </c>
      <c r="C526" s="127">
        <v>3.9794531900000001</v>
      </c>
      <c r="D526" s="130">
        <v>1.31796</v>
      </c>
      <c r="E526" s="23">
        <f t="shared" si="20"/>
        <v>2.0194036161947251</v>
      </c>
      <c r="F526" s="24">
        <f t="shared" si="21"/>
        <v>9.6131380361246167E-5</v>
      </c>
      <c r="G526" s="125"/>
    </row>
    <row r="527" spans="1:7" x14ac:dyDescent="0.15">
      <c r="A527" s="25" t="s">
        <v>1365</v>
      </c>
      <c r="B527" s="25" t="s">
        <v>1366</v>
      </c>
      <c r="C527" s="127">
        <v>0.36330000000000001</v>
      </c>
      <c r="D527" s="130">
        <v>2.1756472499999999</v>
      </c>
      <c r="E527" s="23">
        <f t="shared" si="20"/>
        <v>-0.83301520961176034</v>
      </c>
      <c r="F527" s="24">
        <f t="shared" si="21"/>
        <v>8.7762134187186483E-6</v>
      </c>
      <c r="G527" s="125"/>
    </row>
    <row r="528" spans="1:7" x14ac:dyDescent="0.15">
      <c r="A528" s="25" t="s">
        <v>795</v>
      </c>
      <c r="B528" s="25" t="s">
        <v>1369</v>
      </c>
      <c r="C528" s="127">
        <v>0.43811864</v>
      </c>
      <c r="D528" s="130">
        <v>0.51624000000000003</v>
      </c>
      <c r="E528" s="23">
        <f t="shared" si="20"/>
        <v>-0.15132759956609332</v>
      </c>
      <c r="F528" s="24">
        <f t="shared" si="21"/>
        <v>1.0583602222292223E-5</v>
      </c>
      <c r="G528" s="125"/>
    </row>
    <row r="529" spans="1:7" x14ac:dyDescent="0.15">
      <c r="A529" s="25" t="s">
        <v>796</v>
      </c>
      <c r="B529" s="25" t="s">
        <v>1370</v>
      </c>
      <c r="C529" s="127">
        <v>1.269765E-2</v>
      </c>
      <c r="D529" s="130">
        <v>1.7346600000000001</v>
      </c>
      <c r="E529" s="23">
        <f t="shared" si="20"/>
        <v>-0.99268003528068904</v>
      </c>
      <c r="F529" s="24">
        <f t="shared" si="21"/>
        <v>3.0673626841781681E-7</v>
      </c>
      <c r="G529" s="125"/>
    </row>
    <row r="530" spans="1:7" x14ac:dyDescent="0.15">
      <c r="A530" s="25" t="s">
        <v>1367</v>
      </c>
      <c r="B530" s="25" t="s">
        <v>1368</v>
      </c>
      <c r="C530" s="127">
        <v>0</v>
      </c>
      <c r="D530" s="130">
        <v>0</v>
      </c>
      <c r="E530" s="23" t="str">
        <f t="shared" si="20"/>
        <v/>
      </c>
      <c r="F530" s="24">
        <f t="shared" si="21"/>
        <v>0</v>
      </c>
      <c r="G530" s="125"/>
    </row>
    <row r="531" spans="1:7" x14ac:dyDescent="0.15">
      <c r="A531" s="25" t="s">
        <v>799</v>
      </c>
      <c r="B531" s="25" t="s">
        <v>1371</v>
      </c>
      <c r="C531" s="127">
        <v>2.4659999999999999E-3</v>
      </c>
      <c r="D531" s="130">
        <v>0.59882250000000004</v>
      </c>
      <c r="E531" s="23">
        <f t="shared" si="20"/>
        <v>-0.99588191826459427</v>
      </c>
      <c r="F531" s="24">
        <f t="shared" si="21"/>
        <v>5.9570994468924265E-8</v>
      </c>
      <c r="G531" s="125"/>
    </row>
    <row r="532" spans="1:7" x14ac:dyDescent="0.15">
      <c r="A532" s="25" t="s">
        <v>798</v>
      </c>
      <c r="B532" s="25" t="s">
        <v>1373</v>
      </c>
      <c r="C532" s="127">
        <v>1.95138422</v>
      </c>
      <c r="D532" s="130">
        <v>17.560188050000001</v>
      </c>
      <c r="E532" s="23">
        <f t="shared" si="20"/>
        <v>-0.88887452603333594</v>
      </c>
      <c r="F532" s="24">
        <f t="shared" si="21"/>
        <v>4.7139456032589658E-5</v>
      </c>
      <c r="G532" s="125"/>
    </row>
    <row r="533" spans="1:7" x14ac:dyDescent="0.15">
      <c r="A533" s="25" t="s">
        <v>1374</v>
      </c>
      <c r="B533" s="25" t="s">
        <v>1375</v>
      </c>
      <c r="C533" s="127">
        <v>1.1474533</v>
      </c>
      <c r="D533" s="130">
        <v>1.523478E-2</v>
      </c>
      <c r="E533" s="23">
        <f t="shared" si="20"/>
        <v>74.318009186873724</v>
      </c>
      <c r="F533" s="24">
        <f t="shared" si="21"/>
        <v>2.7718951414293958E-5</v>
      </c>
      <c r="G533" s="125"/>
    </row>
    <row r="534" spans="1:7" x14ac:dyDescent="0.15">
      <c r="A534" s="25" t="s">
        <v>1386</v>
      </c>
      <c r="B534" s="25" t="s">
        <v>1387</v>
      </c>
      <c r="C534" s="127">
        <v>0</v>
      </c>
      <c r="D534" s="130">
        <v>0</v>
      </c>
      <c r="E534" s="23" t="str">
        <f t="shared" si="20"/>
        <v/>
      </c>
      <c r="F534" s="24">
        <f t="shared" si="21"/>
        <v>0</v>
      </c>
      <c r="G534" s="125"/>
    </row>
    <row r="535" spans="1:7" x14ac:dyDescent="0.15">
      <c r="A535" s="25" t="s">
        <v>357</v>
      </c>
      <c r="B535" s="25" t="s">
        <v>358</v>
      </c>
      <c r="C535" s="127">
        <v>25.918569210000001</v>
      </c>
      <c r="D535" s="130">
        <v>50.802423619999999</v>
      </c>
      <c r="E535" s="23">
        <f t="shared" si="20"/>
        <v>-0.48981628506801544</v>
      </c>
      <c r="F535" s="24">
        <f t="shared" si="21"/>
        <v>6.2611311559259569E-4</v>
      </c>
      <c r="G535" s="125"/>
    </row>
    <row r="536" spans="1:7" x14ac:dyDescent="0.15">
      <c r="A536" s="25" t="s">
        <v>359</v>
      </c>
      <c r="B536" s="25" t="s">
        <v>360</v>
      </c>
      <c r="C536" s="127">
        <v>5.6399177099999998</v>
      </c>
      <c r="D536" s="130">
        <v>4.6535766900000004</v>
      </c>
      <c r="E536" s="23">
        <f t="shared" si="20"/>
        <v>0.21195331799721551</v>
      </c>
      <c r="F536" s="24">
        <f t="shared" si="21"/>
        <v>1.3624310896496271E-4</v>
      </c>
      <c r="G536" s="125"/>
    </row>
    <row r="537" spans="1:7" x14ac:dyDescent="0.15">
      <c r="A537" s="25" t="s">
        <v>361</v>
      </c>
      <c r="B537" s="25" t="s">
        <v>362</v>
      </c>
      <c r="C537" s="127">
        <v>1.5446499200000001</v>
      </c>
      <c r="D537" s="130">
        <v>0.80863712999999993</v>
      </c>
      <c r="E537" s="23">
        <f t="shared" si="20"/>
        <v>0.91018920934288561</v>
      </c>
      <c r="F537" s="24">
        <f t="shared" si="21"/>
        <v>3.7314003179539465E-5</v>
      </c>
      <c r="G537" s="125"/>
    </row>
    <row r="538" spans="1:7" x14ac:dyDescent="0.15">
      <c r="A538" s="25" t="s">
        <v>363</v>
      </c>
      <c r="B538" s="25" t="s">
        <v>364</v>
      </c>
      <c r="C538" s="127">
        <v>1.2986654900000001</v>
      </c>
      <c r="D538" s="130">
        <v>1.09187364</v>
      </c>
      <c r="E538" s="23">
        <f t="shared" si="20"/>
        <v>0.18939174133739511</v>
      </c>
      <c r="F538" s="24">
        <f t="shared" ref="F538:F568" si="22">C538/$C$1427</f>
        <v>3.1371774015317451E-5</v>
      </c>
      <c r="G538" s="125"/>
    </row>
    <row r="539" spans="1:7" x14ac:dyDescent="0.15">
      <c r="A539" s="25" t="s">
        <v>365</v>
      </c>
      <c r="B539" s="25" t="s">
        <v>366</v>
      </c>
      <c r="C539" s="127">
        <v>7.3258450000000003E-2</v>
      </c>
      <c r="D539" s="130">
        <v>0.72166654000000008</v>
      </c>
      <c r="E539" s="23">
        <f t="shared" si="20"/>
        <v>-0.89848711844115703</v>
      </c>
      <c r="F539" s="24">
        <f t="shared" si="22"/>
        <v>1.7696993997372122E-6</v>
      </c>
      <c r="G539" s="125"/>
    </row>
    <row r="540" spans="1:7" x14ac:dyDescent="0.15">
      <c r="A540" s="25" t="s">
        <v>367</v>
      </c>
      <c r="B540" s="25" t="s">
        <v>368</v>
      </c>
      <c r="C540" s="127">
        <v>14.31526805</v>
      </c>
      <c r="D540" s="130">
        <v>2.8227102299999998</v>
      </c>
      <c r="E540" s="23">
        <f t="shared" si="20"/>
        <v>4.0714621351692912</v>
      </c>
      <c r="F540" s="24">
        <f t="shared" si="22"/>
        <v>3.4581295775657677E-4</v>
      </c>
      <c r="G540" s="125"/>
    </row>
    <row r="541" spans="1:7" x14ac:dyDescent="0.15">
      <c r="A541" s="25" t="s">
        <v>369</v>
      </c>
      <c r="B541" s="25" t="s">
        <v>370</v>
      </c>
      <c r="C541" s="127">
        <v>0.72116773999999995</v>
      </c>
      <c r="D541" s="130">
        <v>1.24187786</v>
      </c>
      <c r="E541" s="23">
        <f t="shared" si="20"/>
        <v>-0.41929253815669121</v>
      </c>
      <c r="F541" s="24">
        <f t="shared" si="22"/>
        <v>1.7421200101665291E-5</v>
      </c>
      <c r="G541" s="125"/>
    </row>
    <row r="542" spans="1:7" x14ac:dyDescent="0.15">
      <c r="A542" s="25" t="s">
        <v>1</v>
      </c>
      <c r="B542" s="25" t="s">
        <v>371</v>
      </c>
      <c r="C542" s="127">
        <v>20.85706596</v>
      </c>
      <c r="D542" s="130">
        <v>19.169320369999998</v>
      </c>
      <c r="E542" s="23">
        <f t="shared" si="20"/>
        <v>8.8044101586477019E-2</v>
      </c>
      <c r="F542" s="24">
        <f t="shared" si="22"/>
        <v>5.0384272544247715E-4</v>
      </c>
      <c r="G542" s="125"/>
    </row>
    <row r="543" spans="1:7" x14ac:dyDescent="0.15">
      <c r="A543" s="25" t="s">
        <v>3</v>
      </c>
      <c r="B543" s="25" t="s">
        <v>372</v>
      </c>
      <c r="C543" s="127">
        <v>4.3050351399999993</v>
      </c>
      <c r="D543" s="130">
        <v>3.0403794900000003</v>
      </c>
      <c r="E543" s="23">
        <f t="shared" si="20"/>
        <v>0.41595322365498499</v>
      </c>
      <c r="F543" s="24">
        <f t="shared" si="22"/>
        <v>1.03996441408542E-4</v>
      </c>
      <c r="G543" s="125"/>
    </row>
    <row r="544" spans="1:7" x14ac:dyDescent="0.15">
      <c r="A544" s="25" t="s">
        <v>5</v>
      </c>
      <c r="B544" s="25" t="s">
        <v>373</v>
      </c>
      <c r="C544" s="127">
        <v>1.09250129</v>
      </c>
      <c r="D544" s="130">
        <v>2.2313825</v>
      </c>
      <c r="E544" s="23">
        <f t="shared" si="20"/>
        <v>-0.5103926422296492</v>
      </c>
      <c r="F544" s="24">
        <f t="shared" si="22"/>
        <v>2.6391479441963756E-5</v>
      </c>
      <c r="G544" s="125"/>
    </row>
    <row r="545" spans="1:7" x14ac:dyDescent="0.15">
      <c r="A545" s="25" t="s">
        <v>374</v>
      </c>
      <c r="B545" s="25" t="s">
        <v>375</v>
      </c>
      <c r="C545" s="127">
        <v>6.3731999999999999E-3</v>
      </c>
      <c r="D545" s="130">
        <v>3.4977300000000001E-3</v>
      </c>
      <c r="E545" s="23">
        <f t="shared" si="20"/>
        <v>0.82209604514928247</v>
      </c>
      <c r="F545" s="24">
        <f t="shared" si="22"/>
        <v>1.539569594279595E-7</v>
      </c>
      <c r="G545" s="125"/>
    </row>
    <row r="546" spans="1:7" x14ac:dyDescent="0.15">
      <c r="A546" s="25" t="s">
        <v>376</v>
      </c>
      <c r="B546" s="25" t="s">
        <v>377</v>
      </c>
      <c r="C546" s="127">
        <v>0</v>
      </c>
      <c r="D546" s="130">
        <v>0</v>
      </c>
      <c r="E546" s="23" t="str">
        <f t="shared" si="20"/>
        <v/>
      </c>
      <c r="F546" s="24">
        <f t="shared" si="22"/>
        <v>0</v>
      </c>
      <c r="G546" s="125"/>
    </row>
    <row r="547" spans="1:7" x14ac:dyDescent="0.15">
      <c r="A547" s="25" t="s">
        <v>378</v>
      </c>
      <c r="B547" s="25" t="s">
        <v>379</v>
      </c>
      <c r="C547" s="127">
        <v>0</v>
      </c>
      <c r="D547" s="130">
        <v>5.0516499999999995E-3</v>
      </c>
      <c r="E547" s="23">
        <f t="shared" si="20"/>
        <v>-1</v>
      </c>
      <c r="F547" s="24">
        <f t="shared" si="22"/>
        <v>0</v>
      </c>
      <c r="G547" s="125"/>
    </row>
    <row r="548" spans="1:7" x14ac:dyDescent="0.15">
      <c r="A548" s="25" t="s">
        <v>395</v>
      </c>
      <c r="B548" s="25" t="s">
        <v>380</v>
      </c>
      <c r="C548" s="127">
        <v>13.088620689999999</v>
      </c>
      <c r="D548" s="130">
        <v>7.1884427200000003</v>
      </c>
      <c r="E548" s="23">
        <f t="shared" si="20"/>
        <v>0.82078667102462477</v>
      </c>
      <c r="F548" s="24">
        <f t="shared" si="22"/>
        <v>3.1618092081501934E-4</v>
      </c>
      <c r="G548" s="125"/>
    </row>
    <row r="549" spans="1:7" x14ac:dyDescent="0.15">
      <c r="A549" s="25" t="s">
        <v>17</v>
      </c>
      <c r="B549" s="25" t="s">
        <v>381</v>
      </c>
      <c r="C549" s="127">
        <v>26.800782600000002</v>
      </c>
      <c r="D549" s="130">
        <v>29.62601621</v>
      </c>
      <c r="E549" s="23">
        <f t="shared" si="20"/>
        <v>-9.536326416531038E-2</v>
      </c>
      <c r="F549" s="24">
        <f t="shared" si="22"/>
        <v>6.4742468452045493E-4</v>
      </c>
      <c r="G549" s="125"/>
    </row>
    <row r="550" spans="1:7" x14ac:dyDescent="0.15">
      <c r="A550" s="25" t="s">
        <v>382</v>
      </c>
      <c r="B550" s="25" t="s">
        <v>397</v>
      </c>
      <c r="C550" s="127">
        <v>14.194004339999999</v>
      </c>
      <c r="D550" s="130">
        <v>8.8014570199999991</v>
      </c>
      <c r="E550" s="23">
        <f t="shared" si="20"/>
        <v>0.61268802514700016</v>
      </c>
      <c r="F550" s="24">
        <f t="shared" si="22"/>
        <v>3.4288359855232239E-4</v>
      </c>
      <c r="G550" s="125"/>
    </row>
    <row r="551" spans="1:7" x14ac:dyDescent="0.15">
      <c r="A551" s="25" t="s">
        <v>21</v>
      </c>
      <c r="B551" s="25" t="s">
        <v>398</v>
      </c>
      <c r="C551" s="127">
        <v>39.060327019999995</v>
      </c>
      <c r="D551" s="130">
        <v>16.166493329999998</v>
      </c>
      <c r="E551" s="23">
        <f t="shared" si="20"/>
        <v>1.4161286076502528</v>
      </c>
      <c r="F551" s="24">
        <f t="shared" si="22"/>
        <v>9.4357766620551211E-4</v>
      </c>
      <c r="G551" s="125"/>
    </row>
    <row r="552" spans="1:7" x14ac:dyDescent="0.15">
      <c r="A552" s="25" t="s">
        <v>399</v>
      </c>
      <c r="B552" s="25" t="s">
        <v>400</v>
      </c>
      <c r="C552" s="127">
        <v>27.661531750000002</v>
      </c>
      <c r="D552" s="130">
        <v>10.84711733</v>
      </c>
      <c r="E552" s="23">
        <f t="shared" si="20"/>
        <v>1.5501274586102411</v>
      </c>
      <c r="F552" s="24">
        <f t="shared" si="22"/>
        <v>6.6821774326083659E-4</v>
      </c>
      <c r="G552" s="125"/>
    </row>
    <row r="553" spans="1:7" x14ac:dyDescent="0.15">
      <c r="A553" s="25" t="s">
        <v>25</v>
      </c>
      <c r="B553" s="25" t="s">
        <v>401</v>
      </c>
      <c r="C553" s="127">
        <v>19.792366079999997</v>
      </c>
      <c r="D553" s="130">
        <v>7.9095866299999997</v>
      </c>
      <c r="E553" s="23">
        <f t="shared" si="20"/>
        <v>1.5023262283935561</v>
      </c>
      <c r="F553" s="24">
        <f t="shared" si="22"/>
        <v>4.7812284277315659E-4</v>
      </c>
      <c r="G553" s="125"/>
    </row>
    <row r="554" spans="1:7" x14ac:dyDescent="0.15">
      <c r="A554" s="25" t="s">
        <v>29</v>
      </c>
      <c r="B554" s="25" t="s">
        <v>402</v>
      </c>
      <c r="C554" s="127">
        <v>20.92914807</v>
      </c>
      <c r="D554" s="130">
        <v>19.09614968</v>
      </c>
      <c r="E554" s="23">
        <f t="shared" si="20"/>
        <v>9.5987852039081778E-2</v>
      </c>
      <c r="F554" s="24">
        <f t="shared" si="22"/>
        <v>5.0558400807675064E-4</v>
      </c>
      <c r="G554" s="125"/>
    </row>
    <row r="555" spans="1:7" x14ac:dyDescent="0.15">
      <c r="A555" s="25" t="s">
        <v>31</v>
      </c>
      <c r="B555" s="25" t="s">
        <v>403</v>
      </c>
      <c r="C555" s="127">
        <v>5.4939141300000003</v>
      </c>
      <c r="D555" s="130">
        <v>7.7307534499999999</v>
      </c>
      <c r="E555" s="23">
        <f t="shared" si="20"/>
        <v>-0.28934299023596455</v>
      </c>
      <c r="F555" s="24">
        <f t="shared" si="22"/>
        <v>1.327161104018552E-4</v>
      </c>
      <c r="G555" s="125"/>
    </row>
    <row r="556" spans="1:7" x14ac:dyDescent="0.15">
      <c r="A556" s="25" t="s">
        <v>404</v>
      </c>
      <c r="B556" s="25" t="s">
        <v>405</v>
      </c>
      <c r="C556" s="127">
        <v>4.2586820999999997</v>
      </c>
      <c r="D556" s="130">
        <v>4.3134761100000008</v>
      </c>
      <c r="E556" s="23">
        <f t="shared" si="20"/>
        <v>-1.2702982143095953E-2</v>
      </c>
      <c r="F556" s="24">
        <f t="shared" si="22"/>
        <v>1.0287669417031904E-4</v>
      </c>
      <c r="G556" s="125"/>
    </row>
    <row r="557" spans="1:7" x14ac:dyDescent="0.15">
      <c r="A557" s="25" t="s">
        <v>406</v>
      </c>
      <c r="B557" s="25" t="s">
        <v>407</v>
      </c>
      <c r="C557" s="127">
        <v>11.394955730000001</v>
      </c>
      <c r="D557" s="130">
        <v>10.355891870000001</v>
      </c>
      <c r="E557" s="23">
        <f t="shared" si="20"/>
        <v>0.10033552619548547</v>
      </c>
      <c r="F557" s="24">
        <f t="shared" si="22"/>
        <v>2.7526717143774003E-4</v>
      </c>
      <c r="G557" s="125"/>
    </row>
    <row r="558" spans="1:7" x14ac:dyDescent="0.15">
      <c r="A558" s="25" t="s">
        <v>37</v>
      </c>
      <c r="B558" s="25" t="s">
        <v>408</v>
      </c>
      <c r="C558" s="127">
        <v>10.049877090000001</v>
      </c>
      <c r="D558" s="130">
        <v>11.547675810000001</v>
      </c>
      <c r="E558" s="23">
        <f t="shared" si="20"/>
        <v>-0.12970564333845813</v>
      </c>
      <c r="F558" s="24">
        <f t="shared" si="22"/>
        <v>2.4277419811101329E-4</v>
      </c>
      <c r="G558" s="125"/>
    </row>
    <row r="559" spans="1:7" x14ac:dyDescent="0.15">
      <c r="A559" s="25" t="s">
        <v>409</v>
      </c>
      <c r="B559" s="25" t="s">
        <v>410</v>
      </c>
      <c r="C559" s="127">
        <v>3.3728102300000002</v>
      </c>
      <c r="D559" s="130">
        <v>3.0378846299999998</v>
      </c>
      <c r="E559" s="23">
        <f t="shared" si="20"/>
        <v>0.11024961142122125</v>
      </c>
      <c r="F559" s="24">
        <f t="shared" si="22"/>
        <v>8.1476747589643637E-5</v>
      </c>
      <c r="G559" s="125"/>
    </row>
    <row r="560" spans="1:7" x14ac:dyDescent="0.15">
      <c r="A560" s="25" t="s">
        <v>43</v>
      </c>
      <c r="B560" s="25" t="s">
        <v>411</v>
      </c>
      <c r="C560" s="127">
        <v>64.42278349</v>
      </c>
      <c r="D560" s="130">
        <v>22.391728109999999</v>
      </c>
      <c r="E560" s="23">
        <f t="shared" si="20"/>
        <v>1.8770795703449616</v>
      </c>
      <c r="F560" s="24">
        <f t="shared" si="22"/>
        <v>1.5562568041182058E-3</v>
      </c>
      <c r="G560" s="125"/>
    </row>
    <row r="561" spans="1:7" x14ac:dyDescent="0.15">
      <c r="A561" s="25" t="s">
        <v>676</v>
      </c>
      <c r="B561" s="25" t="s">
        <v>47</v>
      </c>
      <c r="C561" s="127">
        <v>1.25314295</v>
      </c>
      <c r="D561" s="130">
        <v>1.7347490000000001</v>
      </c>
      <c r="E561" s="23">
        <f t="shared" si="20"/>
        <v>-0.27762290106522625</v>
      </c>
      <c r="F561" s="24">
        <f t="shared" si="22"/>
        <v>3.0272089109173332E-5</v>
      </c>
      <c r="G561" s="125"/>
    </row>
    <row r="562" spans="1:7" x14ac:dyDescent="0.15">
      <c r="A562" s="25" t="s">
        <v>50</v>
      </c>
      <c r="B562" s="25" t="s">
        <v>412</v>
      </c>
      <c r="C562" s="127">
        <v>51.457393750000001</v>
      </c>
      <c r="D562" s="130">
        <v>31.546279170000002</v>
      </c>
      <c r="E562" s="23">
        <f t="shared" si="20"/>
        <v>0.63117157090701026</v>
      </c>
      <c r="F562" s="24">
        <f t="shared" si="22"/>
        <v>1.2430527649904737E-3</v>
      </c>
      <c r="G562" s="125"/>
    </row>
    <row r="563" spans="1:7" x14ac:dyDescent="0.15">
      <c r="A563" s="25" t="s">
        <v>413</v>
      </c>
      <c r="B563" s="25" t="s">
        <v>414</v>
      </c>
      <c r="C563" s="127">
        <v>4.9024268300000005</v>
      </c>
      <c r="D563" s="130">
        <v>5.87440885</v>
      </c>
      <c r="E563" s="23">
        <f t="shared" si="20"/>
        <v>-0.16546039692147063</v>
      </c>
      <c r="F563" s="24">
        <f t="shared" si="22"/>
        <v>1.1842759187925222E-4</v>
      </c>
      <c r="G563" s="125"/>
    </row>
    <row r="564" spans="1:7" x14ac:dyDescent="0.15">
      <c r="A564" s="25" t="s">
        <v>640</v>
      </c>
      <c r="B564" s="25" t="s">
        <v>419</v>
      </c>
      <c r="C564" s="127">
        <v>1.3383299999999999E-2</v>
      </c>
      <c r="D564" s="130">
        <v>1.5855500000000002E-2</v>
      </c>
      <c r="E564" s="23">
        <f t="shared" si="20"/>
        <v>-0.15592065844659597</v>
      </c>
      <c r="F564" s="24">
        <f t="shared" si="22"/>
        <v>3.2329946888724818E-7</v>
      </c>
      <c r="G564" s="125"/>
    </row>
    <row r="565" spans="1:7" x14ac:dyDescent="0.15">
      <c r="A565" s="25" t="s">
        <v>415</v>
      </c>
      <c r="B565" s="25" t="s">
        <v>416</v>
      </c>
      <c r="C565" s="127">
        <v>0.25284594999999999</v>
      </c>
      <c r="D565" s="130">
        <v>0.89574804000000008</v>
      </c>
      <c r="E565" s="23">
        <f t="shared" si="20"/>
        <v>-0.71772648254971338</v>
      </c>
      <c r="F565" s="24">
        <f t="shared" si="22"/>
        <v>6.107982436715288E-6</v>
      </c>
      <c r="G565" s="125"/>
    </row>
    <row r="566" spans="1:7" x14ac:dyDescent="0.15">
      <c r="A566" s="25" t="s">
        <v>417</v>
      </c>
      <c r="B566" s="25" t="s">
        <v>418</v>
      </c>
      <c r="C566" s="127">
        <v>0.48414413000000001</v>
      </c>
      <c r="D566" s="130">
        <v>7.70092E-3</v>
      </c>
      <c r="E566" s="23">
        <f t="shared" si="20"/>
        <v>61.86834949590439</v>
      </c>
      <c r="F566" s="24">
        <f t="shared" si="22"/>
        <v>1.1695436857417742E-5</v>
      </c>
      <c r="G566" s="125"/>
    </row>
    <row r="567" spans="1:7" x14ac:dyDescent="0.15">
      <c r="A567" s="25" t="s">
        <v>1187</v>
      </c>
      <c r="B567" s="25" t="s">
        <v>1188</v>
      </c>
      <c r="C567" s="127">
        <v>0.40098800000000001</v>
      </c>
      <c r="D567" s="130"/>
      <c r="E567" s="23" t="str">
        <f t="shared" si="20"/>
        <v/>
      </c>
      <c r="F567" s="24">
        <f t="shared" si="22"/>
        <v>9.686639874332929E-6</v>
      </c>
      <c r="G567" s="125"/>
    </row>
    <row r="568" spans="1:7" x14ac:dyDescent="0.15">
      <c r="A568" s="25" t="s">
        <v>388</v>
      </c>
      <c r="B568" s="25" t="s">
        <v>487</v>
      </c>
      <c r="C568" s="127">
        <v>2.1990100299999997</v>
      </c>
      <c r="D568" s="130">
        <v>0</v>
      </c>
      <c r="E568" s="23" t="str">
        <f t="shared" si="20"/>
        <v/>
      </c>
      <c r="F568" s="24">
        <f t="shared" si="22"/>
        <v>5.3121335901962273E-5</v>
      </c>
      <c r="G568" s="125"/>
    </row>
    <row r="569" spans="1:7" x14ac:dyDescent="0.15">
      <c r="A569" s="25" t="s">
        <v>389</v>
      </c>
      <c r="B569" s="25" t="s">
        <v>489</v>
      </c>
      <c r="C569" s="127">
        <v>0</v>
      </c>
      <c r="D569" s="130">
        <v>0.50649999999999995</v>
      </c>
      <c r="E569" s="23">
        <f t="shared" si="20"/>
        <v>-1</v>
      </c>
      <c r="F569" s="24">
        <f t="shared" ref="F569:F599" si="23">C569/$C$1427</f>
        <v>0</v>
      </c>
      <c r="G569" s="125"/>
    </row>
    <row r="570" spans="1:7" x14ac:dyDescent="0.15">
      <c r="A570" s="25" t="s">
        <v>390</v>
      </c>
      <c r="B570" s="25" t="s">
        <v>491</v>
      </c>
      <c r="C570" s="127">
        <v>0.38417730999999999</v>
      </c>
      <c r="D570" s="130">
        <v>0</v>
      </c>
      <c r="E570" s="23" t="str">
        <f t="shared" ref="E570:E633" si="24">IF(ISERROR(C570/D570-1),"",((C570/D570-1)))</f>
        <v/>
      </c>
      <c r="F570" s="24">
        <f t="shared" si="23"/>
        <v>9.2805451780600984E-6</v>
      </c>
      <c r="G570" s="125"/>
    </row>
    <row r="571" spans="1:7" x14ac:dyDescent="0.15">
      <c r="A571" s="25" t="s">
        <v>391</v>
      </c>
      <c r="B571" s="25" t="s">
        <v>493</v>
      </c>
      <c r="C571" s="127">
        <v>0</v>
      </c>
      <c r="D571" s="130">
        <v>0.71203128000000004</v>
      </c>
      <c r="E571" s="23">
        <f t="shared" si="24"/>
        <v>-1</v>
      </c>
      <c r="F571" s="24">
        <f t="shared" si="23"/>
        <v>0</v>
      </c>
      <c r="G571" s="125"/>
    </row>
    <row r="572" spans="1:7" x14ac:dyDescent="0.15">
      <c r="A572" s="25" t="s">
        <v>209</v>
      </c>
      <c r="B572" s="25" t="s">
        <v>420</v>
      </c>
      <c r="C572" s="127">
        <v>5.2497685000000001</v>
      </c>
      <c r="D572" s="130">
        <v>7.2795093299999998</v>
      </c>
      <c r="E572" s="23">
        <f t="shared" si="24"/>
        <v>-0.27882934659278746</v>
      </c>
      <c r="F572" s="24">
        <f t="shared" si="23"/>
        <v>1.2681830100431179E-4</v>
      </c>
      <c r="G572" s="125"/>
    </row>
    <row r="573" spans="1:7" x14ac:dyDescent="0.15">
      <c r="A573" s="25" t="s">
        <v>422</v>
      </c>
      <c r="B573" s="25" t="s">
        <v>423</v>
      </c>
      <c r="C573" s="127">
        <v>6.6662871699999995</v>
      </c>
      <c r="D573" s="130">
        <v>15.64227385</v>
      </c>
      <c r="E573" s="23">
        <f t="shared" si="24"/>
        <v>-0.57382876467157629</v>
      </c>
      <c r="F573" s="24">
        <f t="shared" si="23"/>
        <v>1.6103704628237257E-4</v>
      </c>
      <c r="G573" s="125"/>
    </row>
    <row r="574" spans="1:7" x14ac:dyDescent="0.15">
      <c r="A574" s="25" t="s">
        <v>424</v>
      </c>
      <c r="B574" s="25" t="s">
        <v>65</v>
      </c>
      <c r="C574" s="127">
        <v>21.976034809999998</v>
      </c>
      <c r="D574" s="130">
        <v>27.848185969999999</v>
      </c>
      <c r="E574" s="23">
        <f t="shared" si="24"/>
        <v>-0.21086296846501562</v>
      </c>
      <c r="F574" s="24">
        <f t="shared" si="23"/>
        <v>5.3087357993325101E-4</v>
      </c>
      <c r="G574" s="125"/>
    </row>
    <row r="575" spans="1:7" x14ac:dyDescent="0.15">
      <c r="A575" s="25" t="s">
        <v>425</v>
      </c>
      <c r="B575" s="25" t="s">
        <v>426</v>
      </c>
      <c r="C575" s="127">
        <v>2322.9154199999998</v>
      </c>
      <c r="D575" s="130">
        <v>2126.5216390000001</v>
      </c>
      <c r="E575" s="23">
        <f t="shared" si="24"/>
        <v>9.2354470981237835E-2</v>
      </c>
      <c r="F575" s="24">
        <f t="shared" si="23"/>
        <v>5.6114509990510493E-2</v>
      </c>
      <c r="G575" s="125"/>
    </row>
    <row r="576" spans="1:7" x14ac:dyDescent="0.15">
      <c r="A576" s="25" t="s">
        <v>427</v>
      </c>
      <c r="B576" s="25" t="s">
        <v>67</v>
      </c>
      <c r="C576" s="127">
        <v>49.071965499999997</v>
      </c>
      <c r="D576" s="130">
        <v>56.785089130000003</v>
      </c>
      <c r="E576" s="23">
        <f t="shared" si="24"/>
        <v>-0.13583008758412074</v>
      </c>
      <c r="F576" s="24">
        <f t="shared" si="23"/>
        <v>1.1854281368125475E-3</v>
      </c>
      <c r="G576" s="125"/>
    </row>
    <row r="577" spans="1:7" x14ac:dyDescent="0.15">
      <c r="A577" s="25" t="s">
        <v>428</v>
      </c>
      <c r="B577" s="25" t="s">
        <v>69</v>
      </c>
      <c r="C577" s="127">
        <v>22.965853550000002</v>
      </c>
      <c r="D577" s="130">
        <v>21.512556399999998</v>
      </c>
      <c r="E577" s="23">
        <f t="shared" si="24"/>
        <v>6.7555762456943835E-2</v>
      </c>
      <c r="F577" s="24">
        <f t="shared" si="23"/>
        <v>5.5478456399074409E-4</v>
      </c>
      <c r="G577" s="125"/>
    </row>
    <row r="578" spans="1:7" x14ac:dyDescent="0.15">
      <c r="A578" s="25" t="s">
        <v>429</v>
      </c>
      <c r="B578" s="25" t="s">
        <v>71</v>
      </c>
      <c r="C578" s="127">
        <v>2.6763991099999997</v>
      </c>
      <c r="D578" s="130">
        <v>0.91548295999999996</v>
      </c>
      <c r="E578" s="23">
        <f t="shared" si="24"/>
        <v>1.9234832617747468</v>
      </c>
      <c r="F578" s="24">
        <f t="shared" si="23"/>
        <v>6.4653591475443553E-5</v>
      </c>
      <c r="G578" s="125"/>
    </row>
    <row r="579" spans="1:7" x14ac:dyDescent="0.15">
      <c r="A579" s="25" t="s">
        <v>430</v>
      </c>
      <c r="B579" s="25" t="s">
        <v>73</v>
      </c>
      <c r="C579" s="127">
        <v>229.19021272999998</v>
      </c>
      <c r="D579" s="130">
        <v>230.43465978999998</v>
      </c>
      <c r="E579" s="23">
        <f t="shared" si="24"/>
        <v>-5.4004335160955375E-3</v>
      </c>
      <c r="F579" s="24">
        <f t="shared" si="23"/>
        <v>5.5365323985686965E-3</v>
      </c>
      <c r="G579" s="125"/>
    </row>
    <row r="580" spans="1:7" x14ac:dyDescent="0.15">
      <c r="A580" s="25" t="s">
        <v>431</v>
      </c>
      <c r="B580" s="25" t="s">
        <v>75</v>
      </c>
      <c r="C580" s="127">
        <v>1.137958</v>
      </c>
      <c r="D580" s="130">
        <v>0.41537432000000002</v>
      </c>
      <c r="E580" s="23">
        <f t="shared" si="24"/>
        <v>1.7395964199231191</v>
      </c>
      <c r="F580" s="24">
        <f t="shared" si="23"/>
        <v>2.7489574097270124E-5</v>
      </c>
      <c r="G580" s="125"/>
    </row>
    <row r="581" spans="1:7" x14ac:dyDescent="0.15">
      <c r="A581" s="25" t="s">
        <v>641</v>
      </c>
      <c r="B581" s="25" t="s">
        <v>78</v>
      </c>
      <c r="C581" s="127">
        <v>1997.012876</v>
      </c>
      <c r="D581" s="130">
        <v>1479.886931</v>
      </c>
      <c r="E581" s="23">
        <f t="shared" si="24"/>
        <v>0.34943611850843492</v>
      </c>
      <c r="F581" s="24">
        <f t="shared" si="23"/>
        <v>4.8241704375736633E-2</v>
      </c>
      <c r="G581" s="125"/>
    </row>
    <row r="582" spans="1:7" x14ac:dyDescent="0.15">
      <c r="A582" s="25" t="s">
        <v>672</v>
      </c>
      <c r="B582" s="25" t="s">
        <v>80</v>
      </c>
      <c r="C582" s="127">
        <v>1.8226311499999999</v>
      </c>
      <c r="D582" s="130">
        <v>1.0834557</v>
      </c>
      <c r="E582" s="23">
        <f t="shared" si="24"/>
        <v>0.68223873851048999</v>
      </c>
      <c r="F582" s="24">
        <f t="shared" si="23"/>
        <v>4.4029176867615194E-5</v>
      </c>
      <c r="G582" s="125"/>
    </row>
    <row r="583" spans="1:7" x14ac:dyDescent="0.15">
      <c r="A583" s="25" t="s">
        <v>432</v>
      </c>
      <c r="B583" s="25" t="s">
        <v>433</v>
      </c>
      <c r="C583" s="127">
        <v>5.4691120300000007</v>
      </c>
      <c r="D583" s="130">
        <v>3.8542046000000001</v>
      </c>
      <c r="E583" s="23">
        <f t="shared" si="24"/>
        <v>0.41899888500989291</v>
      </c>
      <c r="F583" s="24">
        <f t="shared" si="23"/>
        <v>1.3211696775711971E-4</v>
      </c>
      <c r="G583" s="125"/>
    </row>
    <row r="584" spans="1:7" x14ac:dyDescent="0.15">
      <c r="A584" s="25" t="s">
        <v>434</v>
      </c>
      <c r="B584" s="25" t="s">
        <v>118</v>
      </c>
      <c r="C584" s="127">
        <v>58.755248659999999</v>
      </c>
      <c r="D584" s="130">
        <v>41.625515270000001</v>
      </c>
      <c r="E584" s="23">
        <f t="shared" si="24"/>
        <v>0.41152003233808854</v>
      </c>
      <c r="F584" s="24">
        <f t="shared" si="23"/>
        <v>1.4193465502616099E-3</v>
      </c>
      <c r="G584" s="125"/>
    </row>
    <row r="585" spans="1:7" x14ac:dyDescent="0.15">
      <c r="A585" s="25" t="s">
        <v>81</v>
      </c>
      <c r="B585" s="25" t="s">
        <v>82</v>
      </c>
      <c r="C585" s="127">
        <v>4.3029552000000004</v>
      </c>
      <c r="D585" s="130">
        <v>4.1359495600000002</v>
      </c>
      <c r="E585" s="23">
        <f t="shared" si="24"/>
        <v>4.0379032088582845E-2</v>
      </c>
      <c r="F585" s="24">
        <f t="shared" si="23"/>
        <v>1.0394619643926558E-4</v>
      </c>
      <c r="G585" s="125"/>
    </row>
    <row r="586" spans="1:7" x14ac:dyDescent="0.15">
      <c r="A586" s="25" t="s">
        <v>83</v>
      </c>
      <c r="B586" s="25" t="s">
        <v>84</v>
      </c>
      <c r="C586" s="127">
        <v>132.33779043999999</v>
      </c>
      <c r="D586" s="130">
        <v>115.10960556000001</v>
      </c>
      <c r="E586" s="23">
        <f t="shared" si="24"/>
        <v>0.1496676562845134</v>
      </c>
      <c r="F586" s="24">
        <f t="shared" si="23"/>
        <v>3.1968750131106645E-3</v>
      </c>
      <c r="G586" s="125"/>
    </row>
    <row r="587" spans="1:7" x14ac:dyDescent="0.15">
      <c r="A587" s="25" t="s">
        <v>85</v>
      </c>
      <c r="B587" s="25" t="s">
        <v>86</v>
      </c>
      <c r="C587" s="127">
        <v>10.524496169999999</v>
      </c>
      <c r="D587" s="130">
        <v>19.67006391</v>
      </c>
      <c r="E587" s="23">
        <f t="shared" si="24"/>
        <v>-0.46494855237102284</v>
      </c>
      <c r="F587" s="24">
        <f t="shared" si="23"/>
        <v>2.5423953898267828E-4</v>
      </c>
      <c r="G587" s="125"/>
    </row>
    <row r="588" spans="1:7" x14ac:dyDescent="0.15">
      <c r="A588" s="25" t="s">
        <v>87</v>
      </c>
      <c r="B588" s="25" t="s">
        <v>88</v>
      </c>
      <c r="C588" s="127">
        <v>5.5817266700000001</v>
      </c>
      <c r="D588" s="130">
        <v>5.31981064</v>
      </c>
      <c r="E588" s="23">
        <f t="shared" si="24"/>
        <v>4.9234088903585604E-2</v>
      </c>
      <c r="F588" s="24">
        <f t="shared" si="23"/>
        <v>1.3483739196497042E-4</v>
      </c>
      <c r="G588" s="125"/>
    </row>
    <row r="589" spans="1:7" x14ac:dyDescent="0.15">
      <c r="A589" s="25" t="s">
        <v>89</v>
      </c>
      <c r="B589" s="25" t="s">
        <v>90</v>
      </c>
      <c r="C589" s="127">
        <v>0.40704050000000003</v>
      </c>
      <c r="D589" s="130">
        <v>2.1187254500000003</v>
      </c>
      <c r="E589" s="23">
        <f t="shared" si="24"/>
        <v>-0.80788426362651189</v>
      </c>
      <c r="F589" s="24">
        <f t="shared" si="23"/>
        <v>9.8328497056480822E-6</v>
      </c>
      <c r="G589" s="125"/>
    </row>
    <row r="590" spans="1:7" x14ac:dyDescent="0.15">
      <c r="A590" s="25" t="s">
        <v>386</v>
      </c>
      <c r="B590" s="25" t="s">
        <v>91</v>
      </c>
      <c r="C590" s="127">
        <v>2.1732713800000001</v>
      </c>
      <c r="D590" s="130">
        <v>2.5325365799999999</v>
      </c>
      <c r="E590" s="23">
        <f t="shared" si="24"/>
        <v>-0.14185982656171536</v>
      </c>
      <c r="F590" s="24">
        <f t="shared" si="23"/>
        <v>5.2499569082502598E-5</v>
      </c>
      <c r="G590" s="125"/>
    </row>
    <row r="591" spans="1:7" x14ac:dyDescent="0.15">
      <c r="A591" s="25" t="s">
        <v>92</v>
      </c>
      <c r="B591" s="25" t="s">
        <v>93</v>
      </c>
      <c r="C591" s="127">
        <v>2.06315224</v>
      </c>
      <c r="D591" s="130">
        <v>1.14738363</v>
      </c>
      <c r="E591" s="23">
        <f t="shared" si="24"/>
        <v>0.79813637396935855</v>
      </c>
      <c r="F591" s="24">
        <f t="shared" si="23"/>
        <v>4.983942849861667E-5</v>
      </c>
      <c r="G591" s="125"/>
    </row>
    <row r="592" spans="1:7" x14ac:dyDescent="0.15">
      <c r="A592" s="25" t="s">
        <v>94</v>
      </c>
      <c r="B592" s="25" t="s">
        <v>95</v>
      </c>
      <c r="C592" s="127">
        <v>6.0427836900000003</v>
      </c>
      <c r="D592" s="130">
        <v>14.23865185</v>
      </c>
      <c r="E592" s="23">
        <f t="shared" si="24"/>
        <v>-0.57560703403250923</v>
      </c>
      <c r="F592" s="24">
        <f t="shared" si="23"/>
        <v>1.4597511507457249E-4</v>
      </c>
      <c r="G592" s="125"/>
    </row>
    <row r="593" spans="1:7" x14ac:dyDescent="0.15">
      <c r="A593" s="25" t="s">
        <v>96</v>
      </c>
      <c r="B593" s="25" t="s">
        <v>97</v>
      </c>
      <c r="C593" s="127">
        <v>5.8178632400000003</v>
      </c>
      <c r="D593" s="130">
        <v>2.25498413</v>
      </c>
      <c r="E593" s="23">
        <f t="shared" si="24"/>
        <v>1.5800018557115081</v>
      </c>
      <c r="F593" s="24">
        <f t="shared" si="23"/>
        <v>1.4054172704420026E-4</v>
      </c>
      <c r="G593" s="125"/>
    </row>
    <row r="594" spans="1:7" x14ac:dyDescent="0.15">
      <c r="A594" s="25" t="s">
        <v>98</v>
      </c>
      <c r="B594" s="25" t="s">
        <v>99</v>
      </c>
      <c r="C594" s="127">
        <v>3.9545794600000002</v>
      </c>
      <c r="D594" s="130">
        <v>12.828270960000001</v>
      </c>
      <c r="E594" s="23">
        <f t="shared" si="24"/>
        <v>-0.69172934744434178</v>
      </c>
      <c r="F594" s="24">
        <f t="shared" si="23"/>
        <v>9.5530507355466967E-5</v>
      </c>
      <c r="G594" s="125"/>
    </row>
    <row r="595" spans="1:7" x14ac:dyDescent="0.15">
      <c r="A595" s="25" t="s">
        <v>100</v>
      </c>
      <c r="B595" s="25" t="s">
        <v>101</v>
      </c>
      <c r="C595" s="127">
        <v>0.51667030000000003</v>
      </c>
      <c r="D595" s="130">
        <v>0.90258855000000004</v>
      </c>
      <c r="E595" s="23">
        <f t="shared" si="24"/>
        <v>-0.4275682978694999</v>
      </c>
      <c r="F595" s="24">
        <f t="shared" si="23"/>
        <v>1.248116933639799E-5</v>
      </c>
      <c r="G595" s="125"/>
    </row>
    <row r="596" spans="1:7" x14ac:dyDescent="0.15">
      <c r="A596" s="25" t="s">
        <v>102</v>
      </c>
      <c r="B596" s="25" t="s">
        <v>103</v>
      </c>
      <c r="C596" s="127">
        <v>12.30080076</v>
      </c>
      <c r="D596" s="130">
        <v>23.49999103</v>
      </c>
      <c r="E596" s="23">
        <f t="shared" si="24"/>
        <v>-0.47656146998963345</v>
      </c>
      <c r="F596" s="24">
        <f t="shared" si="23"/>
        <v>2.9714960828763155E-4</v>
      </c>
      <c r="G596" s="125"/>
    </row>
    <row r="597" spans="1:7" x14ac:dyDescent="0.15">
      <c r="A597" s="25" t="s">
        <v>104</v>
      </c>
      <c r="B597" s="25" t="s">
        <v>105</v>
      </c>
      <c r="C597" s="127">
        <v>2.46563892</v>
      </c>
      <c r="D597" s="130">
        <v>1.6970058400000001</v>
      </c>
      <c r="E597" s="23">
        <f t="shared" si="24"/>
        <v>0.45293484670624351</v>
      </c>
      <c r="F597" s="24">
        <f t="shared" si="23"/>
        <v>5.9562271883894728E-5</v>
      </c>
      <c r="G597" s="125"/>
    </row>
    <row r="598" spans="1:7" x14ac:dyDescent="0.15">
      <c r="A598" s="25" t="s">
        <v>106</v>
      </c>
      <c r="B598" s="25" t="s">
        <v>107</v>
      </c>
      <c r="C598" s="127">
        <v>0.76714217000000007</v>
      </c>
      <c r="D598" s="130">
        <v>0.44188089000000003</v>
      </c>
      <c r="E598" s="23">
        <f t="shared" si="24"/>
        <v>0.73608360841311793</v>
      </c>
      <c r="F598" s="24">
        <f t="shared" si="23"/>
        <v>1.8531801283839643E-5</v>
      </c>
      <c r="G598" s="125"/>
    </row>
    <row r="599" spans="1:7" x14ac:dyDescent="0.15">
      <c r="A599" s="25" t="s">
        <v>108</v>
      </c>
      <c r="B599" s="25" t="s">
        <v>109</v>
      </c>
      <c r="C599" s="127">
        <v>1.63384676</v>
      </c>
      <c r="D599" s="130">
        <v>1.3438656299999998</v>
      </c>
      <c r="E599" s="23">
        <f t="shared" si="24"/>
        <v>0.21578134266295668</v>
      </c>
      <c r="F599" s="24">
        <f t="shared" si="23"/>
        <v>3.9468725183710393E-5</v>
      </c>
      <c r="G599" s="125"/>
    </row>
    <row r="600" spans="1:7" x14ac:dyDescent="0.15">
      <c r="A600" s="25" t="s">
        <v>110</v>
      </c>
      <c r="B600" s="25" t="s">
        <v>111</v>
      </c>
      <c r="C600" s="127">
        <v>5.06812591</v>
      </c>
      <c r="D600" s="130">
        <v>4.3867894199999995</v>
      </c>
      <c r="E600" s="23">
        <f t="shared" si="24"/>
        <v>0.15531552230286927</v>
      </c>
      <c r="F600" s="24">
        <f t="shared" ref="F600:F631" si="25">C600/$C$1427</f>
        <v>1.2243037329781904E-4</v>
      </c>
      <c r="G600" s="125"/>
    </row>
    <row r="601" spans="1:7" x14ac:dyDescent="0.15">
      <c r="A601" s="25" t="s">
        <v>112</v>
      </c>
      <c r="B601" s="25" t="s">
        <v>113</v>
      </c>
      <c r="C601" s="127">
        <v>2.0930365600000003</v>
      </c>
      <c r="D601" s="130">
        <v>2.7135466099999999</v>
      </c>
      <c r="E601" s="23">
        <f t="shared" si="24"/>
        <v>-0.22867123332736838</v>
      </c>
      <c r="F601" s="24">
        <f t="shared" si="25"/>
        <v>5.0561341986624613E-5</v>
      </c>
      <c r="G601" s="125"/>
    </row>
    <row r="602" spans="1:7" x14ac:dyDescent="0.15">
      <c r="A602" s="25" t="s">
        <v>114</v>
      </c>
      <c r="B602" s="25" t="s">
        <v>115</v>
      </c>
      <c r="C602" s="127">
        <v>3.1822293099999999</v>
      </c>
      <c r="D602" s="130">
        <v>2.3722597599999999</v>
      </c>
      <c r="E602" s="23">
        <f t="shared" si="24"/>
        <v>0.34143375175743818</v>
      </c>
      <c r="F602" s="24">
        <f t="shared" si="25"/>
        <v>7.6872897252578542E-5</v>
      </c>
      <c r="G602" s="125"/>
    </row>
    <row r="603" spans="1:7" x14ac:dyDescent="0.15">
      <c r="A603" s="25" t="s">
        <v>435</v>
      </c>
      <c r="B603" s="25" t="s">
        <v>117</v>
      </c>
      <c r="C603" s="127">
        <v>3.3308076800000004</v>
      </c>
      <c r="D603" s="130">
        <v>6.0564413200000002</v>
      </c>
      <c r="E603" s="23">
        <f t="shared" si="24"/>
        <v>-0.45003880925903195</v>
      </c>
      <c r="F603" s="24">
        <f t="shared" si="25"/>
        <v>8.0462094842794198E-5</v>
      </c>
      <c r="G603" s="125"/>
    </row>
    <row r="604" spans="1:7" x14ac:dyDescent="0.15">
      <c r="A604" s="25" t="s">
        <v>119</v>
      </c>
      <c r="B604" s="25" t="s">
        <v>120</v>
      </c>
      <c r="C604" s="127">
        <v>12.5236953</v>
      </c>
      <c r="D604" s="130">
        <v>36.155142909999995</v>
      </c>
      <c r="E604" s="23">
        <f t="shared" si="24"/>
        <v>-0.65361234137077284</v>
      </c>
      <c r="F604" s="24">
        <f t="shared" si="25"/>
        <v>3.0253405654776677E-4</v>
      </c>
      <c r="G604" s="125"/>
    </row>
    <row r="605" spans="1:7" x14ac:dyDescent="0.15">
      <c r="A605" s="25" t="s">
        <v>436</v>
      </c>
      <c r="B605" s="25" t="s">
        <v>122</v>
      </c>
      <c r="C605" s="127">
        <v>196.01618356</v>
      </c>
      <c r="D605" s="130">
        <v>142.67422728</v>
      </c>
      <c r="E605" s="23">
        <f t="shared" si="24"/>
        <v>0.37387240356533158</v>
      </c>
      <c r="F605" s="24">
        <f t="shared" si="25"/>
        <v>4.7351496296319561E-3</v>
      </c>
      <c r="G605" s="125"/>
    </row>
    <row r="606" spans="1:7" x14ac:dyDescent="0.15">
      <c r="A606" s="25" t="s">
        <v>123</v>
      </c>
      <c r="B606" s="25" t="s">
        <v>124</v>
      </c>
      <c r="C606" s="127">
        <v>18.326252520000001</v>
      </c>
      <c r="D606" s="130">
        <v>16.728287980000001</v>
      </c>
      <c r="E606" s="23">
        <f t="shared" si="24"/>
        <v>9.5524690985143934E-2</v>
      </c>
      <c r="F606" s="24">
        <f t="shared" si="25"/>
        <v>4.4270603710666237E-4</v>
      </c>
      <c r="G606" s="125"/>
    </row>
    <row r="607" spans="1:7" x14ac:dyDescent="0.15">
      <c r="A607" s="25" t="s">
        <v>125</v>
      </c>
      <c r="B607" s="25" t="s">
        <v>126</v>
      </c>
      <c r="C607" s="127">
        <v>72.934566410000002</v>
      </c>
      <c r="D607" s="130">
        <v>151.92641802</v>
      </c>
      <c r="E607" s="23">
        <f t="shared" si="24"/>
        <v>-0.51993493060305873</v>
      </c>
      <c r="F607" s="24">
        <f t="shared" si="25"/>
        <v>1.7618753658570558E-3</v>
      </c>
      <c r="G607" s="125"/>
    </row>
    <row r="608" spans="1:7" x14ac:dyDescent="0.15">
      <c r="A608" s="25" t="s">
        <v>437</v>
      </c>
      <c r="B608" s="25" t="s">
        <v>128</v>
      </c>
      <c r="C608" s="127">
        <v>10.487683619999999</v>
      </c>
      <c r="D608" s="130">
        <v>0.22565678</v>
      </c>
      <c r="E608" s="23">
        <f t="shared" si="24"/>
        <v>45.476261958537201</v>
      </c>
      <c r="F608" s="24">
        <f t="shared" si="25"/>
        <v>2.5335026071323909E-4</v>
      </c>
      <c r="G608" s="125"/>
    </row>
    <row r="609" spans="1:7" x14ac:dyDescent="0.15">
      <c r="A609" s="25" t="s">
        <v>129</v>
      </c>
      <c r="B609" s="25" t="s">
        <v>130</v>
      </c>
      <c r="C609" s="127">
        <v>196.49857663</v>
      </c>
      <c r="D609" s="130">
        <v>100.41428074</v>
      </c>
      <c r="E609" s="23">
        <f t="shared" si="24"/>
        <v>0.95687879434986445</v>
      </c>
      <c r="F609" s="24">
        <f t="shared" si="25"/>
        <v>4.7468027662519148E-3</v>
      </c>
      <c r="G609" s="125"/>
    </row>
    <row r="610" spans="1:7" x14ac:dyDescent="0.15">
      <c r="A610" s="25" t="s">
        <v>438</v>
      </c>
      <c r="B610" s="25" t="s">
        <v>132</v>
      </c>
      <c r="C610" s="127">
        <v>112.34298034</v>
      </c>
      <c r="D610" s="130">
        <v>50.463125070000004</v>
      </c>
      <c r="E610" s="23">
        <f t="shared" si="24"/>
        <v>1.2262390643497256</v>
      </c>
      <c r="F610" s="24">
        <f t="shared" si="25"/>
        <v>2.7138617438996785E-3</v>
      </c>
      <c r="G610" s="125"/>
    </row>
    <row r="611" spans="1:7" x14ac:dyDescent="0.15">
      <c r="A611" s="25" t="s">
        <v>439</v>
      </c>
      <c r="B611" s="25" t="s">
        <v>134</v>
      </c>
      <c r="C611" s="127">
        <v>38.1024666</v>
      </c>
      <c r="D611" s="130">
        <v>43.446243840000001</v>
      </c>
      <c r="E611" s="23">
        <f t="shared" si="24"/>
        <v>-0.12299745081944469</v>
      </c>
      <c r="F611" s="24">
        <f t="shared" si="25"/>
        <v>9.2043869711312719E-4</v>
      </c>
      <c r="G611" s="125"/>
    </row>
    <row r="612" spans="1:7" x14ac:dyDescent="0.15">
      <c r="A612" s="25" t="s">
        <v>440</v>
      </c>
      <c r="B612" s="25" t="s">
        <v>136</v>
      </c>
      <c r="C612" s="127">
        <v>9.5396164999999993</v>
      </c>
      <c r="D612" s="130">
        <v>0.92987291000000005</v>
      </c>
      <c r="E612" s="23">
        <f t="shared" si="24"/>
        <v>9.2590541109537199</v>
      </c>
      <c r="F612" s="24">
        <f t="shared" si="25"/>
        <v>2.3044786770363285E-4</v>
      </c>
      <c r="G612" s="125"/>
    </row>
    <row r="613" spans="1:7" x14ac:dyDescent="0.15">
      <c r="A613" s="25" t="s">
        <v>137</v>
      </c>
      <c r="B613" s="25" t="s">
        <v>138</v>
      </c>
      <c r="C613" s="127">
        <v>71.291527549999998</v>
      </c>
      <c r="D613" s="130">
        <v>71.146933129999994</v>
      </c>
      <c r="E613" s="23">
        <f t="shared" si="24"/>
        <v>2.0323352481799173E-3</v>
      </c>
      <c r="F613" s="24">
        <f t="shared" si="25"/>
        <v>1.7221845877381232E-3</v>
      </c>
      <c r="G613" s="125"/>
    </row>
    <row r="614" spans="1:7" x14ac:dyDescent="0.15">
      <c r="A614" s="25" t="s">
        <v>139</v>
      </c>
      <c r="B614" s="25" t="s">
        <v>140</v>
      </c>
      <c r="C614" s="127">
        <v>26.626363829999999</v>
      </c>
      <c r="D614" s="130">
        <v>13.94228468</v>
      </c>
      <c r="E614" s="23">
        <f t="shared" si="24"/>
        <v>0.90975614406978234</v>
      </c>
      <c r="F614" s="24">
        <f t="shared" si="25"/>
        <v>6.432112621429421E-4</v>
      </c>
      <c r="G614" s="125"/>
    </row>
    <row r="615" spans="1:7" x14ac:dyDescent="0.15">
      <c r="A615" s="25" t="s">
        <v>738</v>
      </c>
      <c r="B615" s="25" t="s">
        <v>739</v>
      </c>
      <c r="C615" s="127">
        <v>2.2261484999999999</v>
      </c>
      <c r="D615" s="130">
        <v>7.4258304900000001</v>
      </c>
      <c r="E615" s="23">
        <f t="shared" si="24"/>
        <v>-0.7002155512440198</v>
      </c>
      <c r="F615" s="24">
        <f t="shared" si="25"/>
        <v>5.3776918078063281E-5</v>
      </c>
      <c r="G615" s="125"/>
    </row>
    <row r="616" spans="1:7" x14ac:dyDescent="0.15">
      <c r="A616" s="25" t="s">
        <v>141</v>
      </c>
      <c r="B616" s="25" t="s">
        <v>142</v>
      </c>
      <c r="C616" s="127">
        <v>0.46581658000000004</v>
      </c>
      <c r="D616" s="130">
        <v>2.5607679000000001</v>
      </c>
      <c r="E616" s="23">
        <f t="shared" si="24"/>
        <v>-0.81809496284298155</v>
      </c>
      <c r="F616" s="24">
        <f t="shared" si="25"/>
        <v>1.1252699477174866E-5</v>
      </c>
      <c r="G616" s="125"/>
    </row>
    <row r="617" spans="1:7" x14ac:dyDescent="0.15">
      <c r="A617" s="25" t="s">
        <v>143</v>
      </c>
      <c r="B617" s="25" t="s">
        <v>144</v>
      </c>
      <c r="C617" s="127">
        <v>0.64758941000000003</v>
      </c>
      <c r="D617" s="130">
        <v>0.41671434999999996</v>
      </c>
      <c r="E617" s="23">
        <f t="shared" si="24"/>
        <v>0.55403674003547065</v>
      </c>
      <c r="F617" s="24">
        <f t="shared" si="25"/>
        <v>1.5643773382499568E-5</v>
      </c>
      <c r="G617" s="125"/>
    </row>
    <row r="618" spans="1:7" x14ac:dyDescent="0.15">
      <c r="A618" s="25" t="s">
        <v>145</v>
      </c>
      <c r="B618" s="25" t="s">
        <v>146</v>
      </c>
      <c r="C618" s="127">
        <v>0.56445935000000003</v>
      </c>
      <c r="D618" s="130">
        <v>1.1776786100000001</v>
      </c>
      <c r="E618" s="23">
        <f t="shared" si="24"/>
        <v>-0.52070170485647183</v>
      </c>
      <c r="F618" s="24">
        <f t="shared" si="25"/>
        <v>1.3635606170633652E-5</v>
      </c>
      <c r="G618" s="125"/>
    </row>
    <row r="619" spans="1:7" x14ac:dyDescent="0.15">
      <c r="A619" s="25" t="s">
        <v>441</v>
      </c>
      <c r="B619" s="25" t="s">
        <v>148</v>
      </c>
      <c r="C619" s="127">
        <v>0.25211795000000004</v>
      </c>
      <c r="D619" s="130">
        <v>1.1239808100000002</v>
      </c>
      <c r="E619" s="23">
        <f t="shared" si="24"/>
        <v>-0.77569194442029665</v>
      </c>
      <c r="F619" s="24">
        <f t="shared" si="25"/>
        <v>6.0903961901729634E-6</v>
      </c>
      <c r="G619" s="125"/>
    </row>
    <row r="620" spans="1:7" x14ac:dyDescent="0.15">
      <c r="A620" s="25" t="s">
        <v>442</v>
      </c>
      <c r="B620" s="25" t="s">
        <v>443</v>
      </c>
      <c r="C620" s="127">
        <v>6.1290840599999994</v>
      </c>
      <c r="D620" s="130">
        <v>18.02240488</v>
      </c>
      <c r="E620" s="23">
        <f t="shared" si="24"/>
        <v>-0.65991863456571065</v>
      </c>
      <c r="F620" s="24">
        <f t="shared" si="25"/>
        <v>1.4805986724972906E-4</v>
      </c>
      <c r="G620" s="125"/>
    </row>
    <row r="621" spans="1:7" x14ac:dyDescent="0.15">
      <c r="A621" s="25" t="s">
        <v>444</v>
      </c>
      <c r="B621" s="25" t="s">
        <v>171</v>
      </c>
      <c r="C621" s="127">
        <v>1.5796241000000002</v>
      </c>
      <c r="D621" s="130">
        <v>1.4799833200000001</v>
      </c>
      <c r="E621" s="23">
        <f t="shared" si="24"/>
        <v>6.7325610129173707E-2</v>
      </c>
      <c r="F621" s="24">
        <f t="shared" si="25"/>
        <v>3.8158872069780812E-5</v>
      </c>
      <c r="G621" s="125"/>
    </row>
    <row r="622" spans="1:7" x14ac:dyDescent="0.15">
      <c r="A622" s="25" t="s">
        <v>149</v>
      </c>
      <c r="B622" s="25" t="s">
        <v>150</v>
      </c>
      <c r="C622" s="127">
        <v>9.8354336399999998</v>
      </c>
      <c r="D622" s="130">
        <v>19.29146205</v>
      </c>
      <c r="E622" s="23">
        <f t="shared" si="24"/>
        <v>-0.49016649881132257</v>
      </c>
      <c r="F622" s="24">
        <f t="shared" si="25"/>
        <v>2.3759390225787171E-4</v>
      </c>
      <c r="G622" s="125"/>
    </row>
    <row r="623" spans="1:7" x14ac:dyDescent="0.15">
      <c r="A623" s="25" t="s">
        <v>445</v>
      </c>
      <c r="B623" s="25" t="s">
        <v>173</v>
      </c>
      <c r="C623" s="127">
        <v>19.74517122</v>
      </c>
      <c r="D623" s="130">
        <v>21.372379030000001</v>
      </c>
      <c r="E623" s="23">
        <f t="shared" si="24"/>
        <v>-7.6136016852214716E-2</v>
      </c>
      <c r="F623" s="24">
        <f t="shared" si="25"/>
        <v>4.7698275974638384E-4</v>
      </c>
      <c r="G623" s="125"/>
    </row>
    <row r="624" spans="1:7" x14ac:dyDescent="0.15">
      <c r="A624" s="25" t="s">
        <v>446</v>
      </c>
      <c r="B624" s="25" t="s">
        <v>152</v>
      </c>
      <c r="C624" s="127">
        <v>37.650624810000004</v>
      </c>
      <c r="D624" s="130">
        <v>35.792143689999996</v>
      </c>
      <c r="E624" s="23">
        <f t="shared" si="24"/>
        <v>5.1924275229126682E-2</v>
      </c>
      <c r="F624" s="24">
        <f t="shared" si="25"/>
        <v>9.0952358568858593E-4</v>
      </c>
      <c r="G624" s="125"/>
    </row>
    <row r="625" spans="1:7" x14ac:dyDescent="0.15">
      <c r="A625" s="25" t="s">
        <v>447</v>
      </c>
      <c r="B625" s="25" t="s">
        <v>154</v>
      </c>
      <c r="C625" s="127">
        <v>37.224057569999999</v>
      </c>
      <c r="D625" s="130">
        <v>35.436380640000003</v>
      </c>
      <c r="E625" s="23">
        <f t="shared" si="24"/>
        <v>5.0447503320417919E-2</v>
      </c>
      <c r="F625" s="24">
        <f t="shared" si="25"/>
        <v>8.9921902985133347E-4</v>
      </c>
      <c r="G625" s="125"/>
    </row>
    <row r="626" spans="1:7" x14ac:dyDescent="0.15">
      <c r="A626" s="25" t="s">
        <v>515</v>
      </c>
      <c r="B626" s="25" t="s">
        <v>569</v>
      </c>
      <c r="C626" s="127">
        <v>124.60280324999999</v>
      </c>
      <c r="D626" s="130">
        <v>72.07592228</v>
      </c>
      <c r="E626" s="23">
        <f t="shared" si="24"/>
        <v>0.72877154129147259</v>
      </c>
      <c r="F626" s="24">
        <f t="shared" si="25"/>
        <v>3.0100214530487464E-3</v>
      </c>
      <c r="G626" s="125"/>
    </row>
    <row r="627" spans="1:7" x14ac:dyDescent="0.15">
      <c r="A627" s="25" t="s">
        <v>673</v>
      </c>
      <c r="B627" s="25" t="s">
        <v>155</v>
      </c>
      <c r="C627" s="127">
        <v>46.27261463</v>
      </c>
      <c r="D627" s="130">
        <v>47.251230299999996</v>
      </c>
      <c r="E627" s="23">
        <f t="shared" si="24"/>
        <v>-2.071090347884541E-2</v>
      </c>
      <c r="F627" s="24">
        <f t="shared" si="25"/>
        <v>1.1178044080236798E-3</v>
      </c>
      <c r="G627" s="125"/>
    </row>
    <row r="628" spans="1:7" x14ac:dyDescent="0.15">
      <c r="A628" s="25" t="s">
        <v>385</v>
      </c>
      <c r="B628" s="25" t="s">
        <v>157</v>
      </c>
      <c r="C628" s="127">
        <v>13.557553279999999</v>
      </c>
      <c r="D628" s="130">
        <v>12.54074016</v>
      </c>
      <c r="E628" s="23">
        <f t="shared" si="24"/>
        <v>8.10807900512307E-2</v>
      </c>
      <c r="F628" s="24">
        <f t="shared" si="25"/>
        <v>3.2750889353407378E-4</v>
      </c>
      <c r="G628" s="125"/>
    </row>
    <row r="629" spans="1:7" x14ac:dyDescent="0.15">
      <c r="A629" s="25" t="s">
        <v>448</v>
      </c>
      <c r="B629" s="25" t="s">
        <v>159</v>
      </c>
      <c r="C629" s="127">
        <v>12.19413814</v>
      </c>
      <c r="D629" s="130">
        <v>19.686872440000002</v>
      </c>
      <c r="E629" s="23">
        <f t="shared" si="24"/>
        <v>-0.38059546140890221</v>
      </c>
      <c r="F629" s="24">
        <f t="shared" si="25"/>
        <v>2.9457296662256221E-4</v>
      </c>
      <c r="G629" s="125"/>
    </row>
    <row r="630" spans="1:7" x14ac:dyDescent="0.15">
      <c r="A630" s="25" t="s">
        <v>449</v>
      </c>
      <c r="B630" s="25" t="s">
        <v>161</v>
      </c>
      <c r="C630" s="127">
        <v>8.021991139999999</v>
      </c>
      <c r="D630" s="130">
        <v>11.64683048</v>
      </c>
      <c r="E630" s="23">
        <f t="shared" si="24"/>
        <v>-0.31122968143346763</v>
      </c>
      <c r="F630" s="24">
        <f t="shared" si="25"/>
        <v>1.9378669498406302E-4</v>
      </c>
      <c r="G630" s="125"/>
    </row>
    <row r="631" spans="1:7" x14ac:dyDescent="0.15">
      <c r="A631" s="25" t="s">
        <v>162</v>
      </c>
      <c r="B631" s="25" t="s">
        <v>163</v>
      </c>
      <c r="C631" s="127">
        <v>13.660184839999999</v>
      </c>
      <c r="D631" s="130">
        <v>6.0329685999999993</v>
      </c>
      <c r="E631" s="23">
        <f t="shared" si="24"/>
        <v>1.2642559154045658</v>
      </c>
      <c r="F631" s="24">
        <f t="shared" si="25"/>
        <v>3.2998815715657868E-4</v>
      </c>
      <c r="G631" s="125"/>
    </row>
    <row r="632" spans="1:7" x14ac:dyDescent="0.15">
      <c r="A632" s="25" t="s">
        <v>164</v>
      </c>
      <c r="B632" s="25" t="s">
        <v>165</v>
      </c>
      <c r="C632" s="127">
        <v>6.5771743200000001</v>
      </c>
      <c r="D632" s="130">
        <v>4.9815115900000002</v>
      </c>
      <c r="E632" s="23">
        <f t="shared" si="24"/>
        <v>0.32031697631762412</v>
      </c>
      <c r="F632" s="24">
        <f t="shared" ref="F632:F671" si="26">C632/$C$1427</f>
        <v>1.5888435321892568E-4</v>
      </c>
      <c r="G632" s="125"/>
    </row>
    <row r="633" spans="1:7" x14ac:dyDescent="0.15">
      <c r="A633" s="25" t="s">
        <v>166</v>
      </c>
      <c r="B633" s="25" t="s">
        <v>167</v>
      </c>
      <c r="C633" s="127">
        <v>5.6204724800000001</v>
      </c>
      <c r="D633" s="130">
        <v>3.4030118900000002</v>
      </c>
      <c r="E633" s="23">
        <f t="shared" si="24"/>
        <v>0.65161705620722943</v>
      </c>
      <c r="F633" s="24">
        <f t="shared" si="26"/>
        <v>1.3577337186489093E-4</v>
      </c>
      <c r="G633" s="125"/>
    </row>
    <row r="634" spans="1:7" x14ac:dyDescent="0.15">
      <c r="A634" s="25" t="s">
        <v>168</v>
      </c>
      <c r="B634" s="25" t="s">
        <v>169</v>
      </c>
      <c r="C634" s="127">
        <v>56.963436030000004</v>
      </c>
      <c r="D634" s="130">
        <v>63.438235630000001</v>
      </c>
      <c r="E634" s="23">
        <f t="shared" ref="E634:E693" si="27">IF(ISERROR(C634/D634-1),"",((C634/D634-1)))</f>
        <v>-0.10206462294701746</v>
      </c>
      <c r="F634" s="24">
        <f t="shared" si="26"/>
        <v>1.3760618542879367E-3</v>
      </c>
      <c r="G634" s="125"/>
    </row>
    <row r="635" spans="1:7" x14ac:dyDescent="0.15">
      <c r="A635" s="25" t="s">
        <v>174</v>
      </c>
      <c r="B635" s="25" t="s">
        <v>175</v>
      </c>
      <c r="C635" s="127">
        <v>3.0073458900000003</v>
      </c>
      <c r="D635" s="130">
        <v>7.9635543899999996</v>
      </c>
      <c r="E635" s="23">
        <f t="shared" si="27"/>
        <v>-0.6223613549024809</v>
      </c>
      <c r="F635" s="24">
        <f t="shared" si="26"/>
        <v>7.2648250356582375E-5</v>
      </c>
      <c r="G635" s="125"/>
    </row>
    <row r="636" spans="1:7" x14ac:dyDescent="0.15">
      <c r="A636" s="25" t="s">
        <v>652</v>
      </c>
      <c r="B636" s="25" t="s">
        <v>450</v>
      </c>
      <c r="C636" s="127">
        <v>1.93636473</v>
      </c>
      <c r="D636" s="130">
        <v>2.5586428999999997</v>
      </c>
      <c r="E636" s="23">
        <f t="shared" si="27"/>
        <v>-0.24320633801614122</v>
      </c>
      <c r="F636" s="24">
        <f t="shared" si="26"/>
        <v>4.6776631233029206E-5</v>
      </c>
      <c r="G636" s="125"/>
    </row>
    <row r="637" spans="1:7" x14ac:dyDescent="0.15">
      <c r="A637" s="25" t="s">
        <v>651</v>
      </c>
      <c r="B637" s="25" t="s">
        <v>421</v>
      </c>
      <c r="C637" s="127">
        <v>0.20474944</v>
      </c>
      <c r="D637" s="130">
        <v>1.3642937500000001</v>
      </c>
      <c r="E637" s="23">
        <f t="shared" si="27"/>
        <v>-0.84992276040258929</v>
      </c>
      <c r="F637" s="24">
        <f t="shared" si="26"/>
        <v>4.94611831214734E-6</v>
      </c>
      <c r="G637" s="125"/>
    </row>
    <row r="638" spans="1:7" x14ac:dyDescent="0.15">
      <c r="A638" s="25" t="s">
        <v>177</v>
      </c>
      <c r="B638" s="25" t="s">
        <v>178</v>
      </c>
      <c r="C638" s="127">
        <v>25.880575629999999</v>
      </c>
      <c r="D638" s="130">
        <v>48.91738917</v>
      </c>
      <c r="E638" s="23">
        <f t="shared" si="27"/>
        <v>-0.47093301443258528</v>
      </c>
      <c r="F638" s="24">
        <f t="shared" si="26"/>
        <v>6.2519530726168132E-4</v>
      </c>
      <c r="G638" s="125"/>
    </row>
    <row r="639" spans="1:7" x14ac:dyDescent="0.15">
      <c r="A639" s="25" t="s">
        <v>179</v>
      </c>
      <c r="B639" s="25" t="s">
        <v>180</v>
      </c>
      <c r="C639" s="127">
        <v>20.175036149999997</v>
      </c>
      <c r="D639" s="130">
        <v>33.861798440000001</v>
      </c>
      <c r="E639" s="23">
        <f t="shared" si="27"/>
        <v>-0.40419478351841498</v>
      </c>
      <c r="F639" s="24">
        <f t="shared" si="26"/>
        <v>4.8736697765693309E-4</v>
      </c>
      <c r="G639" s="125"/>
    </row>
    <row r="640" spans="1:7" x14ac:dyDescent="0.15">
      <c r="A640" s="25" t="s">
        <v>675</v>
      </c>
      <c r="B640" s="25" t="s">
        <v>176</v>
      </c>
      <c r="C640" s="127">
        <v>16.566010679999998</v>
      </c>
      <c r="D640" s="130">
        <v>20.593710659999999</v>
      </c>
      <c r="E640" s="23">
        <f t="shared" si="27"/>
        <v>-0.19557912833179536</v>
      </c>
      <c r="F640" s="24">
        <f t="shared" si="26"/>
        <v>4.0018399456221419E-4</v>
      </c>
      <c r="G640" s="125"/>
    </row>
    <row r="641" spans="1:7" x14ac:dyDescent="0.15">
      <c r="A641" s="25" t="s">
        <v>181</v>
      </c>
      <c r="B641" s="25" t="s">
        <v>182</v>
      </c>
      <c r="C641" s="127">
        <v>7.1468969400000004</v>
      </c>
      <c r="D641" s="130">
        <v>8.7800424199999991</v>
      </c>
      <c r="E641" s="23">
        <f t="shared" si="27"/>
        <v>-0.18600655918015474</v>
      </c>
      <c r="F641" s="24">
        <f t="shared" si="26"/>
        <v>1.7264710384538192E-4</v>
      </c>
      <c r="G641" s="125"/>
    </row>
    <row r="642" spans="1:7" x14ac:dyDescent="0.15">
      <c r="A642" s="25" t="s">
        <v>451</v>
      </c>
      <c r="B642" s="25" t="s">
        <v>217</v>
      </c>
      <c r="C642" s="127">
        <v>0.92969469999999998</v>
      </c>
      <c r="D642" s="130">
        <v>1.30387809</v>
      </c>
      <c r="E642" s="23">
        <f t="shared" si="27"/>
        <v>-0.28697728174878678</v>
      </c>
      <c r="F642" s="24">
        <f t="shared" si="26"/>
        <v>2.2458571707821655E-5</v>
      </c>
      <c r="G642" s="125"/>
    </row>
    <row r="643" spans="1:7" x14ac:dyDescent="0.15">
      <c r="A643" s="25" t="s">
        <v>839</v>
      </c>
      <c r="B643" s="25" t="s">
        <v>840</v>
      </c>
      <c r="C643" s="127">
        <v>50.096943070000002</v>
      </c>
      <c r="D643" s="130">
        <v>83.353979249999995</v>
      </c>
      <c r="E643" s="23">
        <f t="shared" si="27"/>
        <v>-0.39898558508231019</v>
      </c>
      <c r="F643" s="24">
        <f t="shared" si="26"/>
        <v>1.2101884503377875E-3</v>
      </c>
      <c r="G643" s="125"/>
    </row>
    <row r="644" spans="1:7" x14ac:dyDescent="0.15">
      <c r="A644" s="25" t="s">
        <v>384</v>
      </c>
      <c r="B644" s="25" t="s">
        <v>927</v>
      </c>
      <c r="C644" s="127">
        <v>13.92183749</v>
      </c>
      <c r="D644" s="130">
        <v>10.41743151</v>
      </c>
      <c r="E644" s="23">
        <f t="shared" si="27"/>
        <v>0.33639827405018385</v>
      </c>
      <c r="F644" s="24">
        <f t="shared" si="26"/>
        <v>3.3630888244689882E-4</v>
      </c>
      <c r="G644" s="125"/>
    </row>
    <row r="645" spans="1:7" x14ac:dyDescent="0.15">
      <c r="A645" s="25" t="s">
        <v>570</v>
      </c>
      <c r="B645" s="25" t="s">
        <v>571</v>
      </c>
      <c r="C645" s="127">
        <v>165.30934138000001</v>
      </c>
      <c r="D645" s="130">
        <v>119.80438986</v>
      </c>
      <c r="E645" s="23">
        <f t="shared" si="27"/>
        <v>0.37982707956841821</v>
      </c>
      <c r="F645" s="24">
        <f t="shared" si="26"/>
        <v>3.9933665292009304E-3</v>
      </c>
      <c r="G645" s="125"/>
    </row>
    <row r="646" spans="1:7" x14ac:dyDescent="0.15">
      <c r="A646" s="25" t="s">
        <v>572</v>
      </c>
      <c r="B646" s="25" t="s">
        <v>573</v>
      </c>
      <c r="C646" s="127">
        <v>2.7056549599999999</v>
      </c>
      <c r="D646" s="130">
        <v>0.75013806999999999</v>
      </c>
      <c r="E646" s="23">
        <f t="shared" si="27"/>
        <v>2.6068759448510592</v>
      </c>
      <c r="F646" s="24">
        <f t="shared" si="26"/>
        <v>6.536032305635746E-5</v>
      </c>
      <c r="G646" s="125"/>
    </row>
    <row r="647" spans="1:7" x14ac:dyDescent="0.15">
      <c r="A647" s="25" t="s">
        <v>653</v>
      </c>
      <c r="B647" s="25" t="s">
        <v>842</v>
      </c>
      <c r="C647" s="127">
        <v>2.1026752000000002</v>
      </c>
      <c r="D647" s="130">
        <v>1.76183796</v>
      </c>
      <c r="E647" s="23">
        <f t="shared" si="27"/>
        <v>0.19345549803002315</v>
      </c>
      <c r="F647" s="24">
        <f t="shared" si="26"/>
        <v>5.0794181958290444E-5</v>
      </c>
      <c r="G647" s="125"/>
    </row>
    <row r="648" spans="1:7" x14ac:dyDescent="0.15">
      <c r="A648" s="25" t="s">
        <v>452</v>
      </c>
      <c r="B648" s="25" t="s">
        <v>453</v>
      </c>
      <c r="C648" s="127">
        <v>2.3031568900000003</v>
      </c>
      <c r="D648" s="130">
        <v>2.7536068599999997</v>
      </c>
      <c r="E648" s="23">
        <f t="shared" si="27"/>
        <v>-0.16358543281665106</v>
      </c>
      <c r="F648" s="24">
        <f t="shared" si="26"/>
        <v>5.5637204523623212E-5</v>
      </c>
      <c r="G648" s="125"/>
    </row>
    <row r="649" spans="1:7" x14ac:dyDescent="0.15">
      <c r="A649" s="25" t="s">
        <v>454</v>
      </c>
      <c r="B649" s="25" t="s">
        <v>844</v>
      </c>
      <c r="C649" s="127">
        <v>12.426316060000001</v>
      </c>
      <c r="D649" s="130">
        <v>16.257867949999998</v>
      </c>
      <c r="E649" s="23">
        <f t="shared" si="27"/>
        <v>-0.23567369976085928</v>
      </c>
      <c r="F649" s="24">
        <f t="shared" si="26"/>
        <v>3.0018167286267839E-4</v>
      </c>
      <c r="G649" s="125"/>
    </row>
    <row r="650" spans="1:7" x14ac:dyDescent="0.15">
      <c r="A650" s="25" t="s">
        <v>387</v>
      </c>
      <c r="B650" s="25" t="s">
        <v>455</v>
      </c>
      <c r="C650" s="127">
        <v>6.1657999999999998E-2</v>
      </c>
      <c r="D650" s="130">
        <v>1.899184</v>
      </c>
      <c r="E650" s="23">
        <f t="shared" si="27"/>
        <v>-0.96753447796527348</v>
      </c>
      <c r="F650" s="24">
        <f t="shared" si="26"/>
        <v>1.4894681171796156E-6</v>
      </c>
      <c r="G650" s="125"/>
    </row>
    <row r="651" spans="1:7" x14ac:dyDescent="0.15">
      <c r="A651" s="25" t="s">
        <v>845</v>
      </c>
      <c r="B651" s="25" t="s">
        <v>846</v>
      </c>
      <c r="C651" s="127">
        <v>1.28995678</v>
      </c>
      <c r="D651" s="130">
        <v>1.6394238700000001</v>
      </c>
      <c r="E651" s="23">
        <f t="shared" si="27"/>
        <v>-0.21316457347909668</v>
      </c>
      <c r="F651" s="24">
        <f t="shared" si="26"/>
        <v>3.1161398299485545E-5</v>
      </c>
      <c r="G651" s="125"/>
    </row>
    <row r="652" spans="1:7" x14ac:dyDescent="0.15">
      <c r="A652" s="25" t="s">
        <v>210</v>
      </c>
      <c r="B652" s="25" t="s">
        <v>1273</v>
      </c>
      <c r="C652" s="127">
        <v>6.7705119999999994E-2</v>
      </c>
      <c r="D652" s="130">
        <v>3.8231370000000001E-2</v>
      </c>
      <c r="E652" s="23">
        <f t="shared" si="27"/>
        <v>0.77093104432302573</v>
      </c>
      <c r="F652" s="24">
        <f t="shared" si="26"/>
        <v>1.6355479842002649E-6</v>
      </c>
      <c r="G652" s="125"/>
    </row>
    <row r="653" spans="1:7" x14ac:dyDescent="0.15">
      <c r="A653" s="25" t="s">
        <v>456</v>
      </c>
      <c r="B653" s="25" t="s">
        <v>847</v>
      </c>
      <c r="C653" s="127">
        <v>1.8663885</v>
      </c>
      <c r="D653" s="130">
        <v>0.12230322</v>
      </c>
      <c r="E653" s="23">
        <f t="shared" si="27"/>
        <v>14.260338198781684</v>
      </c>
      <c r="F653" s="24">
        <f t="shared" si="26"/>
        <v>4.5086220198849905E-5</v>
      </c>
      <c r="G653" s="125"/>
    </row>
    <row r="654" spans="1:7" x14ac:dyDescent="0.15">
      <c r="A654" s="25" t="s">
        <v>848</v>
      </c>
      <c r="B654" s="25" t="s">
        <v>849</v>
      </c>
      <c r="C654" s="127">
        <v>1.404975E-2</v>
      </c>
      <c r="D654" s="130">
        <v>0</v>
      </c>
      <c r="E654" s="23" t="str">
        <f t="shared" si="27"/>
        <v/>
      </c>
      <c r="F654" s="24">
        <f t="shared" si="26"/>
        <v>3.3939885626105785E-7</v>
      </c>
      <c r="G654" s="125"/>
    </row>
    <row r="655" spans="1:7" x14ac:dyDescent="0.15">
      <c r="A655" s="25" t="s">
        <v>850</v>
      </c>
      <c r="B655" s="25" t="s">
        <v>851</v>
      </c>
      <c r="C655" s="127">
        <v>0.34648778000000002</v>
      </c>
      <c r="D655" s="130">
        <v>0.69700064000000006</v>
      </c>
      <c r="E655" s="23">
        <f t="shared" si="27"/>
        <v>-0.50288742919949114</v>
      </c>
      <c r="F655" s="24">
        <f t="shared" si="26"/>
        <v>8.3700817623397604E-6</v>
      </c>
      <c r="G655" s="125"/>
    </row>
    <row r="656" spans="1:7" x14ac:dyDescent="0.15">
      <c r="A656" s="25" t="s">
        <v>852</v>
      </c>
      <c r="B656" s="25" t="s">
        <v>853</v>
      </c>
      <c r="C656" s="127">
        <v>0.139316</v>
      </c>
      <c r="D656" s="130">
        <v>0.28202887999999998</v>
      </c>
      <c r="E656" s="23">
        <f t="shared" si="27"/>
        <v>-0.50602222013575338</v>
      </c>
      <c r="F656" s="24">
        <f t="shared" si="26"/>
        <v>3.3654471473773939E-6</v>
      </c>
      <c r="G656" s="125"/>
    </row>
    <row r="657" spans="1:7" x14ac:dyDescent="0.15">
      <c r="A657" s="25" t="s">
        <v>856</v>
      </c>
      <c r="B657" s="25" t="s">
        <v>857</v>
      </c>
      <c r="C657" s="127">
        <v>2.5347E-3</v>
      </c>
      <c r="D657" s="130">
        <v>5.3095900000000001E-2</v>
      </c>
      <c r="E657" s="23">
        <f t="shared" si="27"/>
        <v>-0.952261850726704</v>
      </c>
      <c r="F657" s="24">
        <f t="shared" si="26"/>
        <v>6.1230575701695998E-8</v>
      </c>
      <c r="G657" s="125"/>
    </row>
    <row r="658" spans="1:7" x14ac:dyDescent="0.15">
      <c r="A658" s="25" t="s">
        <v>858</v>
      </c>
      <c r="B658" s="25" t="s">
        <v>859</v>
      </c>
      <c r="C658" s="127">
        <v>0.39705467999999999</v>
      </c>
      <c r="D658" s="130">
        <v>0.35982607</v>
      </c>
      <c r="E658" s="23">
        <f t="shared" si="27"/>
        <v>0.10346279245414314</v>
      </c>
      <c r="F658" s="24">
        <f t="shared" si="26"/>
        <v>9.5916229303083917E-6</v>
      </c>
      <c r="G658" s="125"/>
    </row>
    <row r="659" spans="1:7" x14ac:dyDescent="0.15">
      <c r="A659" s="25" t="s">
        <v>677</v>
      </c>
      <c r="B659" s="25" t="s">
        <v>860</v>
      </c>
      <c r="C659" s="127">
        <v>0.44882059000000002</v>
      </c>
      <c r="D659" s="130">
        <v>8.3867999999999998E-2</v>
      </c>
      <c r="E659" s="23">
        <f t="shared" si="27"/>
        <v>4.3515117804168462</v>
      </c>
      <c r="F659" s="24">
        <f t="shared" si="26"/>
        <v>1.0842128501390644E-5</v>
      </c>
      <c r="G659" s="125"/>
    </row>
    <row r="660" spans="1:7" x14ac:dyDescent="0.15">
      <c r="A660" s="25" t="s">
        <v>678</v>
      </c>
      <c r="B660" s="25" t="s">
        <v>861</v>
      </c>
      <c r="C660" s="127">
        <v>0.29090479999999996</v>
      </c>
      <c r="D660" s="130">
        <v>6.1448320000000001E-2</v>
      </c>
      <c r="E660" s="23">
        <f t="shared" si="27"/>
        <v>3.7341375647047785</v>
      </c>
      <c r="F660" s="24">
        <f t="shared" si="26"/>
        <v>7.0273674905853678E-6</v>
      </c>
      <c r="G660" s="125"/>
    </row>
    <row r="661" spans="1:7" x14ac:dyDescent="0.15">
      <c r="A661" s="25" t="s">
        <v>862</v>
      </c>
      <c r="B661" s="25" t="s">
        <v>863</v>
      </c>
      <c r="C661" s="127">
        <v>5.9033799999999997E-3</v>
      </c>
      <c r="D661" s="130">
        <v>0</v>
      </c>
      <c r="E661" s="23" t="str">
        <f t="shared" si="27"/>
        <v/>
      </c>
      <c r="F661" s="24">
        <f t="shared" si="26"/>
        <v>1.4260754960582243E-7</v>
      </c>
      <c r="G661" s="125"/>
    </row>
    <row r="662" spans="1:7" x14ac:dyDescent="0.15">
      <c r="A662" s="25" t="s">
        <v>457</v>
      </c>
      <c r="B662" s="25" t="s">
        <v>458</v>
      </c>
      <c r="C662" s="127">
        <v>0.19950722000000001</v>
      </c>
      <c r="D662" s="130">
        <v>0.11531226</v>
      </c>
      <c r="E662" s="23">
        <f t="shared" si="27"/>
        <v>0.73014751423656099</v>
      </c>
      <c r="F662" s="24">
        <f t="shared" si="26"/>
        <v>4.8194823597447108E-6</v>
      </c>
      <c r="G662" s="125"/>
    </row>
    <row r="663" spans="1:7" x14ac:dyDescent="0.15">
      <c r="A663" s="25" t="s">
        <v>459</v>
      </c>
      <c r="B663" s="25" t="s">
        <v>460</v>
      </c>
      <c r="C663" s="127">
        <v>0</v>
      </c>
      <c r="D663" s="130">
        <v>0</v>
      </c>
      <c r="E663" s="23" t="str">
        <f t="shared" si="27"/>
        <v/>
      </c>
      <c r="F663" s="24">
        <f t="shared" si="26"/>
        <v>0</v>
      </c>
      <c r="G663" s="125"/>
    </row>
    <row r="664" spans="1:7" x14ac:dyDescent="0.15">
      <c r="A664" s="25" t="s">
        <v>1189</v>
      </c>
      <c r="B664" s="25" t="s">
        <v>1190</v>
      </c>
      <c r="C664" s="127">
        <v>9.2670000000000002E-2</v>
      </c>
      <c r="D664" s="130"/>
      <c r="E664" s="23" t="str">
        <f t="shared" si="27"/>
        <v/>
      </c>
      <c r="F664" s="24">
        <f t="shared" si="26"/>
        <v>2.238622894337069E-6</v>
      </c>
      <c r="G664" s="125"/>
    </row>
    <row r="665" spans="1:7" x14ac:dyDescent="0.15">
      <c r="A665" s="25" t="s">
        <v>461</v>
      </c>
      <c r="B665" s="25" t="s">
        <v>865</v>
      </c>
      <c r="C665" s="127">
        <v>0.27600000000000002</v>
      </c>
      <c r="D665" s="130">
        <v>1.0723E-3</v>
      </c>
      <c r="E665" s="23">
        <f t="shared" si="27"/>
        <v>256.39065560011193</v>
      </c>
      <c r="F665" s="24">
        <f t="shared" si="26"/>
        <v>6.6673132495633004E-6</v>
      </c>
      <c r="G665" s="125"/>
    </row>
    <row r="666" spans="1:7" x14ac:dyDescent="0.15">
      <c r="A666" s="25" t="s">
        <v>462</v>
      </c>
      <c r="B666" s="25" t="s">
        <v>867</v>
      </c>
      <c r="C666" s="127">
        <v>4.7678399999999998E-3</v>
      </c>
      <c r="D666" s="130">
        <v>0</v>
      </c>
      <c r="E666" s="23" t="str">
        <f t="shared" si="27"/>
        <v/>
      </c>
      <c r="F666" s="24">
        <f t="shared" si="26"/>
        <v>1.1517638697028218E-7</v>
      </c>
      <c r="G666" s="125"/>
    </row>
    <row r="667" spans="1:7" x14ac:dyDescent="0.15">
      <c r="A667" s="25" t="s">
        <v>463</v>
      </c>
      <c r="B667" s="25" t="s">
        <v>869</v>
      </c>
      <c r="C667" s="127">
        <v>0</v>
      </c>
      <c r="D667" s="130">
        <v>0.27737499999999998</v>
      </c>
      <c r="E667" s="23">
        <f t="shared" si="27"/>
        <v>-1</v>
      </c>
      <c r="F667" s="24">
        <f t="shared" si="26"/>
        <v>0</v>
      </c>
      <c r="G667" s="125"/>
    </row>
    <row r="668" spans="1:7" x14ac:dyDescent="0.15">
      <c r="A668" s="25" t="s">
        <v>464</v>
      </c>
      <c r="B668" s="25" t="s">
        <v>871</v>
      </c>
      <c r="C668" s="127">
        <v>1.0154588900000001</v>
      </c>
      <c r="D668" s="130">
        <v>5.2508100599999992</v>
      </c>
      <c r="E668" s="23">
        <f t="shared" si="27"/>
        <v>-0.8066090987111425</v>
      </c>
      <c r="F668" s="24">
        <f t="shared" si="26"/>
        <v>2.4530371419144356E-5</v>
      </c>
      <c r="G668" s="125"/>
    </row>
    <row r="669" spans="1:7" x14ac:dyDescent="0.15">
      <c r="A669" s="25" t="s">
        <v>1191</v>
      </c>
      <c r="B669" s="25" t="s">
        <v>1192</v>
      </c>
      <c r="C669" s="127">
        <v>5.8766064699999996</v>
      </c>
      <c r="D669" s="130"/>
      <c r="E669" s="23" t="str">
        <f t="shared" si="27"/>
        <v/>
      </c>
      <c r="F669" s="24">
        <f t="shared" si="26"/>
        <v>1.4196078326050873E-4</v>
      </c>
      <c r="G669" s="125"/>
    </row>
    <row r="670" spans="1:7" x14ac:dyDescent="0.15">
      <c r="A670" s="25" t="s">
        <v>609</v>
      </c>
      <c r="B670" s="25" t="s">
        <v>873</v>
      </c>
      <c r="C670" s="127">
        <v>0</v>
      </c>
      <c r="D670" s="130">
        <v>0</v>
      </c>
      <c r="E670" s="23" t="str">
        <f t="shared" si="27"/>
        <v/>
      </c>
      <c r="F670" s="24">
        <f t="shared" si="26"/>
        <v>0</v>
      </c>
      <c r="G670" s="125"/>
    </row>
    <row r="671" spans="1:7" x14ac:dyDescent="0.15">
      <c r="A671" s="25" t="s">
        <v>610</v>
      </c>
      <c r="B671" s="25" t="s">
        <v>875</v>
      </c>
      <c r="C671" s="127">
        <v>0</v>
      </c>
      <c r="D671" s="130">
        <v>0</v>
      </c>
      <c r="E671" s="23" t="str">
        <f t="shared" si="27"/>
        <v/>
      </c>
      <c r="F671" s="24">
        <f t="shared" si="26"/>
        <v>0</v>
      </c>
      <c r="G671" s="125"/>
    </row>
    <row r="672" spans="1:7" x14ac:dyDescent="0.15">
      <c r="A672" s="25" t="s">
        <v>611</v>
      </c>
      <c r="B672" s="25" t="s">
        <v>877</v>
      </c>
      <c r="C672" s="127">
        <v>0.02</v>
      </c>
      <c r="D672" s="130">
        <v>0</v>
      </c>
      <c r="E672" s="23" t="str">
        <f t="shared" si="27"/>
        <v/>
      </c>
      <c r="F672" s="24">
        <f t="shared" ref="F672:F692" si="28">C672/$C$1427</f>
        <v>4.8313864127270286E-7</v>
      </c>
      <c r="G672" s="125"/>
    </row>
    <row r="673" spans="1:7" x14ac:dyDescent="0.15">
      <c r="A673" s="25" t="s">
        <v>612</v>
      </c>
      <c r="B673" s="25" t="s">
        <v>879</v>
      </c>
      <c r="C673" s="127">
        <v>0</v>
      </c>
      <c r="D673" s="130">
        <v>0</v>
      </c>
      <c r="E673" s="23" t="str">
        <f t="shared" si="27"/>
        <v/>
      </c>
      <c r="F673" s="24">
        <f t="shared" si="28"/>
        <v>0</v>
      </c>
      <c r="G673" s="125"/>
    </row>
    <row r="674" spans="1:7" x14ac:dyDescent="0.15">
      <c r="A674" s="25" t="s">
        <v>613</v>
      </c>
      <c r="B674" s="25" t="s">
        <v>881</v>
      </c>
      <c r="C674" s="127">
        <v>0.51078844000000001</v>
      </c>
      <c r="D674" s="130">
        <v>0.97331333999999992</v>
      </c>
      <c r="E674" s="23">
        <f t="shared" si="27"/>
        <v>-0.47520657633234531</v>
      </c>
      <c r="F674" s="24">
        <f t="shared" si="28"/>
        <v>1.2339081643970176E-5</v>
      </c>
      <c r="G674" s="125"/>
    </row>
    <row r="675" spans="1:7" x14ac:dyDescent="0.15">
      <c r="A675" s="25" t="s">
        <v>614</v>
      </c>
      <c r="B675" s="25" t="s">
        <v>883</v>
      </c>
      <c r="C675" s="127">
        <v>0</v>
      </c>
      <c r="D675" s="130">
        <v>0</v>
      </c>
      <c r="E675" s="23" t="str">
        <f t="shared" si="27"/>
        <v/>
      </c>
      <c r="F675" s="24">
        <f t="shared" si="28"/>
        <v>0</v>
      </c>
      <c r="G675" s="125"/>
    </row>
    <row r="676" spans="1:7" x14ac:dyDescent="0.15">
      <c r="A676" s="25" t="s">
        <v>615</v>
      </c>
      <c r="B676" s="25" t="s">
        <v>885</v>
      </c>
      <c r="C676" s="127">
        <v>0.53001465000000003</v>
      </c>
      <c r="D676" s="130">
        <v>0.15278549999999999</v>
      </c>
      <c r="E676" s="23">
        <f t="shared" si="27"/>
        <v>2.4690114572390707</v>
      </c>
      <c r="F676" s="24">
        <f t="shared" si="28"/>
        <v>1.280352789278136E-5</v>
      </c>
      <c r="G676" s="125"/>
    </row>
    <row r="677" spans="1:7" x14ac:dyDescent="0.15">
      <c r="A677" s="25" t="s">
        <v>1271</v>
      </c>
      <c r="B677" s="25" t="s">
        <v>1272</v>
      </c>
      <c r="C677" s="127">
        <v>3.1791739999999999E-2</v>
      </c>
      <c r="D677" s="130">
        <v>5.47E-3</v>
      </c>
      <c r="E677" s="23">
        <f t="shared" si="27"/>
        <v>4.8120182815356491</v>
      </c>
      <c r="F677" s="24">
        <f t="shared" si="28"/>
        <v>7.679909033647519E-7</v>
      </c>
      <c r="G677" s="125"/>
    </row>
    <row r="678" spans="1:7" x14ac:dyDescent="0.15">
      <c r="A678" s="25" t="s">
        <v>618</v>
      </c>
      <c r="B678" s="25" t="s">
        <v>619</v>
      </c>
      <c r="C678" s="127">
        <v>38.951555810000002</v>
      </c>
      <c r="D678" s="130">
        <v>80.502888299999995</v>
      </c>
      <c r="E678" s="23">
        <f t="shared" si="27"/>
        <v>-0.51614710189224344</v>
      </c>
      <c r="F678" s="24">
        <f t="shared" si="28"/>
        <v>9.4095008747506286E-4</v>
      </c>
      <c r="G678" s="125"/>
    </row>
    <row r="679" spans="1:7" x14ac:dyDescent="0.15">
      <c r="A679" s="25" t="s">
        <v>620</v>
      </c>
      <c r="B679" s="25" t="s">
        <v>621</v>
      </c>
      <c r="C679" s="127">
        <v>2.9368305399999999</v>
      </c>
      <c r="D679" s="130">
        <v>1.9852866499999999</v>
      </c>
      <c r="E679" s="23">
        <f t="shared" si="27"/>
        <v>0.4792979845001224</v>
      </c>
      <c r="F679" s="24">
        <f t="shared" si="28"/>
        <v>7.094481583718892E-5</v>
      </c>
      <c r="G679" s="125"/>
    </row>
    <row r="680" spans="1:7" x14ac:dyDescent="0.15">
      <c r="A680" s="25" t="s">
        <v>622</v>
      </c>
      <c r="B680" s="25" t="s">
        <v>623</v>
      </c>
      <c r="C680" s="127">
        <v>5.3841335199999998</v>
      </c>
      <c r="D680" s="130">
        <v>0.79250326999999998</v>
      </c>
      <c r="E680" s="23">
        <f t="shared" si="27"/>
        <v>5.7938312986393106</v>
      </c>
      <c r="F680" s="24">
        <f t="shared" si="28"/>
        <v>1.3006414766418076E-4</v>
      </c>
      <c r="G680" s="125"/>
    </row>
    <row r="681" spans="1:7" x14ac:dyDescent="0.15">
      <c r="A681" s="25" t="s">
        <v>624</v>
      </c>
      <c r="B681" s="25" t="s">
        <v>625</v>
      </c>
      <c r="C681" s="127">
        <v>10.37259982</v>
      </c>
      <c r="D681" s="130">
        <v>3.7040654200000001</v>
      </c>
      <c r="E681" s="23">
        <f t="shared" si="27"/>
        <v>1.8003284618013033</v>
      </c>
      <c r="F681" s="24">
        <f t="shared" si="28"/>
        <v>2.5057018917501412E-4</v>
      </c>
      <c r="G681" s="125"/>
    </row>
    <row r="682" spans="1:7" x14ac:dyDescent="0.15">
      <c r="A682" s="25" t="s">
        <v>689</v>
      </c>
      <c r="B682" s="25" t="s">
        <v>690</v>
      </c>
      <c r="C682" s="127">
        <v>12.096137329999999</v>
      </c>
      <c r="D682" s="130">
        <v>27.95161775</v>
      </c>
      <c r="E682" s="23">
        <f t="shared" si="27"/>
        <v>-0.5672473257831383</v>
      </c>
      <c r="F682" s="24">
        <f t="shared" si="28"/>
        <v>2.9220556771321099E-4</v>
      </c>
      <c r="G682" s="125"/>
    </row>
    <row r="683" spans="1:7" x14ac:dyDescent="0.15">
      <c r="A683" s="25" t="s">
        <v>691</v>
      </c>
      <c r="B683" s="25" t="s">
        <v>692</v>
      </c>
      <c r="C683" s="127">
        <v>5.7736460799999998</v>
      </c>
      <c r="D683" s="130">
        <v>5.77224658</v>
      </c>
      <c r="E683" s="23">
        <f t="shared" si="27"/>
        <v>2.4245325985350341E-4</v>
      </c>
      <c r="F683" s="24">
        <f t="shared" si="28"/>
        <v>1.3947357611403336E-4</v>
      </c>
      <c r="G683" s="125"/>
    </row>
    <row r="684" spans="1:7" x14ac:dyDescent="0.15">
      <c r="A684" s="25" t="s">
        <v>693</v>
      </c>
      <c r="B684" s="25" t="s">
        <v>694</v>
      </c>
      <c r="C684" s="127">
        <v>3.9383519700000003</v>
      </c>
      <c r="D684" s="130">
        <v>1.14623249</v>
      </c>
      <c r="E684" s="23">
        <f t="shared" si="27"/>
        <v>2.4359102576127465</v>
      </c>
      <c r="F684" s="24">
        <f t="shared" si="28"/>
        <v>9.5138500981973648E-5</v>
      </c>
      <c r="G684" s="125"/>
    </row>
    <row r="685" spans="1:7" x14ac:dyDescent="0.15">
      <c r="A685" s="25" t="s">
        <v>695</v>
      </c>
      <c r="B685" s="25" t="s">
        <v>696</v>
      </c>
      <c r="C685" s="127">
        <v>9.3883308000000003</v>
      </c>
      <c r="D685" s="130">
        <v>9.3027912700000002</v>
      </c>
      <c r="E685" s="23">
        <f t="shared" si="27"/>
        <v>9.1950391573174528E-3</v>
      </c>
      <c r="F685" s="24">
        <f t="shared" si="28"/>
        <v>2.2679326932653339E-4</v>
      </c>
      <c r="G685" s="125"/>
    </row>
    <row r="686" spans="1:7" x14ac:dyDescent="0.15">
      <c r="A686" s="25" t="s">
        <v>697</v>
      </c>
      <c r="B686" s="25" t="s">
        <v>698</v>
      </c>
      <c r="C686" s="127">
        <v>5.4903779999999999E-2</v>
      </c>
      <c r="D686" s="130">
        <v>1.8012E-4</v>
      </c>
      <c r="E686" s="23">
        <f t="shared" si="27"/>
        <v>303.81778814123919</v>
      </c>
      <c r="F686" s="24">
        <f t="shared" si="28"/>
        <v>1.32630688349677E-6</v>
      </c>
      <c r="G686" s="125"/>
    </row>
    <row r="687" spans="1:7" x14ac:dyDescent="0.15">
      <c r="A687" s="25" t="s">
        <v>699</v>
      </c>
      <c r="B687" s="25" t="s">
        <v>700</v>
      </c>
      <c r="C687" s="127">
        <v>0.58643143000000009</v>
      </c>
      <c r="D687" s="130">
        <v>1.29398602</v>
      </c>
      <c r="E687" s="23">
        <f t="shared" si="27"/>
        <v>-0.54680234489704915</v>
      </c>
      <c r="F687" s="24">
        <f t="shared" si="28"/>
        <v>1.4166384214490411E-5</v>
      </c>
      <c r="G687" s="125"/>
    </row>
    <row r="688" spans="1:7" x14ac:dyDescent="0.15">
      <c r="A688" s="25" t="s">
        <v>701</v>
      </c>
      <c r="B688" s="25" t="s">
        <v>702</v>
      </c>
      <c r="C688" s="127">
        <v>2.4214213099999999</v>
      </c>
      <c r="D688" s="130">
        <v>0.64307067000000007</v>
      </c>
      <c r="E688" s="23">
        <f t="shared" si="27"/>
        <v>2.7654046793955005</v>
      </c>
      <c r="F688" s="24">
        <f t="shared" si="28"/>
        <v>5.8494110083108413E-5</v>
      </c>
      <c r="G688" s="125"/>
    </row>
    <row r="689" spans="1:8" x14ac:dyDescent="0.15">
      <c r="A689" s="25" t="s">
        <v>703</v>
      </c>
      <c r="B689" s="25" t="s">
        <v>704</v>
      </c>
      <c r="C689" s="127">
        <v>4.3538420999999996</v>
      </c>
      <c r="D689" s="130">
        <v>0.86815074999999997</v>
      </c>
      <c r="E689" s="23">
        <f t="shared" si="27"/>
        <v>4.0150761258917296</v>
      </c>
      <c r="F689" s="24">
        <f t="shared" si="28"/>
        <v>1.0517546782549457E-4</v>
      </c>
      <c r="G689" s="125"/>
    </row>
    <row r="690" spans="1:8" x14ac:dyDescent="0.15">
      <c r="A690" s="25" t="s">
        <v>705</v>
      </c>
      <c r="B690" s="25" t="s">
        <v>706</v>
      </c>
      <c r="C690" s="127">
        <v>91.580968189999993</v>
      </c>
      <c r="D690" s="130">
        <v>121.61542315999999</v>
      </c>
      <c r="E690" s="23">
        <f t="shared" si="27"/>
        <v>-0.24696254956483599</v>
      </c>
      <c r="F690" s="24">
        <f t="shared" si="28"/>
        <v>2.212315226887761E-3</v>
      </c>
      <c r="G690" s="125"/>
    </row>
    <row r="691" spans="1:8" x14ac:dyDescent="0.15">
      <c r="A691" s="25" t="s">
        <v>793</v>
      </c>
      <c r="B691" s="25" t="s">
        <v>888</v>
      </c>
      <c r="C691" s="128">
        <v>1.1888000000000001</v>
      </c>
      <c r="D691" s="131">
        <v>0.67852250000000003</v>
      </c>
      <c r="E691" s="23">
        <f t="shared" si="27"/>
        <v>0.75204212093187772</v>
      </c>
      <c r="F691" s="24">
        <f t="shared" si="28"/>
        <v>2.8717760837249461E-5</v>
      </c>
      <c r="G691" s="125"/>
    </row>
    <row r="692" spans="1:8" s="4" customFormat="1" x14ac:dyDescent="0.15">
      <c r="A692" s="115" t="s">
        <v>751</v>
      </c>
      <c r="B692" s="27"/>
      <c r="C692" s="29">
        <f>SUM(C378:C691)</f>
        <v>9216.1376610800053</v>
      </c>
      <c r="D692" s="29">
        <f>SUM(D378:D691)</f>
        <v>9017.8126266300023</v>
      </c>
      <c r="E692" s="30">
        <f t="shared" si="27"/>
        <v>2.1992587633096417E-2</v>
      </c>
      <c r="F692" s="31">
        <f t="shared" si="28"/>
        <v>0.22263361136781898</v>
      </c>
      <c r="G692" s="125"/>
      <c r="H692" s="118"/>
    </row>
    <row r="693" spans="1:8" x14ac:dyDescent="0.15">
      <c r="E693" s="33" t="str">
        <f t="shared" si="27"/>
        <v/>
      </c>
    </row>
    <row r="694" spans="1:8" s="4" customFormat="1" ht="11" x14ac:dyDescent="0.15">
      <c r="A694" s="34" t="s">
        <v>832</v>
      </c>
      <c r="B694" s="35" t="s">
        <v>934</v>
      </c>
      <c r="C694" s="140" t="s">
        <v>469</v>
      </c>
      <c r="D694" s="141"/>
      <c r="E694" s="142"/>
      <c r="F694" s="36"/>
    </row>
    <row r="695" spans="1:8" s="10" customFormat="1" ht="12" x14ac:dyDescent="0.15">
      <c r="A695" s="37"/>
      <c r="B695" s="38"/>
      <c r="C695" s="7" t="s">
        <v>1186</v>
      </c>
      <c r="D695" s="39" t="s">
        <v>1260</v>
      </c>
      <c r="E695" s="40" t="s">
        <v>905</v>
      </c>
      <c r="F695" s="41" t="s">
        <v>906</v>
      </c>
    </row>
    <row r="696" spans="1:8" x14ac:dyDescent="0.15">
      <c r="A696" s="20" t="s">
        <v>833</v>
      </c>
      <c r="B696" s="20" t="s">
        <v>834</v>
      </c>
      <c r="C696" s="22">
        <v>0.15306538</v>
      </c>
      <c r="D696" s="46">
        <v>0.2064878</v>
      </c>
      <c r="E696" s="42">
        <f t="shared" ref="E696:E727" si="29">IF(ISERROR(C696/D696-1),"",((C696/D696-1)))</f>
        <v>-0.25871949819795648</v>
      </c>
      <c r="F696" s="43">
        <f t="shared" ref="F696:F727" si="30">C696/$C$1427</f>
        <v>3.6975899859544977E-6</v>
      </c>
    </row>
    <row r="697" spans="1:8" x14ac:dyDescent="0.15">
      <c r="A697" s="25" t="s">
        <v>835</v>
      </c>
      <c r="B697" s="25" t="s">
        <v>836</v>
      </c>
      <c r="C697" s="22">
        <v>1.4266317500000001</v>
      </c>
      <c r="D697" s="22">
        <v>1.22663156</v>
      </c>
      <c r="E697" s="23">
        <f t="shared" si="29"/>
        <v>0.16304829952361577</v>
      </c>
      <c r="F697" s="24">
        <f t="shared" si="30"/>
        <v>3.446304626457492E-5</v>
      </c>
    </row>
    <row r="698" spans="1:8" x14ac:dyDescent="0.15">
      <c r="A698" s="25" t="s">
        <v>837</v>
      </c>
      <c r="B698" s="25" t="s">
        <v>838</v>
      </c>
      <c r="C698" s="22">
        <v>0.15553013000000002</v>
      </c>
      <c r="D698" s="22">
        <v>0.32104771000000004</v>
      </c>
      <c r="E698" s="23">
        <f t="shared" si="29"/>
        <v>-0.51555446385211723</v>
      </c>
      <c r="F698" s="24">
        <f t="shared" si="30"/>
        <v>3.7571307842583428E-6</v>
      </c>
    </row>
    <row r="699" spans="1:8" x14ac:dyDescent="0.15">
      <c r="A699" s="25" t="s">
        <v>394</v>
      </c>
      <c r="B699" s="25" t="s">
        <v>616</v>
      </c>
      <c r="C699" s="22">
        <v>13.892850130000001</v>
      </c>
      <c r="D699" s="22">
        <v>3.5627443999999997</v>
      </c>
      <c r="E699" s="23">
        <f t="shared" si="29"/>
        <v>2.8994798869096536</v>
      </c>
      <c r="F699" s="24">
        <f t="shared" si="30"/>
        <v>3.3560863676067472E-4</v>
      </c>
    </row>
    <row r="700" spans="1:8" x14ac:dyDescent="0.15">
      <c r="A700" s="25" t="s">
        <v>393</v>
      </c>
      <c r="B700" s="25" t="s">
        <v>617</v>
      </c>
      <c r="C700" s="22">
        <v>8.5778418399999996</v>
      </c>
      <c r="D700" s="22">
        <v>1.69119244</v>
      </c>
      <c r="E700" s="23">
        <f t="shared" si="29"/>
        <v>4.0720672805278149</v>
      </c>
      <c r="F700" s="24">
        <f t="shared" si="30"/>
        <v>2.0721434258148708E-4</v>
      </c>
    </row>
    <row r="701" spans="1:8" x14ac:dyDescent="0.15">
      <c r="A701" s="25" t="s">
        <v>626</v>
      </c>
      <c r="B701" s="25" t="s">
        <v>947</v>
      </c>
      <c r="C701" s="22">
        <v>81.535590810000002</v>
      </c>
      <c r="D701" s="22">
        <v>26.51364938</v>
      </c>
      <c r="E701" s="23">
        <f t="shared" si="29"/>
        <v>2.0752307855253083</v>
      </c>
      <c r="F701" s="24">
        <f t="shared" si="30"/>
        <v>1.9696497279655242E-3</v>
      </c>
    </row>
    <row r="702" spans="1:8" x14ac:dyDescent="0.15">
      <c r="A702" s="25" t="s">
        <v>627</v>
      </c>
      <c r="B702" s="25" t="s">
        <v>948</v>
      </c>
      <c r="C702" s="22">
        <v>260.00642800000003</v>
      </c>
      <c r="D702" s="22">
        <v>123.39256231</v>
      </c>
      <c r="E702" s="23">
        <f t="shared" si="29"/>
        <v>1.1071483007767036</v>
      </c>
      <c r="F702" s="24">
        <f t="shared" si="30"/>
        <v>6.280957617304443E-3</v>
      </c>
    </row>
    <row r="703" spans="1:8" x14ac:dyDescent="0.15">
      <c r="A703" s="25" t="s">
        <v>628</v>
      </c>
      <c r="B703" s="25" t="s">
        <v>949</v>
      </c>
      <c r="C703" s="22">
        <v>1.0495434299999999</v>
      </c>
      <c r="D703" s="22">
        <v>2.7119430099999997</v>
      </c>
      <c r="E703" s="23">
        <f t="shared" si="29"/>
        <v>-0.61299207758794316</v>
      </c>
      <c r="F703" s="24">
        <f t="shared" si="30"/>
        <v>2.5353749336344608E-5</v>
      </c>
    </row>
    <row r="704" spans="1:8" x14ac:dyDescent="0.15">
      <c r="A704" s="25" t="s">
        <v>950</v>
      </c>
      <c r="B704" s="25" t="s">
        <v>951</v>
      </c>
      <c r="C704" s="22">
        <v>8.9661007500000007</v>
      </c>
      <c r="D704" s="22">
        <v>11.462238409999999</v>
      </c>
      <c r="E704" s="23">
        <f t="shared" si="29"/>
        <v>-0.21777052358484306</v>
      </c>
      <c r="F704" s="24">
        <f t="shared" si="30"/>
        <v>2.1659348669345814E-4</v>
      </c>
    </row>
    <row r="705" spans="1:6" x14ac:dyDescent="0.15">
      <c r="A705" s="25" t="s">
        <v>952</v>
      </c>
      <c r="B705" s="25" t="s">
        <v>953</v>
      </c>
      <c r="C705" s="22">
        <v>5.5355963600000004</v>
      </c>
      <c r="D705" s="22">
        <v>15.37645932</v>
      </c>
      <c r="E705" s="23">
        <f t="shared" si="29"/>
        <v>-0.63999538223992125</v>
      </c>
      <c r="F705" s="24">
        <f t="shared" si="30"/>
        <v>1.33723025200226E-4</v>
      </c>
    </row>
    <row r="706" spans="1:6" x14ac:dyDescent="0.15">
      <c r="A706" s="25" t="s">
        <v>954</v>
      </c>
      <c r="B706" s="25" t="s">
        <v>955</v>
      </c>
      <c r="C706" s="22">
        <v>10.031558560000001</v>
      </c>
      <c r="D706" s="22">
        <v>9.07936415</v>
      </c>
      <c r="E706" s="23">
        <f t="shared" si="29"/>
        <v>0.10487456987833244</v>
      </c>
      <c r="F706" s="24">
        <f t="shared" si="30"/>
        <v>2.4233167862629761E-4</v>
      </c>
    </row>
    <row r="707" spans="1:6" x14ac:dyDescent="0.15">
      <c r="A707" s="25" t="s">
        <v>644</v>
      </c>
      <c r="B707" s="25" t="s">
        <v>956</v>
      </c>
      <c r="C707" s="22">
        <v>1.01509312</v>
      </c>
      <c r="D707" s="22">
        <v>0.47986962999999999</v>
      </c>
      <c r="E707" s="23">
        <f t="shared" si="29"/>
        <v>1.1153518717156574</v>
      </c>
      <c r="F707" s="24">
        <f t="shared" si="30"/>
        <v>2.4521535538103438E-5</v>
      </c>
    </row>
    <row r="708" spans="1:6" x14ac:dyDescent="0.15">
      <c r="A708" s="25" t="s">
        <v>957</v>
      </c>
      <c r="B708" s="25" t="s">
        <v>958</v>
      </c>
      <c r="C708" s="22">
        <v>1.91055891</v>
      </c>
      <c r="D708" s="22">
        <v>0.18869457000000001</v>
      </c>
      <c r="E708" s="23">
        <f t="shared" si="29"/>
        <v>9.1251398490163229</v>
      </c>
      <c r="F708" s="24">
        <f t="shared" si="30"/>
        <v>4.6153241792442815E-5</v>
      </c>
    </row>
    <row r="709" spans="1:6" x14ac:dyDescent="0.15">
      <c r="A709" s="25" t="s">
        <v>959</v>
      </c>
      <c r="B709" s="25" t="s">
        <v>960</v>
      </c>
      <c r="C709" s="22">
        <v>2.1116046399999999</v>
      </c>
      <c r="D709" s="22">
        <v>2.1244139799999999</v>
      </c>
      <c r="E709" s="23">
        <f t="shared" si="29"/>
        <v>-6.0295875100576657E-3</v>
      </c>
      <c r="F709" s="24">
        <f t="shared" si="30"/>
        <v>5.1009889833736743E-5</v>
      </c>
    </row>
    <row r="710" spans="1:6" x14ac:dyDescent="0.15">
      <c r="A710" s="25" t="s">
        <v>961</v>
      </c>
      <c r="B710" s="25" t="s">
        <v>962</v>
      </c>
      <c r="C710" s="22">
        <v>2.1723577400000003</v>
      </c>
      <c r="D710" s="22">
        <v>2.0310577200000002</v>
      </c>
      <c r="E710" s="23">
        <f t="shared" si="29"/>
        <v>6.956967229862876E-2</v>
      </c>
      <c r="F710" s="24">
        <f t="shared" si="30"/>
        <v>5.2477498343091984E-5</v>
      </c>
    </row>
    <row r="711" spans="1:6" x14ac:dyDescent="0.15">
      <c r="A711" s="25" t="s">
        <v>963</v>
      </c>
      <c r="B711" s="25" t="s">
        <v>964</v>
      </c>
      <c r="C711" s="22">
        <v>1.2088065100000001</v>
      </c>
      <c r="D711" s="22">
        <v>1.5868874499999999</v>
      </c>
      <c r="E711" s="23">
        <f t="shared" si="29"/>
        <v>-0.23825315399652314</v>
      </c>
      <c r="F711" s="24">
        <f t="shared" si="30"/>
        <v>2.9201056740149899E-5</v>
      </c>
    </row>
    <row r="712" spans="1:6" x14ac:dyDescent="0.15">
      <c r="A712" s="25" t="s">
        <v>645</v>
      </c>
      <c r="B712" s="25" t="s">
        <v>967</v>
      </c>
      <c r="C712" s="22">
        <v>5.2376939500000006</v>
      </c>
      <c r="D712" s="22">
        <v>5.6343692599999997</v>
      </c>
      <c r="E712" s="23">
        <f t="shared" si="29"/>
        <v>-7.040278897162644E-2</v>
      </c>
      <c r="F712" s="24">
        <f t="shared" si="30"/>
        <v>1.2652661692026283E-4</v>
      </c>
    </row>
    <row r="713" spans="1:6" x14ac:dyDescent="0.15">
      <c r="A713" s="25" t="s">
        <v>965</v>
      </c>
      <c r="B713" s="25" t="s">
        <v>966</v>
      </c>
      <c r="C713" s="22">
        <v>7.2635881900000001</v>
      </c>
      <c r="D713" s="22">
        <v>14.445223539999999</v>
      </c>
      <c r="E713" s="23">
        <f t="shared" si="29"/>
        <v>-0.49716332392596529</v>
      </c>
      <c r="F713" s="24">
        <f t="shared" si="30"/>
        <v>1.7546600644405256E-4</v>
      </c>
    </row>
    <row r="714" spans="1:6" x14ac:dyDescent="0.15">
      <c r="A714" s="25" t="s">
        <v>968</v>
      </c>
      <c r="B714" s="25" t="s">
        <v>969</v>
      </c>
      <c r="C714" s="22">
        <v>1.6514277099999999</v>
      </c>
      <c r="D714" s="22">
        <v>4.4524364099999998</v>
      </c>
      <c r="E714" s="23">
        <f t="shared" si="29"/>
        <v>-0.62909572244738698</v>
      </c>
      <c r="F714" s="24">
        <f t="shared" si="30"/>
        <v>3.9893426998474562E-5</v>
      </c>
    </row>
    <row r="715" spans="1:6" x14ac:dyDescent="0.15">
      <c r="A715" s="25" t="s">
        <v>970</v>
      </c>
      <c r="B715" s="25" t="s">
        <v>971</v>
      </c>
      <c r="C715" s="22">
        <v>1.6775605099999999</v>
      </c>
      <c r="D715" s="22">
        <v>4.1406091499999995</v>
      </c>
      <c r="E715" s="23">
        <f t="shared" si="29"/>
        <v>-0.59485175991556694</v>
      </c>
      <c r="F715" s="24">
        <f t="shared" si="30"/>
        <v>4.0524715272707126E-5</v>
      </c>
    </row>
    <row r="716" spans="1:6" x14ac:dyDescent="0.15">
      <c r="A716" s="25" t="s">
        <v>972</v>
      </c>
      <c r="B716" s="25" t="s">
        <v>973</v>
      </c>
      <c r="C716" s="22">
        <v>1.4267160000000001</v>
      </c>
      <c r="D716" s="22">
        <v>0.54377176999999999</v>
      </c>
      <c r="E716" s="23">
        <f t="shared" si="29"/>
        <v>1.6237404711171384</v>
      </c>
      <c r="F716" s="24">
        <f t="shared" si="30"/>
        <v>3.4465081486101283E-5</v>
      </c>
    </row>
    <row r="717" spans="1:6" x14ac:dyDescent="0.15">
      <c r="A717" s="25" t="s">
        <v>974</v>
      </c>
      <c r="B717" s="25" t="s">
        <v>975</v>
      </c>
      <c r="C717" s="22">
        <v>1.8589855200000001</v>
      </c>
      <c r="D717" s="22">
        <v>1.04057658</v>
      </c>
      <c r="E717" s="23">
        <f t="shared" si="29"/>
        <v>0.78649563687085866</v>
      </c>
      <c r="F717" s="24">
        <f t="shared" si="30"/>
        <v>4.4907386913921457E-5</v>
      </c>
    </row>
    <row r="718" spans="1:6" x14ac:dyDescent="0.15">
      <c r="A718" s="25" t="s">
        <v>976</v>
      </c>
      <c r="B718" s="25" t="s">
        <v>977</v>
      </c>
      <c r="C718" s="22">
        <v>3.2488381</v>
      </c>
      <c r="D718" s="22">
        <v>3.6675110800000001</v>
      </c>
      <c r="E718" s="23">
        <f t="shared" si="29"/>
        <v>-0.11415725020795309</v>
      </c>
      <c r="F718" s="24">
        <f t="shared" si="30"/>
        <v>7.8481961267449479E-5</v>
      </c>
    </row>
    <row r="719" spans="1:6" x14ac:dyDescent="0.15">
      <c r="A719" s="25" t="s">
        <v>978</v>
      </c>
      <c r="B719" s="25" t="s">
        <v>979</v>
      </c>
      <c r="C719" s="22">
        <v>1.37935282</v>
      </c>
      <c r="D719" s="22">
        <v>2.0435159700000001</v>
      </c>
      <c r="E719" s="23">
        <f t="shared" si="29"/>
        <v>-0.32501001203332902</v>
      </c>
      <c r="F719" s="24">
        <f t="shared" si="30"/>
        <v>3.3320932364523559E-5</v>
      </c>
    </row>
    <row r="720" spans="1:6" x14ac:dyDescent="0.15">
      <c r="A720" s="25" t="s">
        <v>986</v>
      </c>
      <c r="B720" s="25" t="s">
        <v>987</v>
      </c>
      <c r="C720" s="22">
        <v>1.55263599</v>
      </c>
      <c r="D720" s="22">
        <v>2.43252706</v>
      </c>
      <c r="E720" s="23">
        <f t="shared" si="29"/>
        <v>-0.36171892369411096</v>
      </c>
      <c r="F720" s="24">
        <f t="shared" si="30"/>
        <v>3.7506922129984895E-5</v>
      </c>
    </row>
    <row r="721" spans="1:6" x14ac:dyDescent="0.15">
      <c r="A721" s="25" t="s">
        <v>988</v>
      </c>
      <c r="B721" s="25" t="s">
        <v>989</v>
      </c>
      <c r="C721" s="22">
        <v>16.386494580000001</v>
      </c>
      <c r="D721" s="22">
        <v>34.86408986</v>
      </c>
      <c r="E721" s="23">
        <f t="shared" si="29"/>
        <v>-0.5299893200768615</v>
      </c>
      <c r="F721" s="24">
        <f t="shared" si="30"/>
        <v>3.9584743633018553E-4</v>
      </c>
    </row>
    <row r="722" spans="1:6" x14ac:dyDescent="0.15">
      <c r="A722" s="25" t="s">
        <v>596</v>
      </c>
      <c r="B722" s="25" t="s">
        <v>482</v>
      </c>
      <c r="C722" s="22">
        <v>2.4248439199999998</v>
      </c>
      <c r="D722" s="22">
        <v>0.16813412999999999</v>
      </c>
      <c r="E722" s="23">
        <f t="shared" si="29"/>
        <v>13.422080276027241</v>
      </c>
      <c r="F722" s="24">
        <f t="shared" si="30"/>
        <v>5.8576789840358729E-5</v>
      </c>
    </row>
    <row r="723" spans="1:6" x14ac:dyDescent="0.15">
      <c r="A723" s="25" t="s">
        <v>473</v>
      </c>
      <c r="B723" s="25" t="s">
        <v>990</v>
      </c>
      <c r="C723" s="22">
        <v>304.10337375</v>
      </c>
      <c r="D723" s="22">
        <v>188.28005188</v>
      </c>
      <c r="E723" s="23">
        <f t="shared" si="29"/>
        <v>0.61516512616971131</v>
      </c>
      <c r="F723" s="24">
        <f t="shared" si="30"/>
        <v>7.3462045400009973E-3</v>
      </c>
    </row>
    <row r="724" spans="1:6" x14ac:dyDescent="0.15">
      <c r="A724" s="25" t="s">
        <v>473</v>
      </c>
      <c r="B724" s="25" t="s">
        <v>474</v>
      </c>
      <c r="C724" s="22">
        <v>5.1085191100000005</v>
      </c>
      <c r="D724" s="22">
        <v>2.6943654599999998</v>
      </c>
      <c r="E724" s="23">
        <f t="shared" si="29"/>
        <v>0.89600081571710799</v>
      </c>
      <c r="F724" s="24">
        <f t="shared" si="30"/>
        <v>1.2340614908605188E-4</v>
      </c>
    </row>
    <row r="725" spans="1:6" x14ac:dyDescent="0.15">
      <c r="A725" s="25" t="s">
        <v>991</v>
      </c>
      <c r="B725" s="25" t="s">
        <v>992</v>
      </c>
      <c r="C725" s="22">
        <v>14.808740449999998</v>
      </c>
      <c r="D725" s="22">
        <v>20.67805779</v>
      </c>
      <c r="E725" s="23">
        <f t="shared" si="29"/>
        <v>-0.28384277670596458</v>
      </c>
      <c r="F725" s="24">
        <f t="shared" si="30"/>
        <v>3.5773373699865568E-4</v>
      </c>
    </row>
    <row r="726" spans="1:6" x14ac:dyDescent="0.15">
      <c r="A726" s="25" t="s">
        <v>575</v>
      </c>
      <c r="B726" s="25" t="s">
        <v>995</v>
      </c>
      <c r="C726" s="22">
        <v>1.47622042</v>
      </c>
      <c r="D726" s="22">
        <v>0.21944082999999998</v>
      </c>
      <c r="E726" s="23">
        <f t="shared" si="29"/>
        <v>5.7271911977365386</v>
      </c>
      <c r="F726" s="24">
        <f t="shared" si="30"/>
        <v>3.5660956396890937E-5</v>
      </c>
    </row>
    <row r="727" spans="1:6" x14ac:dyDescent="0.15">
      <c r="A727" s="25" t="s">
        <v>576</v>
      </c>
      <c r="B727" s="25" t="s">
        <v>996</v>
      </c>
      <c r="C727" s="22">
        <v>0.95362360000000002</v>
      </c>
      <c r="D727" s="22">
        <v>1.5401E-4</v>
      </c>
      <c r="E727" s="23">
        <f t="shared" si="29"/>
        <v>6190.9589637036561</v>
      </c>
      <c r="F727" s="24">
        <f t="shared" si="30"/>
        <v>2.3036620519479178E-5</v>
      </c>
    </row>
    <row r="728" spans="1:6" x14ac:dyDescent="0.15">
      <c r="A728" s="25" t="s">
        <v>577</v>
      </c>
      <c r="B728" s="25" t="s">
        <v>997</v>
      </c>
      <c r="C728" s="22">
        <v>3.5065611800000003</v>
      </c>
      <c r="D728" s="22">
        <v>5.1154107199999999</v>
      </c>
      <c r="E728" s="23">
        <f t="shared" ref="E728:E759" si="31">IF(ISERROR(C728/D728-1),"",((C728/D728-1)))</f>
        <v>-0.31451033515447602</v>
      </c>
      <c r="F728" s="24">
        <f t="shared" ref="F728:F759" si="32">C728/$C$1427</f>
        <v>8.4707760202240297E-5</v>
      </c>
    </row>
    <row r="729" spans="1:6" x14ac:dyDescent="0.15">
      <c r="A729" s="25" t="s">
        <v>578</v>
      </c>
      <c r="B729" s="25" t="s">
        <v>998</v>
      </c>
      <c r="C729" s="22">
        <v>6.8488699200000003</v>
      </c>
      <c r="D729" s="22">
        <v>6.4398983599999999</v>
      </c>
      <c r="E729" s="23">
        <f t="shared" si="31"/>
        <v>6.3505902909933631E-2</v>
      </c>
      <c r="F729" s="24">
        <f t="shared" si="32"/>
        <v>1.6544768537011428E-4</v>
      </c>
    </row>
    <row r="730" spans="1:6" x14ac:dyDescent="0.15">
      <c r="A730" s="25" t="s">
        <v>579</v>
      </c>
      <c r="B730" s="25" t="s">
        <v>999</v>
      </c>
      <c r="C730" s="22">
        <v>6.5624901100000006</v>
      </c>
      <c r="D730" s="22">
        <v>0.11261827000000001</v>
      </c>
      <c r="E730" s="23">
        <f t="shared" si="31"/>
        <v>57.271984732139821</v>
      </c>
      <c r="F730" s="24">
        <f t="shared" si="32"/>
        <v>1.5852962775554755E-4</v>
      </c>
    </row>
    <row r="731" spans="1:6" x14ac:dyDescent="0.15">
      <c r="A731" s="25" t="s">
        <v>580</v>
      </c>
      <c r="B731" s="25" t="s">
        <v>1000</v>
      </c>
      <c r="C731" s="22">
        <v>5.7139466299999997</v>
      </c>
      <c r="D731" s="22">
        <v>8.4899599999999995E-3</v>
      </c>
      <c r="E731" s="23">
        <f t="shared" si="31"/>
        <v>672.02397537797583</v>
      </c>
      <c r="F731" s="24">
        <f t="shared" si="32"/>
        <v>1.3803142055614698E-4</v>
      </c>
    </row>
    <row r="732" spans="1:6" x14ac:dyDescent="0.15">
      <c r="A732" s="25" t="s">
        <v>581</v>
      </c>
      <c r="B732" s="25" t="s">
        <v>1001</v>
      </c>
      <c r="C732" s="22">
        <v>0.66728746999999999</v>
      </c>
      <c r="D732" s="22">
        <v>1.56317171</v>
      </c>
      <c r="E732" s="23">
        <f t="shared" si="31"/>
        <v>-0.57311953272235205</v>
      </c>
      <c r="F732" s="24">
        <f t="shared" si="32"/>
        <v>1.6119618079704973E-5</v>
      </c>
    </row>
    <row r="733" spans="1:6" x14ac:dyDescent="0.15">
      <c r="A733" s="25" t="s">
        <v>582</v>
      </c>
      <c r="B733" s="25" t="s">
        <v>1002</v>
      </c>
      <c r="C733" s="22">
        <v>0.35120919</v>
      </c>
      <c r="D733" s="22">
        <v>9.2127299999999988E-3</v>
      </c>
      <c r="E733" s="23">
        <f t="shared" si="31"/>
        <v>37.122162486038349</v>
      </c>
      <c r="F733" s="24">
        <f t="shared" si="32"/>
        <v>8.484136542954327E-6</v>
      </c>
    </row>
    <row r="734" spans="1:6" x14ac:dyDescent="0.15">
      <c r="A734" s="25" t="s">
        <v>583</v>
      </c>
      <c r="B734" s="25" t="s">
        <v>1003</v>
      </c>
      <c r="C734" s="22">
        <v>3.0543340800000003</v>
      </c>
      <c r="D734" s="22">
        <v>2.60759673</v>
      </c>
      <c r="E734" s="23">
        <f t="shared" si="31"/>
        <v>0.17132148727614038</v>
      </c>
      <c r="F734" s="24">
        <f t="shared" si="32"/>
        <v>7.3783340870205565E-5</v>
      </c>
    </row>
    <row r="735" spans="1:6" x14ac:dyDescent="0.15">
      <c r="A735" s="25" t="s">
        <v>584</v>
      </c>
      <c r="B735" s="25" t="s">
        <v>1004</v>
      </c>
      <c r="C735" s="22">
        <v>29.635469820000001</v>
      </c>
      <c r="D735" s="22">
        <v>6.0996242699999996</v>
      </c>
      <c r="E735" s="23">
        <f t="shared" si="31"/>
        <v>3.8585730051861047</v>
      </c>
      <c r="F735" s="24">
        <f t="shared" si="32"/>
        <v>7.1590203111564969E-4</v>
      </c>
    </row>
    <row r="736" spans="1:6" x14ac:dyDescent="0.15">
      <c r="A736" s="25" t="s">
        <v>560</v>
      </c>
      <c r="B736" s="25" t="s">
        <v>1013</v>
      </c>
      <c r="C736" s="22">
        <v>0.36370547999999997</v>
      </c>
      <c r="D736" s="22">
        <v>9.9749999999999999E-5</v>
      </c>
      <c r="E736" s="23">
        <f t="shared" si="31"/>
        <v>3645.1702255639093</v>
      </c>
      <c r="F736" s="24">
        <f t="shared" si="32"/>
        <v>8.7860085715318106E-6</v>
      </c>
    </row>
    <row r="737" spans="1:6" x14ac:dyDescent="0.15">
      <c r="A737" s="25" t="s">
        <v>561</v>
      </c>
      <c r="B737" s="25" t="s">
        <v>1007</v>
      </c>
      <c r="C737" s="22">
        <v>0.22498392</v>
      </c>
      <c r="D737" s="22">
        <v>8.2923400000000005E-3</v>
      </c>
      <c r="E737" s="23">
        <f t="shared" si="31"/>
        <v>26.131535851159022</v>
      </c>
      <c r="F737" s="24">
        <f t="shared" si="32"/>
        <v>5.4349212708503242E-6</v>
      </c>
    </row>
    <row r="738" spans="1:6" x14ac:dyDescent="0.15">
      <c r="A738" s="25" t="s">
        <v>557</v>
      </c>
      <c r="B738" s="25" t="s">
        <v>1006</v>
      </c>
      <c r="C738" s="22">
        <v>7.2138000000000002E-3</v>
      </c>
      <c r="D738" s="22">
        <v>1.5931500000000001E-2</v>
      </c>
      <c r="E738" s="23">
        <f t="shared" si="31"/>
        <v>-0.54719894548535919</v>
      </c>
      <c r="F738" s="24">
        <f t="shared" si="32"/>
        <v>1.7426327652065122E-7</v>
      </c>
    </row>
    <row r="739" spans="1:6" x14ac:dyDescent="0.15">
      <c r="A739" s="25" t="s">
        <v>559</v>
      </c>
      <c r="B739" s="25" t="s">
        <v>1010</v>
      </c>
      <c r="C739" s="22">
        <v>1.41049052</v>
      </c>
      <c r="D739" s="22">
        <v>1.2195672099999999</v>
      </c>
      <c r="E739" s="23">
        <f t="shared" si="31"/>
        <v>0.15655005188274962</v>
      </c>
      <c r="F739" s="24">
        <f t="shared" si="32"/>
        <v>3.4073123668041408E-5</v>
      </c>
    </row>
    <row r="740" spans="1:6" x14ac:dyDescent="0.15">
      <c r="A740" s="25" t="s">
        <v>556</v>
      </c>
      <c r="B740" s="25" t="s">
        <v>1009</v>
      </c>
      <c r="C740" s="22">
        <v>4.3566000000000003</v>
      </c>
      <c r="D740" s="22">
        <v>1.74664E-3</v>
      </c>
      <c r="E740" s="23">
        <f t="shared" si="31"/>
        <v>2493.274721751477</v>
      </c>
      <c r="F740" s="24">
        <f t="shared" si="32"/>
        <v>1.0524209022843287E-4</v>
      </c>
    </row>
    <row r="741" spans="1:6" x14ac:dyDescent="0.15">
      <c r="A741" s="25" t="s">
        <v>558</v>
      </c>
      <c r="B741" s="25" t="s">
        <v>1012</v>
      </c>
      <c r="C741" s="22">
        <v>1.1537774999999999</v>
      </c>
      <c r="D741" s="22">
        <v>5.4142000000000001E-3</v>
      </c>
      <c r="E741" s="23">
        <f t="shared" si="31"/>
        <v>212.10212035019021</v>
      </c>
      <c r="F741" s="24">
        <f t="shared" si="32"/>
        <v>2.7871724684050796E-5</v>
      </c>
    </row>
    <row r="742" spans="1:6" x14ac:dyDescent="0.15">
      <c r="A742" s="25" t="s">
        <v>597</v>
      </c>
      <c r="B742" s="25" t="s">
        <v>480</v>
      </c>
      <c r="C742" s="22">
        <v>0.45850781000000002</v>
      </c>
      <c r="D742" s="22">
        <v>0.43905155000000001</v>
      </c>
      <c r="E742" s="23">
        <f t="shared" si="31"/>
        <v>4.4314295212031451E-2</v>
      </c>
      <c r="F742" s="24">
        <f t="shared" si="32"/>
        <v>1.1076142016816132E-5</v>
      </c>
    </row>
    <row r="743" spans="1:6" x14ac:dyDescent="0.15">
      <c r="A743" s="25" t="s">
        <v>1014</v>
      </c>
      <c r="B743" s="25" t="s">
        <v>1015</v>
      </c>
      <c r="C743" s="22">
        <v>7.2821275500000002</v>
      </c>
      <c r="D743" s="22">
        <v>0.54526081000000004</v>
      </c>
      <c r="E743" s="23">
        <f t="shared" si="31"/>
        <v>12.355310736526251</v>
      </c>
      <c r="F743" s="24">
        <f t="shared" si="32"/>
        <v>1.7591386050407585E-4</v>
      </c>
    </row>
    <row r="744" spans="1:6" x14ac:dyDescent="0.15">
      <c r="A744" s="25" t="s">
        <v>1016</v>
      </c>
      <c r="B744" s="25" t="s">
        <v>1017</v>
      </c>
      <c r="C744" s="22">
        <v>0.12410308</v>
      </c>
      <c r="D744" s="22">
        <v>0.81865390000000005</v>
      </c>
      <c r="E744" s="23">
        <f t="shared" si="31"/>
        <v>-0.84840592587416974</v>
      </c>
      <c r="F744" s="24">
        <f t="shared" si="32"/>
        <v>2.9979496724478775E-6</v>
      </c>
    </row>
    <row r="745" spans="1:6" x14ac:dyDescent="0.15">
      <c r="A745" s="25" t="s">
        <v>1018</v>
      </c>
      <c r="B745" s="25" t="s">
        <v>1019</v>
      </c>
      <c r="C745" s="22">
        <v>15.005528099999999</v>
      </c>
      <c r="D745" s="22">
        <v>31.10894845</v>
      </c>
      <c r="E745" s="23">
        <f t="shared" si="31"/>
        <v>-0.51764592351561789</v>
      </c>
      <c r="F745" s="24">
        <f t="shared" si="32"/>
        <v>3.6248752289066814E-4</v>
      </c>
    </row>
    <row r="746" spans="1:6" x14ac:dyDescent="0.15">
      <c r="A746" s="25" t="s">
        <v>1020</v>
      </c>
      <c r="B746" s="25" t="s">
        <v>1021</v>
      </c>
      <c r="C746" s="22">
        <v>4.94880429</v>
      </c>
      <c r="D746" s="22">
        <v>10.81502686</v>
      </c>
      <c r="E746" s="23">
        <f t="shared" si="31"/>
        <v>-0.54241405462399372</v>
      </c>
      <c r="F746" s="24">
        <f t="shared" si="32"/>
        <v>1.1954792902975616E-4</v>
      </c>
    </row>
    <row r="747" spans="1:6" x14ac:dyDescent="0.15">
      <c r="A747" s="25" t="s">
        <v>1022</v>
      </c>
      <c r="B747" s="25" t="s">
        <v>1023</v>
      </c>
      <c r="C747" s="22">
        <v>0.34949850999999998</v>
      </c>
      <c r="D747" s="22">
        <v>3.9380236000000002</v>
      </c>
      <c r="E747" s="23">
        <f t="shared" si="31"/>
        <v>-0.91125027539195047</v>
      </c>
      <c r="F747" s="24">
        <f t="shared" si="32"/>
        <v>8.442811762411708E-6</v>
      </c>
    </row>
    <row r="748" spans="1:6" x14ac:dyDescent="0.15">
      <c r="A748" s="25" t="s">
        <v>1024</v>
      </c>
      <c r="B748" s="25" t="s">
        <v>1025</v>
      </c>
      <c r="C748" s="22">
        <v>7.3449411700000002</v>
      </c>
      <c r="D748" s="22">
        <v>18.73072264</v>
      </c>
      <c r="E748" s="23">
        <f t="shared" si="31"/>
        <v>-0.60786664181793681</v>
      </c>
      <c r="F748" s="24">
        <f t="shared" si="32"/>
        <v>1.7743124485508684E-4</v>
      </c>
    </row>
    <row r="749" spans="1:6" x14ac:dyDescent="0.15">
      <c r="A749" s="25" t="s">
        <v>1026</v>
      </c>
      <c r="B749" s="25" t="s">
        <v>1027</v>
      </c>
      <c r="C749" s="22">
        <v>10.46272703</v>
      </c>
      <c r="D749" s="22">
        <v>13.35284852</v>
      </c>
      <c r="E749" s="23">
        <f t="shared" si="31"/>
        <v>-0.21644231833163941</v>
      </c>
      <c r="F749" s="24">
        <f t="shared" si="32"/>
        <v>2.5274738606406911E-4</v>
      </c>
    </row>
    <row r="750" spans="1:6" x14ac:dyDescent="0.15">
      <c r="A750" s="25" t="s">
        <v>918</v>
      </c>
      <c r="B750" s="25" t="s">
        <v>1029</v>
      </c>
      <c r="C750" s="22">
        <v>1.6925999999999999E-4</v>
      </c>
      <c r="D750" s="22">
        <v>0.45659548</v>
      </c>
      <c r="E750" s="23">
        <f t="shared" si="31"/>
        <v>-0.99962929987830806</v>
      </c>
      <c r="F750" s="24">
        <f t="shared" si="32"/>
        <v>4.0888023210908847E-9</v>
      </c>
    </row>
    <row r="751" spans="1:6" x14ac:dyDescent="0.15">
      <c r="A751" s="25" t="s">
        <v>654</v>
      </c>
      <c r="B751" s="25" t="s">
        <v>1031</v>
      </c>
      <c r="C751" s="22">
        <v>5.3154999999999999E-3</v>
      </c>
      <c r="D751" s="22">
        <v>4.5198399999999998E-3</v>
      </c>
      <c r="E751" s="23">
        <f t="shared" si="31"/>
        <v>0.17603720485680907</v>
      </c>
      <c r="F751" s="24">
        <f t="shared" si="32"/>
        <v>1.2840617238425261E-7</v>
      </c>
    </row>
    <row r="752" spans="1:6" x14ac:dyDescent="0.15">
      <c r="A752" s="25" t="s">
        <v>1032</v>
      </c>
      <c r="B752" s="25" t="s">
        <v>1033</v>
      </c>
      <c r="C752" s="22">
        <v>17.424892140000001</v>
      </c>
      <c r="D752" s="22">
        <v>34.917053250000002</v>
      </c>
      <c r="E752" s="23">
        <f t="shared" si="31"/>
        <v>-0.50096326814176395</v>
      </c>
      <c r="F752" s="24">
        <f t="shared" si="32"/>
        <v>4.2093193564215001E-4</v>
      </c>
    </row>
    <row r="753" spans="1:6" x14ac:dyDescent="0.15">
      <c r="A753" s="25" t="s">
        <v>1034</v>
      </c>
      <c r="B753" s="25" t="s">
        <v>1035</v>
      </c>
      <c r="C753" s="22">
        <v>7.1642095599999998</v>
      </c>
      <c r="D753" s="22">
        <v>22.273126770000001</v>
      </c>
      <c r="E753" s="23">
        <f t="shared" si="31"/>
        <v>-0.67834738095014213</v>
      </c>
      <c r="F753" s="24">
        <f t="shared" si="32"/>
        <v>1.7306532363056543E-4</v>
      </c>
    </row>
    <row r="754" spans="1:6" x14ac:dyDescent="0.15">
      <c r="A754" s="25" t="s">
        <v>919</v>
      </c>
      <c r="B754" s="25" t="s">
        <v>1037</v>
      </c>
      <c r="C754" s="22">
        <v>8.9825014700000008</v>
      </c>
      <c r="D754" s="22">
        <v>19.443229120000002</v>
      </c>
      <c r="E754" s="23">
        <f t="shared" si="31"/>
        <v>-0.53801390630323453</v>
      </c>
      <c r="F754" s="24">
        <f t="shared" si="32"/>
        <v>2.1698967777229283E-4</v>
      </c>
    </row>
    <row r="755" spans="1:6" x14ac:dyDescent="0.15">
      <c r="A755" s="25" t="s">
        <v>1038</v>
      </c>
      <c r="B755" s="25" t="s">
        <v>1039</v>
      </c>
      <c r="C755" s="22">
        <v>6.2218170700000002</v>
      </c>
      <c r="D755" s="22">
        <v>22.369137540000001</v>
      </c>
      <c r="E755" s="23">
        <f t="shared" si="31"/>
        <v>-0.7218570872983241</v>
      </c>
      <c r="F755" s="24">
        <f t="shared" si="32"/>
        <v>1.5030001227235546E-4</v>
      </c>
    </row>
    <row r="756" spans="1:6" x14ac:dyDescent="0.15">
      <c r="A756" s="25" t="s">
        <v>1040</v>
      </c>
      <c r="B756" s="25" t="s">
        <v>1041</v>
      </c>
      <c r="C756" s="22">
        <v>3.9209430899999997</v>
      </c>
      <c r="D756" s="22">
        <v>15.56782634</v>
      </c>
      <c r="E756" s="23">
        <f t="shared" si="31"/>
        <v>-0.74813805059441596</v>
      </c>
      <c r="F756" s="24">
        <f t="shared" si="32"/>
        <v>9.4717955850509659E-5</v>
      </c>
    </row>
    <row r="757" spans="1:6" x14ac:dyDescent="0.15">
      <c r="A757" s="25" t="s">
        <v>1042</v>
      </c>
      <c r="B757" s="25" t="s">
        <v>1043</v>
      </c>
      <c r="C757" s="22">
        <v>12.10919116</v>
      </c>
      <c r="D757" s="22">
        <v>40.052008499999999</v>
      </c>
      <c r="E757" s="23">
        <f t="shared" si="31"/>
        <v>-0.69766332292673905</v>
      </c>
      <c r="F757" s="24">
        <f t="shared" si="32"/>
        <v>2.9252090819769126E-4</v>
      </c>
    </row>
    <row r="758" spans="1:6" x14ac:dyDescent="0.15">
      <c r="A758" s="25" t="s">
        <v>1044</v>
      </c>
      <c r="B758" s="25" t="s">
        <v>1045</v>
      </c>
      <c r="C758" s="22">
        <v>6.5118672100000001</v>
      </c>
      <c r="D758" s="22">
        <v>7.7136076300000003</v>
      </c>
      <c r="E758" s="23">
        <f t="shared" si="31"/>
        <v>-0.15579485989488939</v>
      </c>
      <c r="F758" s="24">
        <f t="shared" si="32"/>
        <v>1.5730673379938333E-4</v>
      </c>
    </row>
    <row r="759" spans="1:6" x14ac:dyDescent="0.15">
      <c r="A759" s="25" t="s">
        <v>1046</v>
      </c>
      <c r="B759" s="25" t="s">
        <v>1047</v>
      </c>
      <c r="C759" s="22">
        <v>23.839748090000001</v>
      </c>
      <c r="D759" s="22">
        <v>9.10427125</v>
      </c>
      <c r="E759" s="23">
        <f t="shared" si="31"/>
        <v>1.6185234858858144</v>
      </c>
      <c r="F759" s="24">
        <f t="shared" si="32"/>
        <v>5.7589517502430569E-4</v>
      </c>
    </row>
    <row r="760" spans="1:6" x14ac:dyDescent="0.15">
      <c r="A760" s="25" t="s">
        <v>1057</v>
      </c>
      <c r="B760" s="25" t="s">
        <v>1058</v>
      </c>
      <c r="C760" s="22">
        <v>4.1254568200000001</v>
      </c>
      <c r="D760" s="22">
        <v>14.389136789999998</v>
      </c>
      <c r="E760" s="23">
        <f t="shared" ref="E760:E791" si="33">IF(ISERROR(C760/D760-1),"",((C760/D760-1)))</f>
        <v>-0.71329365477524243</v>
      </c>
      <c r="F760" s="24">
        <f t="shared" ref="F760:F791" si="34">C760/$C$1427</f>
        <v>9.9658380132200281E-5</v>
      </c>
    </row>
    <row r="761" spans="1:6" x14ac:dyDescent="0.15">
      <c r="A761" s="25" t="s">
        <v>1059</v>
      </c>
      <c r="B761" s="25" t="s">
        <v>1060</v>
      </c>
      <c r="C761" s="22">
        <v>1.9608250000000001E-2</v>
      </c>
      <c r="D761" s="22">
        <v>0.35956556000000001</v>
      </c>
      <c r="E761" s="23">
        <f t="shared" si="33"/>
        <v>-0.94546682947054217</v>
      </c>
      <c r="F761" s="24">
        <f t="shared" si="34"/>
        <v>4.7367516313677382E-7</v>
      </c>
    </row>
    <row r="762" spans="1:6" x14ac:dyDescent="0.15">
      <c r="A762" s="25" t="s">
        <v>1061</v>
      </c>
      <c r="B762" s="25" t="s">
        <v>1062</v>
      </c>
      <c r="C762" s="22">
        <v>0.15039462000000001</v>
      </c>
      <c r="D762" s="22">
        <v>0.29703755999999998</v>
      </c>
      <c r="E762" s="23">
        <f t="shared" si="33"/>
        <v>-0.49368483904863747</v>
      </c>
      <c r="F762" s="24">
        <f t="shared" si="34"/>
        <v>3.6330726180762236E-6</v>
      </c>
    </row>
    <row r="763" spans="1:6" x14ac:dyDescent="0.15">
      <c r="A763" s="25" t="s">
        <v>718</v>
      </c>
      <c r="B763" s="25" t="s">
        <v>1064</v>
      </c>
      <c r="C763" s="22">
        <v>9.4132629600000008</v>
      </c>
      <c r="D763" s="22">
        <v>5.0685501100000003</v>
      </c>
      <c r="E763" s="23">
        <f t="shared" si="33"/>
        <v>0.85719046980084013</v>
      </c>
      <c r="F763" s="24">
        <f t="shared" si="34"/>
        <v>2.273955538218531E-4</v>
      </c>
    </row>
    <row r="764" spans="1:6" x14ac:dyDescent="0.15">
      <c r="A764" s="25" t="s">
        <v>1065</v>
      </c>
      <c r="B764" s="25" t="s">
        <v>1066</v>
      </c>
      <c r="C764" s="22">
        <v>16.70382751</v>
      </c>
      <c r="D764" s="22">
        <v>10.236292800000001</v>
      </c>
      <c r="E764" s="23">
        <f t="shared" si="33"/>
        <v>0.63182392652933861</v>
      </c>
      <c r="F764" s="24">
        <f t="shared" si="34"/>
        <v>4.035132263617498E-4</v>
      </c>
    </row>
    <row r="765" spans="1:6" x14ac:dyDescent="0.15">
      <c r="A765" s="25" t="s">
        <v>1067</v>
      </c>
      <c r="B765" s="25" t="s">
        <v>1068</v>
      </c>
      <c r="C765" s="22">
        <v>145.82598705999999</v>
      </c>
      <c r="D765" s="22">
        <v>77.966408970000003</v>
      </c>
      <c r="E765" s="23">
        <f t="shared" si="33"/>
        <v>0.87036941917013344</v>
      </c>
      <c r="F765" s="24">
        <f t="shared" si="34"/>
        <v>3.5227084625209576E-3</v>
      </c>
    </row>
    <row r="766" spans="1:6" x14ac:dyDescent="0.15">
      <c r="A766" s="25" t="s">
        <v>1071</v>
      </c>
      <c r="B766" s="25" t="s">
        <v>1072</v>
      </c>
      <c r="C766" s="22">
        <v>25.793078619999999</v>
      </c>
      <c r="D766" s="22">
        <v>24.595218190000001</v>
      </c>
      <c r="E766" s="23">
        <f t="shared" si="33"/>
        <v>4.8702980422715925E-2</v>
      </c>
      <c r="F766" s="24">
        <f t="shared" si="34"/>
        <v>6.2308164793534009E-4</v>
      </c>
    </row>
    <row r="767" spans="1:6" x14ac:dyDescent="0.15">
      <c r="A767" s="25" t="s">
        <v>655</v>
      </c>
      <c r="B767" s="25" t="s">
        <v>316</v>
      </c>
      <c r="C767" s="22">
        <v>1.2140107600000001</v>
      </c>
      <c r="D767" s="22">
        <v>0.30853009000000003</v>
      </c>
      <c r="E767" s="23">
        <f t="shared" si="33"/>
        <v>2.9348212681622075</v>
      </c>
      <c r="F767" s="24">
        <f t="shared" si="34"/>
        <v>2.9326775453842073E-5</v>
      </c>
    </row>
    <row r="768" spans="1:6" x14ac:dyDescent="0.15">
      <c r="A768" s="25" t="s">
        <v>1075</v>
      </c>
      <c r="B768" s="25" t="s">
        <v>1076</v>
      </c>
      <c r="C768" s="22">
        <v>10.592792320000001</v>
      </c>
      <c r="D768" s="22">
        <v>9.1320020000000002E-2</v>
      </c>
      <c r="E768" s="23">
        <f t="shared" si="33"/>
        <v>114.99638633456279</v>
      </c>
      <c r="F768" s="24">
        <f t="shared" si="34"/>
        <v>2.5588936443843611E-4</v>
      </c>
    </row>
    <row r="769" spans="1:6" x14ac:dyDescent="0.15">
      <c r="A769" s="25" t="s">
        <v>1077</v>
      </c>
      <c r="B769" s="25" t="s">
        <v>1078</v>
      </c>
      <c r="C769" s="22">
        <v>0.44241175999999999</v>
      </c>
      <c r="D769" s="22">
        <v>1.5005774599999999</v>
      </c>
      <c r="E769" s="23">
        <f t="shared" si="33"/>
        <v>-0.70517232745852387</v>
      </c>
      <c r="F769" s="24">
        <f t="shared" si="34"/>
        <v>1.0687310830473256E-5</v>
      </c>
    </row>
    <row r="770" spans="1:6" x14ac:dyDescent="0.15">
      <c r="A770" s="25" t="s">
        <v>1083</v>
      </c>
      <c r="B770" s="25" t="s">
        <v>1084</v>
      </c>
      <c r="C770" s="22">
        <v>0.22139085</v>
      </c>
      <c r="D770" s="22">
        <v>9.7698380000000001E-2</v>
      </c>
      <c r="E770" s="23">
        <f t="shared" si="33"/>
        <v>1.2660646983092247</v>
      </c>
      <c r="F770" s="24">
        <f t="shared" si="34"/>
        <v>5.3481237229604388E-6</v>
      </c>
    </row>
    <row r="771" spans="1:6" x14ac:dyDescent="0.15">
      <c r="A771" s="25" t="s">
        <v>328</v>
      </c>
      <c r="B771" s="25" t="s">
        <v>329</v>
      </c>
      <c r="C771" s="22">
        <v>0.31811984999999998</v>
      </c>
      <c r="D771" s="22">
        <v>4.0263170000000001E-2</v>
      </c>
      <c r="E771" s="23">
        <f t="shared" si="33"/>
        <v>6.9010135068848273</v>
      </c>
      <c r="F771" s="24">
        <f t="shared" si="34"/>
        <v>7.6847996045438014E-6</v>
      </c>
    </row>
    <row r="772" spans="1:6" x14ac:dyDescent="0.15">
      <c r="A772" s="25" t="s">
        <v>330</v>
      </c>
      <c r="B772" s="25" t="s">
        <v>331</v>
      </c>
      <c r="C772" s="22">
        <v>0.16101809</v>
      </c>
      <c r="D772" s="22">
        <v>5.0736800000000006E-2</v>
      </c>
      <c r="E772" s="23">
        <f t="shared" si="33"/>
        <v>2.1735956938553471</v>
      </c>
      <c r="F772" s="24">
        <f t="shared" si="34"/>
        <v>3.8897030611462896E-6</v>
      </c>
    </row>
    <row r="773" spans="1:6" x14ac:dyDescent="0.15">
      <c r="A773" s="25" t="s">
        <v>332</v>
      </c>
      <c r="B773" s="25" t="s">
        <v>333</v>
      </c>
      <c r="C773" s="22">
        <v>1.59823195</v>
      </c>
      <c r="D773" s="22">
        <v>2.9686560000000001E-2</v>
      </c>
      <c r="E773" s="23">
        <f t="shared" si="33"/>
        <v>52.83688611950997</v>
      </c>
      <c r="F773" s="24">
        <f t="shared" si="34"/>
        <v>3.860838063808112E-5</v>
      </c>
    </row>
    <row r="774" spans="1:6" x14ac:dyDescent="0.15">
      <c r="A774" s="25" t="s">
        <v>1102</v>
      </c>
      <c r="B774" s="25" t="s">
        <v>338</v>
      </c>
      <c r="C774" s="22">
        <v>4.7390983600000007</v>
      </c>
      <c r="D774" s="22">
        <v>2.4813222700000002</v>
      </c>
      <c r="E774" s="23">
        <f t="shared" si="33"/>
        <v>0.9099084457094726</v>
      </c>
      <c r="F774" s="24">
        <f t="shared" si="34"/>
        <v>1.1448207712540474E-4</v>
      </c>
    </row>
    <row r="775" spans="1:6" x14ac:dyDescent="0.15">
      <c r="A775" s="25" t="s">
        <v>1104</v>
      </c>
      <c r="B775" s="25" t="s">
        <v>339</v>
      </c>
      <c r="C775" s="22">
        <v>2.6825616299999999</v>
      </c>
      <c r="D775" s="22">
        <v>1.47754611</v>
      </c>
      <c r="E775" s="23">
        <f t="shared" si="33"/>
        <v>0.81555188825883751</v>
      </c>
      <c r="F775" s="24">
        <f t="shared" si="34"/>
        <v>6.4802459052424349E-5</v>
      </c>
    </row>
    <row r="776" spans="1:6" x14ac:dyDescent="0.15">
      <c r="A776" s="25" t="s">
        <v>1106</v>
      </c>
      <c r="B776" s="25" t="s">
        <v>340</v>
      </c>
      <c r="C776" s="22">
        <v>40.279017159999995</v>
      </c>
      <c r="D776" s="22">
        <v>38.430521299999995</v>
      </c>
      <c r="E776" s="23">
        <f t="shared" si="33"/>
        <v>4.8099682165903879E-2</v>
      </c>
      <c r="F776" s="24">
        <f t="shared" si="34"/>
        <v>9.7301748112411414E-4</v>
      </c>
    </row>
    <row r="777" spans="1:6" x14ac:dyDescent="0.15">
      <c r="A777" s="25" t="s">
        <v>1108</v>
      </c>
      <c r="B777" s="25" t="s">
        <v>341</v>
      </c>
      <c r="C777" s="22">
        <v>2.8908622899999998</v>
      </c>
      <c r="D777" s="22">
        <v>3.9124299800000002</v>
      </c>
      <c r="E777" s="23">
        <f t="shared" si="33"/>
        <v>-0.26110823585908627</v>
      </c>
      <c r="F777" s="24">
        <f t="shared" si="34"/>
        <v>6.9834363944854718E-5</v>
      </c>
    </row>
    <row r="778" spans="1:6" x14ac:dyDescent="0.15">
      <c r="A778" s="25" t="s">
        <v>1110</v>
      </c>
      <c r="B778" s="25" t="s">
        <v>342</v>
      </c>
      <c r="C778" s="22">
        <v>29.981346809999998</v>
      </c>
      <c r="D778" s="22">
        <v>16.11826722</v>
      </c>
      <c r="E778" s="23">
        <f t="shared" si="33"/>
        <v>0.86008498313009096</v>
      </c>
      <c r="F778" s="24">
        <f t="shared" si="34"/>
        <v>7.242573580654542E-4</v>
      </c>
    </row>
    <row r="779" spans="1:6" x14ac:dyDescent="0.15">
      <c r="A779" s="25" t="s">
        <v>1112</v>
      </c>
      <c r="B779" s="25" t="s">
        <v>343</v>
      </c>
      <c r="C779" s="22">
        <v>37.658319229999996</v>
      </c>
      <c r="D779" s="22">
        <v>24.727364519999998</v>
      </c>
      <c r="E779" s="23">
        <f t="shared" si="33"/>
        <v>0.52294108009534046</v>
      </c>
      <c r="F779" s="24">
        <f t="shared" si="34"/>
        <v>9.0970945926979491E-4</v>
      </c>
    </row>
    <row r="780" spans="1:6" x14ac:dyDescent="0.15">
      <c r="A780" s="25" t="s">
        <v>1114</v>
      </c>
      <c r="B780" s="25" t="s">
        <v>344</v>
      </c>
      <c r="C780" s="22">
        <v>0.40105566999999998</v>
      </c>
      <c r="D780" s="22">
        <v>1.6448971299999999</v>
      </c>
      <c r="E780" s="23">
        <f t="shared" si="33"/>
        <v>-0.75618191394132961</v>
      </c>
      <c r="F780" s="24">
        <f t="shared" si="34"/>
        <v>9.6882745739256749E-6</v>
      </c>
    </row>
    <row r="781" spans="1:6" x14ac:dyDescent="0.15">
      <c r="A781" s="25" t="s">
        <v>1116</v>
      </c>
      <c r="B781" s="25" t="s">
        <v>345</v>
      </c>
      <c r="C781" s="22">
        <v>3.08822493</v>
      </c>
      <c r="D781" s="22">
        <v>4.2784911299999999</v>
      </c>
      <c r="E781" s="23">
        <f t="shared" si="33"/>
        <v>-0.27819765516260397</v>
      </c>
      <c r="F781" s="24">
        <f t="shared" si="34"/>
        <v>7.4602039831234395E-5</v>
      </c>
    </row>
    <row r="782" spans="1:6" x14ac:dyDescent="0.15">
      <c r="A782" s="25" t="s">
        <v>1118</v>
      </c>
      <c r="B782" s="25" t="s">
        <v>346</v>
      </c>
      <c r="C782" s="22">
        <v>10.110470289999999</v>
      </c>
      <c r="D782" s="22">
        <v>2.9357105699999999</v>
      </c>
      <c r="E782" s="23">
        <f t="shared" si="33"/>
        <v>2.4439601755427813</v>
      </c>
      <c r="F782" s="24">
        <f t="shared" si="34"/>
        <v>2.4423794392693148E-4</v>
      </c>
    </row>
    <row r="783" spans="1:6" x14ac:dyDescent="0.15">
      <c r="A783" s="25" t="s">
        <v>347</v>
      </c>
      <c r="B783" s="25" t="s">
        <v>348</v>
      </c>
      <c r="C783" s="22">
        <v>13.64191246</v>
      </c>
      <c r="D783" s="22">
        <v>12.791034740000001</v>
      </c>
      <c r="E783" s="23">
        <f t="shared" si="33"/>
        <v>6.6521414201084372E-2</v>
      </c>
      <c r="F783" s="24">
        <f t="shared" si="34"/>
        <v>3.2954675251427778E-4</v>
      </c>
    </row>
    <row r="784" spans="1:6" x14ac:dyDescent="0.15">
      <c r="A784" s="25" t="s">
        <v>1124</v>
      </c>
      <c r="B784" s="25" t="s">
        <v>1125</v>
      </c>
      <c r="C784" s="22">
        <v>26.075252829999997</v>
      </c>
      <c r="D784" s="22">
        <v>17.072202369999999</v>
      </c>
      <c r="E784" s="23">
        <f t="shared" si="33"/>
        <v>0.52735143743495816</v>
      </c>
      <c r="F784" s="24">
        <f t="shared" si="34"/>
        <v>6.2989811115641994E-4</v>
      </c>
    </row>
    <row r="785" spans="1:6" x14ac:dyDescent="0.15">
      <c r="A785" s="25" t="s">
        <v>1129</v>
      </c>
      <c r="B785" s="25" t="s">
        <v>351</v>
      </c>
      <c r="C785" s="22">
        <v>2.8476642200000004</v>
      </c>
      <c r="D785" s="22">
        <v>2.8801141400000003</v>
      </c>
      <c r="E785" s="23">
        <f t="shared" si="33"/>
        <v>-1.1266886804701448E-2</v>
      </c>
      <c r="F785" s="24">
        <f t="shared" si="34"/>
        <v>6.8790831102584577E-5</v>
      </c>
    </row>
    <row r="786" spans="1:6" x14ac:dyDescent="0.15">
      <c r="A786" s="25" t="s">
        <v>797</v>
      </c>
      <c r="B786" s="25" t="s">
        <v>1133</v>
      </c>
      <c r="C786" s="22">
        <v>3.5530512799999996</v>
      </c>
      <c r="D786" s="22">
        <v>0.34765063000000002</v>
      </c>
      <c r="E786" s="23">
        <f t="shared" si="33"/>
        <v>9.2201778837564579</v>
      </c>
      <c r="F786" s="24">
        <f t="shared" si="34"/>
        <v>8.5830818389571887E-5</v>
      </c>
    </row>
    <row r="787" spans="1:6" x14ac:dyDescent="0.15">
      <c r="A787" s="25" t="s">
        <v>829</v>
      </c>
      <c r="B787" s="25" t="s">
        <v>1134</v>
      </c>
      <c r="C787" s="22">
        <v>366.67402199999998</v>
      </c>
      <c r="D787" s="22">
        <v>271.24316199999998</v>
      </c>
      <c r="E787" s="23">
        <f t="shared" si="33"/>
        <v>0.35182770801057095</v>
      </c>
      <c r="F787" s="24">
        <f t="shared" si="34"/>
        <v>8.8577194389538576E-3</v>
      </c>
    </row>
    <row r="788" spans="1:6" x14ac:dyDescent="0.15">
      <c r="A788" s="25" t="s">
        <v>633</v>
      </c>
      <c r="B788" s="25" t="s">
        <v>352</v>
      </c>
      <c r="C788" s="22">
        <v>2.5447740200000002</v>
      </c>
      <c r="D788" s="22">
        <v>2.34519761</v>
      </c>
      <c r="E788" s="23">
        <f t="shared" si="33"/>
        <v>8.5100039821377926E-2</v>
      </c>
      <c r="F788" s="24">
        <f t="shared" si="34"/>
        <v>6.1473933118443705E-5</v>
      </c>
    </row>
    <row r="789" spans="1:6" x14ac:dyDescent="0.15">
      <c r="A789" s="25" t="s">
        <v>830</v>
      </c>
      <c r="B789" s="25" t="s">
        <v>353</v>
      </c>
      <c r="C789" s="22">
        <v>2.25989051</v>
      </c>
      <c r="D789" s="22">
        <v>2.10199487</v>
      </c>
      <c r="E789" s="23">
        <f t="shared" si="33"/>
        <v>7.5117043458816868E-2</v>
      </c>
      <c r="F789" s="24">
        <f t="shared" si="34"/>
        <v>5.4592021521323781E-5</v>
      </c>
    </row>
    <row r="790" spans="1:6" x14ac:dyDescent="0.15">
      <c r="A790" s="25" t="s">
        <v>635</v>
      </c>
      <c r="B790" s="25" t="s">
        <v>354</v>
      </c>
      <c r="C790" s="22">
        <v>9.9440407499999992</v>
      </c>
      <c r="D790" s="22">
        <v>12.395018890000001</v>
      </c>
      <c r="E790" s="23">
        <f t="shared" si="33"/>
        <v>-0.19773895963784216</v>
      </c>
      <c r="F790" s="24">
        <f t="shared" si="34"/>
        <v>2.4021751683576945E-4</v>
      </c>
    </row>
    <row r="791" spans="1:6" x14ac:dyDescent="0.15">
      <c r="A791" s="25" t="s">
        <v>831</v>
      </c>
      <c r="B791" s="25" t="s">
        <v>355</v>
      </c>
      <c r="C791" s="22">
        <v>1.7861383100000001</v>
      </c>
      <c r="D791" s="22">
        <v>3.3528698399999999</v>
      </c>
      <c r="E791" s="23">
        <f t="shared" si="33"/>
        <v>-0.46728074895982241</v>
      </c>
      <c r="F791" s="24">
        <f t="shared" si="34"/>
        <v>4.3147621810926092E-5</v>
      </c>
    </row>
    <row r="792" spans="1:6" x14ac:dyDescent="0.15">
      <c r="A792" s="25" t="s">
        <v>801</v>
      </c>
      <c r="B792" s="25" t="s">
        <v>1143</v>
      </c>
      <c r="C792" s="22">
        <v>0.48440934999999996</v>
      </c>
      <c r="D792" s="22">
        <v>5.2271309999999994E-2</v>
      </c>
      <c r="E792" s="23">
        <f t="shared" ref="E792:E823" si="35">IF(ISERROR(C792/D792-1),"",((C792/D792-1)))</f>
        <v>8.2672127406028277</v>
      </c>
      <c r="F792" s="24">
        <f t="shared" ref="F792:F823" si="36">C792/$C$1427</f>
        <v>1.1701843758939659E-5</v>
      </c>
    </row>
    <row r="793" spans="1:6" x14ac:dyDescent="0.15">
      <c r="A793" s="25" t="s">
        <v>639</v>
      </c>
      <c r="B793" s="25" t="s">
        <v>356</v>
      </c>
      <c r="C793" s="22">
        <v>4.0762331200000004</v>
      </c>
      <c r="D793" s="22">
        <v>5.0674254599999999</v>
      </c>
      <c r="E793" s="23">
        <f t="shared" si="35"/>
        <v>-0.19560077357309558</v>
      </c>
      <c r="F793" s="24">
        <f t="shared" si="36"/>
        <v>9.8469286555379531E-5</v>
      </c>
    </row>
    <row r="794" spans="1:6" x14ac:dyDescent="0.15">
      <c r="A794" s="25" t="s">
        <v>1150</v>
      </c>
      <c r="B794" s="25" t="s">
        <v>1151</v>
      </c>
      <c r="C794" s="22">
        <v>64.238334129999998</v>
      </c>
      <c r="D794" s="22">
        <v>67.494649999999993</v>
      </c>
      <c r="E794" s="23">
        <f t="shared" si="35"/>
        <v>-4.8245540498395023E-2</v>
      </c>
      <c r="F794" s="24">
        <f t="shared" si="36"/>
        <v>1.5518010734595048E-3</v>
      </c>
    </row>
    <row r="795" spans="1:6" x14ac:dyDescent="0.15">
      <c r="A795" s="25" t="s">
        <v>1154</v>
      </c>
      <c r="B795" s="25" t="s">
        <v>1155</v>
      </c>
      <c r="C795" s="22">
        <v>1.29810549</v>
      </c>
      <c r="D795" s="22">
        <v>0.2090921</v>
      </c>
      <c r="E795" s="23">
        <f t="shared" si="35"/>
        <v>5.2082952440575232</v>
      </c>
      <c r="F795" s="24">
        <f t="shared" si="36"/>
        <v>3.1358246133361807E-5</v>
      </c>
    </row>
    <row r="796" spans="1:6" x14ac:dyDescent="0.15">
      <c r="A796" s="25" t="s">
        <v>1158</v>
      </c>
      <c r="B796" s="25" t="s">
        <v>1159</v>
      </c>
      <c r="C796" s="22">
        <v>1.20589528</v>
      </c>
      <c r="D796" s="22">
        <v>0.19067483999999998</v>
      </c>
      <c r="E796" s="23">
        <f t="shared" si="35"/>
        <v>5.3243544874614823</v>
      </c>
      <c r="F796" s="24">
        <f t="shared" si="36"/>
        <v>2.9130730354818281E-5</v>
      </c>
    </row>
    <row r="797" spans="1:6" x14ac:dyDescent="0.15">
      <c r="A797" s="25" t="s">
        <v>1162</v>
      </c>
      <c r="B797" s="25" t="s">
        <v>1163</v>
      </c>
      <c r="C797" s="22">
        <v>0.16731676000000001</v>
      </c>
      <c r="D797" s="22">
        <v>0.66223562999999996</v>
      </c>
      <c r="E797" s="23">
        <f t="shared" si="35"/>
        <v>-0.74734557849145022</v>
      </c>
      <c r="F797" s="24">
        <f t="shared" si="36"/>
        <v>4.0418596044275464E-6</v>
      </c>
    </row>
    <row r="798" spans="1:6" x14ac:dyDescent="0.15">
      <c r="A798" s="25" t="s">
        <v>1166</v>
      </c>
      <c r="B798" s="25" t="s">
        <v>1167</v>
      </c>
      <c r="C798" s="22">
        <v>6.0485446300000003</v>
      </c>
      <c r="D798" s="22">
        <v>2.1695556900000001</v>
      </c>
      <c r="E798" s="23">
        <f t="shared" si="35"/>
        <v>1.787918585302597</v>
      </c>
      <c r="F798" s="24">
        <f t="shared" si="36"/>
        <v>1.4611428171077518E-4</v>
      </c>
    </row>
    <row r="799" spans="1:6" x14ac:dyDescent="0.15">
      <c r="A799" s="25" t="s">
        <v>1170</v>
      </c>
      <c r="B799" s="25" t="s">
        <v>1171</v>
      </c>
      <c r="C799" s="22">
        <v>0</v>
      </c>
      <c r="D799" s="22">
        <v>1.1750899999999999E-3</v>
      </c>
      <c r="E799" s="23">
        <f t="shared" si="35"/>
        <v>-1</v>
      </c>
      <c r="F799" s="24">
        <f t="shared" si="36"/>
        <v>0</v>
      </c>
    </row>
    <row r="800" spans="1:6" x14ac:dyDescent="0.15">
      <c r="A800" s="25" t="s">
        <v>1202</v>
      </c>
      <c r="B800" s="25" t="s">
        <v>1203</v>
      </c>
      <c r="C800" s="22">
        <v>7.1019999999999994E-5</v>
      </c>
      <c r="D800" s="22">
        <v>1.8961000000000002E-4</v>
      </c>
      <c r="E800" s="23">
        <f t="shared" si="35"/>
        <v>-0.62544169611307421</v>
      </c>
      <c r="F800" s="24">
        <f t="shared" si="36"/>
        <v>1.7156253151593678E-9</v>
      </c>
    </row>
    <row r="801" spans="1:6" x14ac:dyDescent="0.15">
      <c r="A801" s="25" t="s">
        <v>1309</v>
      </c>
      <c r="B801" s="25" t="s">
        <v>1310</v>
      </c>
      <c r="C801" s="22">
        <v>6.0524999999999999E-4</v>
      </c>
      <c r="D801" s="22">
        <v>0.27981774999999998</v>
      </c>
      <c r="E801" s="23">
        <f t="shared" si="35"/>
        <v>-0.9978369849661074</v>
      </c>
      <c r="F801" s="24">
        <f t="shared" si="36"/>
        <v>1.4620983131515171E-8</v>
      </c>
    </row>
    <row r="802" spans="1:6" x14ac:dyDescent="0.15">
      <c r="A802" s="25" t="s">
        <v>1313</v>
      </c>
      <c r="B802" s="25" t="s">
        <v>1314</v>
      </c>
      <c r="C802" s="22">
        <v>1.474576E-2</v>
      </c>
      <c r="D802" s="22">
        <v>8.1420000000000003E-5</v>
      </c>
      <c r="E802" s="23">
        <f t="shared" si="35"/>
        <v>180.10734463276836</v>
      </c>
      <c r="F802" s="24">
        <f t="shared" si="36"/>
        <v>3.562123225466686E-7</v>
      </c>
    </row>
    <row r="803" spans="1:6" x14ac:dyDescent="0.15">
      <c r="A803" s="25" t="s">
        <v>1317</v>
      </c>
      <c r="B803" s="25" t="s">
        <v>1318</v>
      </c>
      <c r="C803" s="22">
        <v>1.3979209999999999E-2</v>
      </c>
      <c r="D803" s="22">
        <v>1.7102269999999999E-2</v>
      </c>
      <c r="E803" s="23">
        <f t="shared" si="35"/>
        <v>-0.18261084639641412</v>
      </c>
      <c r="F803" s="24">
        <f t="shared" si="36"/>
        <v>3.3769482627328902E-7</v>
      </c>
    </row>
    <row r="804" spans="1:6" x14ac:dyDescent="0.15">
      <c r="A804" s="25" t="s">
        <v>920</v>
      </c>
      <c r="B804" s="25" t="s">
        <v>1322</v>
      </c>
      <c r="C804" s="22">
        <v>5.1437499999999999E-3</v>
      </c>
      <c r="D804" s="22">
        <v>0.11108652000000001</v>
      </c>
      <c r="E804" s="23">
        <f t="shared" si="35"/>
        <v>-0.95369600199916249</v>
      </c>
      <c r="F804" s="24">
        <f t="shared" si="36"/>
        <v>1.2425721930232326E-7</v>
      </c>
    </row>
    <row r="805" spans="1:6" x14ac:dyDescent="0.15">
      <c r="A805" s="25" t="s">
        <v>1325</v>
      </c>
      <c r="B805" s="25" t="s">
        <v>1326</v>
      </c>
      <c r="C805" s="22">
        <v>5.6269000000000002E-4</v>
      </c>
      <c r="D805" s="22">
        <v>1.20180289</v>
      </c>
      <c r="E805" s="23">
        <f t="shared" si="35"/>
        <v>-0.99953179510160772</v>
      </c>
      <c r="F805" s="24">
        <f t="shared" si="36"/>
        <v>1.359286410288686E-8</v>
      </c>
    </row>
    <row r="806" spans="1:6" x14ac:dyDescent="0.15">
      <c r="A806" s="25" t="s">
        <v>1329</v>
      </c>
      <c r="B806" s="25" t="s">
        <v>1330</v>
      </c>
      <c r="C806" s="22">
        <v>0</v>
      </c>
      <c r="D806" s="22">
        <v>7.023000000000001E-5</v>
      </c>
      <c r="E806" s="23">
        <f t="shared" si="35"/>
        <v>-1</v>
      </c>
      <c r="F806" s="24">
        <f t="shared" si="36"/>
        <v>0</v>
      </c>
    </row>
    <row r="807" spans="1:6" x14ac:dyDescent="0.15">
      <c r="A807" s="25" t="s">
        <v>1333</v>
      </c>
      <c r="B807" s="25" t="s">
        <v>1334</v>
      </c>
      <c r="C807" s="22">
        <v>4.5539999999999999E-3</v>
      </c>
      <c r="D807" s="22">
        <v>2.4826499999999999E-3</v>
      </c>
      <c r="E807" s="23">
        <f t="shared" si="35"/>
        <v>0.83433025194852273</v>
      </c>
      <c r="F807" s="24">
        <f t="shared" si="36"/>
        <v>1.1001066861779444E-7</v>
      </c>
    </row>
    <row r="808" spans="1:6" x14ac:dyDescent="0.15">
      <c r="A808" s="25" t="s">
        <v>921</v>
      </c>
      <c r="B808" s="25" t="s">
        <v>1338</v>
      </c>
      <c r="C808" s="22">
        <v>0</v>
      </c>
      <c r="D808" s="22">
        <v>8.6750759999999996E-2</v>
      </c>
      <c r="E808" s="23">
        <f t="shared" si="35"/>
        <v>-1</v>
      </c>
      <c r="F808" s="24">
        <f t="shared" si="36"/>
        <v>0</v>
      </c>
    </row>
    <row r="809" spans="1:6" x14ac:dyDescent="0.15">
      <c r="A809" s="25" t="s">
        <v>1343</v>
      </c>
      <c r="B809" s="25" t="s">
        <v>1344</v>
      </c>
      <c r="C809" s="22">
        <v>0.6434631999999999</v>
      </c>
      <c r="D809" s="22">
        <v>0.33956758000000004</v>
      </c>
      <c r="E809" s="23">
        <f t="shared" si="35"/>
        <v>0.89494886408178265</v>
      </c>
      <c r="F809" s="24">
        <f t="shared" si="36"/>
        <v>1.5544096807849272E-5</v>
      </c>
    </row>
    <row r="810" spans="1:6" x14ac:dyDescent="0.15">
      <c r="A810" s="25" t="s">
        <v>1347</v>
      </c>
      <c r="B810" s="25" t="s">
        <v>1348</v>
      </c>
      <c r="C810" s="22">
        <v>0</v>
      </c>
      <c r="D810" s="22">
        <v>2.1029600000000001E-3</v>
      </c>
      <c r="E810" s="23">
        <f t="shared" si="35"/>
        <v>-1</v>
      </c>
      <c r="F810" s="24">
        <f t="shared" si="36"/>
        <v>0</v>
      </c>
    </row>
    <row r="811" spans="1:6" x14ac:dyDescent="0.15">
      <c r="A811" s="25" t="s">
        <v>1351</v>
      </c>
      <c r="B811" s="25" t="s">
        <v>1352</v>
      </c>
      <c r="C811" s="22">
        <v>8.1840000000000002E-5</v>
      </c>
      <c r="D811" s="22">
        <v>8.708E-5</v>
      </c>
      <c r="E811" s="23">
        <f t="shared" si="35"/>
        <v>-6.0174552135966897E-2</v>
      </c>
      <c r="F811" s="24">
        <f t="shared" si="36"/>
        <v>1.9770033200879003E-9</v>
      </c>
    </row>
    <row r="812" spans="1:6" x14ac:dyDescent="0.15">
      <c r="A812" s="25" t="s">
        <v>1355</v>
      </c>
      <c r="B812" s="25" t="s">
        <v>1356</v>
      </c>
      <c r="C812" s="22">
        <v>0</v>
      </c>
      <c r="D812" s="22">
        <v>0.38917987999999998</v>
      </c>
      <c r="E812" s="23">
        <f t="shared" si="35"/>
        <v>-1</v>
      </c>
      <c r="F812" s="24">
        <f t="shared" si="36"/>
        <v>0</v>
      </c>
    </row>
    <row r="813" spans="1:6" x14ac:dyDescent="0.15">
      <c r="A813" s="25" t="s">
        <v>1359</v>
      </c>
      <c r="B813" s="25" t="s">
        <v>1360</v>
      </c>
      <c r="C813" s="22">
        <v>1.0860040000000001E-2</v>
      </c>
      <c r="D813" s="22">
        <v>7.1135500000000006E-3</v>
      </c>
      <c r="E813" s="23">
        <f t="shared" si="35"/>
        <v>0.52666952506132669</v>
      </c>
      <c r="F813" s="24">
        <f t="shared" si="36"/>
        <v>2.6234524848836027E-7</v>
      </c>
    </row>
    <row r="814" spans="1:6" x14ac:dyDescent="0.15">
      <c r="A814" s="25" t="s">
        <v>1365</v>
      </c>
      <c r="B814" s="25" t="s">
        <v>1366</v>
      </c>
      <c r="C814" s="22">
        <v>0</v>
      </c>
      <c r="D814" s="22">
        <v>0.2830086</v>
      </c>
      <c r="E814" s="23">
        <f t="shared" si="35"/>
        <v>-1</v>
      </c>
      <c r="F814" s="24">
        <f t="shared" si="36"/>
        <v>0</v>
      </c>
    </row>
    <row r="815" spans="1:6" x14ac:dyDescent="0.15">
      <c r="A815" s="25" t="s">
        <v>795</v>
      </c>
      <c r="B815" s="25" t="s">
        <v>1369</v>
      </c>
      <c r="C815" s="22">
        <v>2.103234E-2</v>
      </c>
      <c r="D815" s="22">
        <v>0.51078584999999999</v>
      </c>
      <c r="E815" s="23">
        <f t="shared" si="35"/>
        <v>-0.95882356568804716</v>
      </c>
      <c r="F815" s="24">
        <f t="shared" si="36"/>
        <v>5.0807680851927598E-7</v>
      </c>
    </row>
    <row r="816" spans="1:6" x14ac:dyDescent="0.15">
      <c r="A816" s="25" t="s">
        <v>796</v>
      </c>
      <c r="B816" s="25" t="s">
        <v>1370</v>
      </c>
      <c r="C816" s="22">
        <v>1.9104060000000003E-2</v>
      </c>
      <c r="D816" s="22">
        <v>7.5348860000000004E-2</v>
      </c>
      <c r="E816" s="23">
        <f t="shared" si="35"/>
        <v>-0.74645853965142939</v>
      </c>
      <c r="F816" s="24">
        <f t="shared" si="36"/>
        <v>4.6149547955960969E-7</v>
      </c>
    </row>
    <row r="817" spans="1:6" x14ac:dyDescent="0.15">
      <c r="A817" s="25" t="s">
        <v>1367</v>
      </c>
      <c r="B817" s="25" t="s">
        <v>1368</v>
      </c>
      <c r="C817" s="22">
        <v>3.1234359999999999E-2</v>
      </c>
      <c r="D817" s="22">
        <v>6.8472169999999999E-2</v>
      </c>
      <c r="E817" s="23">
        <f t="shared" si="35"/>
        <v>-0.54383861355642737</v>
      </c>
      <c r="F817" s="24">
        <f t="shared" si="36"/>
        <v>7.5452631257112296E-7</v>
      </c>
    </row>
    <row r="818" spans="1:6" x14ac:dyDescent="0.15">
      <c r="A818" s="25" t="s">
        <v>799</v>
      </c>
      <c r="B818" s="25" t="s">
        <v>1371</v>
      </c>
      <c r="C818" s="22">
        <v>7.8732799999999999E-3</v>
      </c>
      <c r="D818" s="22">
        <v>6.0901E-4</v>
      </c>
      <c r="E818" s="23">
        <f t="shared" si="35"/>
        <v>11.927997898228272</v>
      </c>
      <c r="F818" s="24">
        <f t="shared" si="36"/>
        <v>1.9019429007797731E-7</v>
      </c>
    </row>
    <row r="819" spans="1:6" x14ac:dyDescent="0.15">
      <c r="A819" s="25" t="s">
        <v>1372</v>
      </c>
      <c r="B819" s="25" t="s">
        <v>1373</v>
      </c>
      <c r="C819" s="22">
        <v>7.9358100000000001E-2</v>
      </c>
      <c r="D819" s="22">
        <v>1.0945169699999999</v>
      </c>
      <c r="E819" s="23">
        <f t="shared" si="35"/>
        <v>-0.92749486561181416</v>
      </c>
      <c r="F819" s="24">
        <f t="shared" si="36"/>
        <v>1.9170482303991641E-6</v>
      </c>
    </row>
    <row r="820" spans="1:6" x14ac:dyDescent="0.15">
      <c r="A820" s="25" t="s">
        <v>1374</v>
      </c>
      <c r="B820" s="25" t="s">
        <v>1375</v>
      </c>
      <c r="C820" s="22">
        <v>6.0019709999999997E-2</v>
      </c>
      <c r="D820" s="22">
        <v>3.6399000000000002E-3</v>
      </c>
      <c r="E820" s="23">
        <f t="shared" si="35"/>
        <v>15.489384323745156</v>
      </c>
      <c r="F820" s="24">
        <f t="shared" si="36"/>
        <v>1.4498920569490829E-6</v>
      </c>
    </row>
    <row r="821" spans="1:6" x14ac:dyDescent="0.15">
      <c r="A821" s="25" t="s">
        <v>1386</v>
      </c>
      <c r="B821" s="25" t="s">
        <v>1387</v>
      </c>
      <c r="C821" s="22">
        <v>6.5339418600000005</v>
      </c>
      <c r="D821" s="22">
        <v>6.1363292600000001</v>
      </c>
      <c r="E821" s="23">
        <f t="shared" si="35"/>
        <v>6.4796490402146523E-2</v>
      </c>
      <c r="F821" s="24">
        <f t="shared" si="36"/>
        <v>1.5783998961976187E-4</v>
      </c>
    </row>
    <row r="822" spans="1:6" x14ac:dyDescent="0.15">
      <c r="A822" s="25" t="s">
        <v>357</v>
      </c>
      <c r="B822" s="25" t="s">
        <v>358</v>
      </c>
      <c r="C822" s="22">
        <v>27.26444141</v>
      </c>
      <c r="D822" s="22">
        <v>22.239824410000001</v>
      </c>
      <c r="E822" s="23">
        <f t="shared" si="35"/>
        <v>0.22592880714205243</v>
      </c>
      <c r="F822" s="24">
        <f t="shared" si="36"/>
        <v>6.5862525889433081E-4</v>
      </c>
    </row>
    <row r="823" spans="1:6" x14ac:dyDescent="0.15">
      <c r="A823" s="25" t="s">
        <v>1392</v>
      </c>
      <c r="B823" s="25" t="s">
        <v>360</v>
      </c>
      <c r="C823" s="22">
        <v>5.3199270900000002</v>
      </c>
      <c r="D823" s="22">
        <v>7.6469637300000004</v>
      </c>
      <c r="E823" s="23">
        <f t="shared" si="35"/>
        <v>-0.30430857555538582</v>
      </c>
      <c r="F823" s="24">
        <f t="shared" si="36"/>
        <v>1.2851311729662222E-4</v>
      </c>
    </row>
    <row r="824" spans="1:6" x14ac:dyDescent="0.15">
      <c r="A824" s="25" t="s">
        <v>1394</v>
      </c>
      <c r="B824" s="25" t="s">
        <v>362</v>
      </c>
      <c r="C824" s="22">
        <v>0.20862047</v>
      </c>
      <c r="D824" s="22">
        <v>1.57997484</v>
      </c>
      <c r="E824" s="23">
        <f t="shared" ref="E824:E855" si="37">IF(ISERROR(C824/D824-1),"",((C824/D824-1)))</f>
        <v>-0.86795962523048786</v>
      </c>
      <c r="F824" s="24">
        <f t="shared" ref="F824:F859" si="38">C824/$C$1427</f>
        <v>5.0396305208736338E-6</v>
      </c>
    </row>
    <row r="825" spans="1:6" x14ac:dyDescent="0.15">
      <c r="A825" s="25" t="s">
        <v>1396</v>
      </c>
      <c r="B825" s="25" t="s">
        <v>364</v>
      </c>
      <c r="C825" s="22">
        <v>0.72436916000000007</v>
      </c>
      <c r="D825" s="22">
        <v>0.20949942000000002</v>
      </c>
      <c r="E825" s="23">
        <f t="shared" si="37"/>
        <v>2.4576189280142158</v>
      </c>
      <c r="F825" s="24">
        <f t="shared" si="38"/>
        <v>1.7498536587112458E-5</v>
      </c>
    </row>
    <row r="826" spans="1:6" x14ac:dyDescent="0.15">
      <c r="A826" s="25" t="s">
        <v>716</v>
      </c>
      <c r="B826" s="25" t="s">
        <v>717</v>
      </c>
      <c r="C826" s="22">
        <v>0.18593760999999998</v>
      </c>
      <c r="D826" s="22">
        <v>1.44579415</v>
      </c>
      <c r="E826" s="23">
        <f t="shared" si="37"/>
        <v>-0.87139413311362479</v>
      </c>
      <c r="F826" s="24">
        <f t="shared" si="38"/>
        <v>4.4916822128446858E-6</v>
      </c>
    </row>
    <row r="827" spans="1:6" x14ac:dyDescent="0.15">
      <c r="A827" s="25" t="s">
        <v>1398</v>
      </c>
      <c r="B827" s="25" t="s">
        <v>366</v>
      </c>
      <c r="C827" s="22">
        <v>0.71131195999999997</v>
      </c>
      <c r="D827" s="22">
        <v>3.7434222000000004</v>
      </c>
      <c r="E827" s="23">
        <f t="shared" si="37"/>
        <v>-0.80998350653581097</v>
      </c>
      <c r="F827" s="24">
        <f t="shared" si="38"/>
        <v>1.7183114693771158E-5</v>
      </c>
    </row>
    <row r="828" spans="1:6" x14ac:dyDescent="0.15">
      <c r="A828" s="25" t="s">
        <v>719</v>
      </c>
      <c r="B828" s="25" t="s">
        <v>720</v>
      </c>
      <c r="C828" s="22">
        <v>0.39295584</v>
      </c>
      <c r="D828" s="22">
        <v>2.48528292</v>
      </c>
      <c r="E828" s="23">
        <f t="shared" si="37"/>
        <v>-0.84188687861742517</v>
      </c>
      <c r="F828" s="24">
        <f t="shared" si="38"/>
        <v>9.4926075308886811E-6</v>
      </c>
    </row>
    <row r="829" spans="1:6" x14ac:dyDescent="0.15">
      <c r="A829" s="25" t="s">
        <v>1400</v>
      </c>
      <c r="B829" s="25" t="s">
        <v>721</v>
      </c>
      <c r="C829" s="22">
        <v>2.1704303700000001</v>
      </c>
      <c r="D829" s="22">
        <v>6.1102960599999996</v>
      </c>
      <c r="E829" s="23">
        <f t="shared" si="37"/>
        <v>-0.6447912918314469</v>
      </c>
      <c r="F829" s="24">
        <f t="shared" si="38"/>
        <v>5.243093899694049E-5</v>
      </c>
    </row>
    <row r="830" spans="1:6" x14ac:dyDescent="0.15">
      <c r="A830" s="25" t="s">
        <v>367</v>
      </c>
      <c r="B830" s="25" t="s">
        <v>368</v>
      </c>
      <c r="C830" s="22">
        <v>2.09717508</v>
      </c>
      <c r="D830" s="22">
        <v>0.41225344000000003</v>
      </c>
      <c r="E830" s="23">
        <f t="shared" si="37"/>
        <v>4.0871014684559084</v>
      </c>
      <c r="F830" s="24">
        <f t="shared" si="38"/>
        <v>5.0661315933108601E-5</v>
      </c>
    </row>
    <row r="831" spans="1:6" x14ac:dyDescent="0.15">
      <c r="A831" s="25" t="s">
        <v>1404</v>
      </c>
      <c r="B831" s="25" t="s">
        <v>370</v>
      </c>
      <c r="C831" s="22">
        <v>1.27294029</v>
      </c>
      <c r="D831" s="22">
        <v>7.5164630499999996</v>
      </c>
      <c r="E831" s="23">
        <f t="shared" si="37"/>
        <v>-0.8306463716335305</v>
      </c>
      <c r="F831" s="24">
        <f t="shared" si="38"/>
        <v>3.0750332106594018E-5</v>
      </c>
    </row>
    <row r="832" spans="1:6" x14ac:dyDescent="0.15">
      <c r="A832" s="25" t="s">
        <v>1</v>
      </c>
      <c r="B832" s="25" t="s">
        <v>371</v>
      </c>
      <c r="C832" s="22">
        <v>40.142651749999999</v>
      </c>
      <c r="D832" s="22">
        <v>41.90270838</v>
      </c>
      <c r="E832" s="23">
        <f t="shared" si="37"/>
        <v>-4.2003409756684595E-2</v>
      </c>
      <c r="F832" s="24">
        <f t="shared" si="38"/>
        <v>9.6972331117891448E-4</v>
      </c>
    </row>
    <row r="833" spans="1:6" x14ac:dyDescent="0.15">
      <c r="A833" s="25" t="s">
        <v>3</v>
      </c>
      <c r="B833" s="25" t="s">
        <v>372</v>
      </c>
      <c r="C833" s="22">
        <v>11.280715900000001</v>
      </c>
      <c r="D833" s="22">
        <v>1.5813762900000001</v>
      </c>
      <c r="E833" s="23">
        <f t="shared" si="37"/>
        <v>6.1334798500109038</v>
      </c>
      <c r="F833" s="24">
        <f t="shared" si="38"/>
        <v>2.7250748762546882E-4</v>
      </c>
    </row>
    <row r="834" spans="1:6" x14ac:dyDescent="0.15">
      <c r="A834" s="25" t="s">
        <v>5</v>
      </c>
      <c r="B834" s="25" t="s">
        <v>373</v>
      </c>
      <c r="C834" s="22">
        <v>3.3607486400000002</v>
      </c>
      <c r="D834" s="22">
        <v>1.09856957</v>
      </c>
      <c r="E834" s="23">
        <f t="shared" si="37"/>
        <v>2.0592041976913671</v>
      </c>
      <c r="F834" s="24">
        <f t="shared" si="38"/>
        <v>8.118537657943421E-5</v>
      </c>
    </row>
    <row r="835" spans="1:6" x14ac:dyDescent="0.15">
      <c r="A835" s="25" t="s">
        <v>781</v>
      </c>
      <c r="B835" s="25" t="s">
        <v>380</v>
      </c>
      <c r="C835" s="22">
        <v>8.0075637900000007</v>
      </c>
      <c r="D835" s="22">
        <v>5.4649684900000004</v>
      </c>
      <c r="E835" s="23">
        <f t="shared" si="37"/>
        <v>0.46525342362952959</v>
      </c>
      <c r="F835" s="24">
        <f t="shared" si="38"/>
        <v>1.9343817447025477E-4</v>
      </c>
    </row>
    <row r="836" spans="1:6" x14ac:dyDescent="0.15">
      <c r="A836" s="25" t="s">
        <v>17</v>
      </c>
      <c r="B836" s="25" t="s">
        <v>381</v>
      </c>
      <c r="C836" s="22">
        <v>46.765098560000006</v>
      </c>
      <c r="D836" s="22">
        <v>63.884462130000003</v>
      </c>
      <c r="E836" s="23">
        <f t="shared" si="37"/>
        <v>-0.26797382335572306</v>
      </c>
      <c r="F836" s="24">
        <f t="shared" si="38"/>
        <v>1.1297013088631218E-3</v>
      </c>
    </row>
    <row r="837" spans="1:6" x14ac:dyDescent="0.15">
      <c r="A837" s="25" t="s">
        <v>382</v>
      </c>
      <c r="B837" s="25" t="s">
        <v>397</v>
      </c>
      <c r="C837" s="22">
        <v>8.2358235799999999</v>
      </c>
      <c r="D837" s="22">
        <v>18.804124659999999</v>
      </c>
      <c r="E837" s="23">
        <f t="shared" si="37"/>
        <v>-0.56202036899281005</v>
      </c>
      <c r="F837" s="24">
        <f t="shared" si="38"/>
        <v>1.9895223071014439E-4</v>
      </c>
    </row>
    <row r="838" spans="1:6" x14ac:dyDescent="0.15">
      <c r="A838" s="25" t="s">
        <v>21</v>
      </c>
      <c r="B838" s="25" t="s">
        <v>398</v>
      </c>
      <c r="C838" s="22">
        <v>39.718065700000004</v>
      </c>
      <c r="D838" s="22">
        <v>36.08148722</v>
      </c>
      <c r="E838" s="23">
        <f t="shared" si="37"/>
        <v>0.10078793198924041</v>
      </c>
      <c r="F838" s="24">
        <f t="shared" si="38"/>
        <v>9.5946661481389735E-4</v>
      </c>
    </row>
    <row r="839" spans="1:6" x14ac:dyDescent="0.15">
      <c r="A839" s="25" t="s">
        <v>23</v>
      </c>
      <c r="B839" s="25" t="s">
        <v>400</v>
      </c>
      <c r="C839" s="22">
        <v>10.308236750000001</v>
      </c>
      <c r="D839" s="22">
        <v>5.7549531600000003</v>
      </c>
      <c r="E839" s="23">
        <f t="shared" si="37"/>
        <v>0.79119385743184756</v>
      </c>
      <c r="F839" s="24">
        <f t="shared" si="38"/>
        <v>2.4901537486561717E-4</v>
      </c>
    </row>
    <row r="840" spans="1:6" x14ac:dyDescent="0.15">
      <c r="A840" s="25" t="s">
        <v>25</v>
      </c>
      <c r="B840" s="25" t="s">
        <v>401</v>
      </c>
      <c r="C840" s="22">
        <v>2.3637232099999999</v>
      </c>
      <c r="D840" s="22">
        <v>1.42657977</v>
      </c>
      <c r="E840" s="23">
        <f t="shared" si="37"/>
        <v>0.65691625502301898</v>
      </c>
      <c r="F840" s="24">
        <f t="shared" si="38"/>
        <v>5.7100301001207587E-5</v>
      </c>
    </row>
    <row r="841" spans="1:6" x14ac:dyDescent="0.15">
      <c r="A841" s="25" t="s">
        <v>29</v>
      </c>
      <c r="B841" s="25" t="s">
        <v>402</v>
      </c>
      <c r="C841" s="22">
        <v>80.5378355</v>
      </c>
      <c r="D841" s="22">
        <v>55.269170559999999</v>
      </c>
      <c r="E841" s="23">
        <f t="shared" si="37"/>
        <v>0.45719276558652955</v>
      </c>
      <c r="F841" s="24">
        <f t="shared" si="38"/>
        <v>1.9455470207257227E-3</v>
      </c>
    </row>
    <row r="842" spans="1:6" x14ac:dyDescent="0.15">
      <c r="A842" s="25" t="s">
        <v>31</v>
      </c>
      <c r="B842" s="25" t="s">
        <v>403</v>
      </c>
      <c r="C842" s="22">
        <v>5.2990743899999995</v>
      </c>
      <c r="D842" s="22">
        <v>9.1893050699999996</v>
      </c>
      <c r="E842" s="23">
        <f t="shared" si="37"/>
        <v>-0.42334329422801509</v>
      </c>
      <c r="F842" s="24">
        <f t="shared" si="38"/>
        <v>1.2800938003937885E-4</v>
      </c>
    </row>
    <row r="843" spans="1:6" x14ac:dyDescent="0.15">
      <c r="A843" s="25" t="s">
        <v>33</v>
      </c>
      <c r="B843" s="25" t="s">
        <v>405</v>
      </c>
      <c r="C843" s="22">
        <v>5.8333459599999999</v>
      </c>
      <c r="D843" s="22">
        <v>8.0633374800000013</v>
      </c>
      <c r="E843" s="23">
        <f t="shared" si="37"/>
        <v>-0.27655936831754702</v>
      </c>
      <c r="F843" s="24">
        <f t="shared" si="38"/>
        <v>1.4091574205940053E-4</v>
      </c>
    </row>
    <row r="844" spans="1:6" x14ac:dyDescent="0.15">
      <c r="A844" s="25" t="s">
        <v>406</v>
      </c>
      <c r="B844" s="25" t="s">
        <v>407</v>
      </c>
      <c r="C844" s="22">
        <v>4.4208014800000006</v>
      </c>
      <c r="D844" s="22">
        <v>4.8165044299999993</v>
      </c>
      <c r="E844" s="23">
        <f t="shared" si="37"/>
        <v>-8.2155628786580115E-2</v>
      </c>
      <c r="F844" s="24">
        <f t="shared" si="38"/>
        <v>1.0679300101917772E-4</v>
      </c>
    </row>
    <row r="845" spans="1:6" x14ac:dyDescent="0.15">
      <c r="A845" s="25" t="s">
        <v>37</v>
      </c>
      <c r="B845" s="25" t="s">
        <v>408</v>
      </c>
      <c r="C845" s="22">
        <v>8.8611153599999994</v>
      </c>
      <c r="D845" s="22">
        <v>11.12025884</v>
      </c>
      <c r="E845" s="23">
        <f t="shared" si="37"/>
        <v>-0.20315565604226538</v>
      </c>
      <c r="F845" s="24">
        <f t="shared" si="38"/>
        <v>2.1405736175955387E-4</v>
      </c>
    </row>
    <row r="846" spans="1:6" x14ac:dyDescent="0.15">
      <c r="A846" s="25" t="s">
        <v>39</v>
      </c>
      <c r="B846" s="25" t="s">
        <v>410</v>
      </c>
      <c r="C846" s="22">
        <v>2.3745392200000004</v>
      </c>
      <c r="D846" s="22">
        <v>2.82322994</v>
      </c>
      <c r="E846" s="23">
        <f t="shared" si="37"/>
        <v>-0.15892815305011954</v>
      </c>
      <c r="F846" s="24">
        <f t="shared" si="38"/>
        <v>5.7361582619977194E-5</v>
      </c>
    </row>
    <row r="847" spans="1:6" x14ac:dyDescent="0.15">
      <c r="A847" s="25" t="s">
        <v>43</v>
      </c>
      <c r="B847" s="25" t="s">
        <v>411</v>
      </c>
      <c r="C847" s="22">
        <v>17.97560992</v>
      </c>
      <c r="D847" s="22">
        <v>25.597488809999998</v>
      </c>
      <c r="E847" s="23">
        <f t="shared" si="37"/>
        <v>-0.29775885230673138</v>
      </c>
      <c r="F847" s="24">
        <f t="shared" si="38"/>
        <v>4.3423558763984596E-4</v>
      </c>
    </row>
    <row r="848" spans="1:6" x14ac:dyDescent="0.15">
      <c r="A848" s="25" t="s">
        <v>50</v>
      </c>
      <c r="B848" s="25" t="s">
        <v>412</v>
      </c>
      <c r="C848" s="22">
        <v>187.00916799999999</v>
      </c>
      <c r="D848" s="22">
        <v>231.74685475000001</v>
      </c>
      <c r="E848" s="23">
        <f t="shared" si="37"/>
        <v>-0.19304549698532647</v>
      </c>
      <c r="F848" s="24">
        <f t="shared" si="38"/>
        <v>4.5175677666529314E-3</v>
      </c>
    </row>
    <row r="849" spans="1:6" x14ac:dyDescent="0.15">
      <c r="A849" s="25" t="s">
        <v>52</v>
      </c>
      <c r="B849" s="25" t="s">
        <v>414</v>
      </c>
      <c r="C849" s="22">
        <v>9.7616949600000016</v>
      </c>
      <c r="D849" s="22">
        <v>6.9043335300000006</v>
      </c>
      <c r="E849" s="23">
        <f t="shared" si="37"/>
        <v>0.41385043430832069</v>
      </c>
      <c r="F849" s="24">
        <f t="shared" si="38"/>
        <v>2.3581260197464964E-4</v>
      </c>
    </row>
    <row r="850" spans="1:6" x14ac:dyDescent="0.15">
      <c r="A850" s="25" t="s">
        <v>55</v>
      </c>
      <c r="B850" s="25" t="s">
        <v>416</v>
      </c>
      <c r="C850" s="22">
        <v>1.39070999</v>
      </c>
      <c r="D850" s="22">
        <v>2.0619895800000001</v>
      </c>
      <c r="E850" s="23">
        <f t="shared" si="37"/>
        <v>-0.32554945791724132</v>
      </c>
      <c r="F850" s="24">
        <f t="shared" si="38"/>
        <v>3.359528674864871E-5</v>
      </c>
    </row>
    <row r="851" spans="1:6" x14ac:dyDescent="0.15">
      <c r="A851" s="25" t="s">
        <v>57</v>
      </c>
      <c r="B851" s="25" t="s">
        <v>418</v>
      </c>
      <c r="C851" s="22">
        <v>1.7547699999999999E-3</v>
      </c>
      <c r="D851" s="22">
        <v>0.16024869</v>
      </c>
      <c r="E851" s="23">
        <f t="shared" si="37"/>
        <v>-0.98904970767623746</v>
      </c>
      <c r="F851" s="24">
        <f t="shared" si="38"/>
        <v>4.2389859677305044E-8</v>
      </c>
    </row>
    <row r="852" spans="1:6" x14ac:dyDescent="0.15">
      <c r="A852" s="25" t="s">
        <v>656</v>
      </c>
      <c r="B852" s="25" t="s">
        <v>419</v>
      </c>
      <c r="C852" s="22">
        <v>0.98004094999999991</v>
      </c>
      <c r="D852" s="22">
        <v>0.19273999999999999</v>
      </c>
      <c r="E852" s="23">
        <f t="shared" si="37"/>
        <v>4.0847823492788207</v>
      </c>
      <c r="F852" s="24">
        <f t="shared" si="38"/>
        <v>2.3674782648730445E-5</v>
      </c>
    </row>
    <row r="853" spans="1:6" x14ac:dyDescent="0.15">
      <c r="A853" s="25" t="s">
        <v>729</v>
      </c>
      <c r="B853" s="25" t="s">
        <v>730</v>
      </c>
      <c r="C853" s="22">
        <v>16.869447709999999</v>
      </c>
      <c r="D853" s="22">
        <v>13.576356650000001</v>
      </c>
      <c r="E853" s="23">
        <f t="shared" si="37"/>
        <v>0.24256073590995397</v>
      </c>
      <c r="F853" s="24">
        <f t="shared" si="38"/>
        <v>4.0751410228151544E-4</v>
      </c>
    </row>
    <row r="854" spans="1:6" x14ac:dyDescent="0.15">
      <c r="A854" s="25" t="s">
        <v>922</v>
      </c>
      <c r="B854" s="25" t="s">
        <v>420</v>
      </c>
      <c r="C854" s="22">
        <v>22.272463899999998</v>
      </c>
      <c r="D854" s="22">
        <v>43.972637970000001</v>
      </c>
      <c r="E854" s="23">
        <f t="shared" si="37"/>
        <v>-0.49349265979459278</v>
      </c>
      <c r="F854" s="24">
        <f t="shared" si="38"/>
        <v>5.3803439732206626E-4</v>
      </c>
    </row>
    <row r="855" spans="1:6" x14ac:dyDescent="0.15">
      <c r="A855" s="25" t="s">
        <v>486</v>
      </c>
      <c r="B855" s="25" t="s">
        <v>487</v>
      </c>
      <c r="C855" s="22">
        <v>14.602072720000001</v>
      </c>
      <c r="D855" s="22">
        <v>2.51437292</v>
      </c>
      <c r="E855" s="23">
        <f t="shared" si="37"/>
        <v>4.8074411332746934</v>
      </c>
      <c r="F855" s="24">
        <f t="shared" si="38"/>
        <v>3.5274127868530005E-4</v>
      </c>
    </row>
    <row r="856" spans="1:6" x14ac:dyDescent="0.15">
      <c r="A856" s="25" t="s">
        <v>488</v>
      </c>
      <c r="B856" s="25" t="s">
        <v>489</v>
      </c>
      <c r="C856" s="22">
        <v>0.20228905999999999</v>
      </c>
      <c r="D856" s="22">
        <v>2.2339699999999996E-3</v>
      </c>
      <c r="E856" s="23">
        <f>IF(ISERROR(C856/D856-1),"",((C856/D856-1)))</f>
        <v>89.551377144724427</v>
      </c>
      <c r="F856" s="24">
        <f t="shared" si="38"/>
        <v>4.8866830796366133E-6</v>
      </c>
    </row>
    <row r="857" spans="1:6" x14ac:dyDescent="0.15">
      <c r="A857" s="25" t="s">
        <v>490</v>
      </c>
      <c r="B857" s="25" t="s">
        <v>491</v>
      </c>
      <c r="C857" s="22">
        <v>2.9553429599999999</v>
      </c>
      <c r="D857" s="22">
        <v>2.1308099999999999E-3</v>
      </c>
      <c r="E857" s="23">
        <f>IF(ISERROR(C857/D857-1),"",((C857/D857-1)))</f>
        <v>1385.9575231954045</v>
      </c>
      <c r="F857" s="24">
        <f t="shared" si="38"/>
        <v>7.1392019109462395E-5</v>
      </c>
    </row>
    <row r="858" spans="1:6" x14ac:dyDescent="0.15">
      <c r="A858" s="25" t="s">
        <v>492</v>
      </c>
      <c r="B858" s="25" t="s">
        <v>493</v>
      </c>
      <c r="C858" s="22">
        <v>12.58041034</v>
      </c>
      <c r="D858" s="22">
        <v>14.6218317</v>
      </c>
      <c r="E858" s="23">
        <f>IF(ISERROR(C858/D858-1),"",((C858/D858-1)))</f>
        <v>-0.13961461203249925</v>
      </c>
      <c r="F858" s="24">
        <f t="shared" si="38"/>
        <v>3.0390411791603313E-4</v>
      </c>
    </row>
    <row r="859" spans="1:6" x14ac:dyDescent="0.15">
      <c r="A859" s="25" t="s">
        <v>1193</v>
      </c>
      <c r="B859" s="25" t="s">
        <v>1188</v>
      </c>
      <c r="C859" s="22">
        <v>0</v>
      </c>
      <c r="D859" s="22"/>
      <c r="E859" s="23"/>
      <c r="F859" s="24">
        <f t="shared" si="38"/>
        <v>0</v>
      </c>
    </row>
    <row r="860" spans="1:6" x14ac:dyDescent="0.15">
      <c r="A860" s="25" t="s">
        <v>64</v>
      </c>
      <c r="B860" s="25" t="s">
        <v>65</v>
      </c>
      <c r="C860" s="22">
        <v>16.772917580000001</v>
      </c>
      <c r="D860" s="22">
        <v>14.5010017</v>
      </c>
      <c r="E860" s="23">
        <f t="shared" ref="E860:E891" si="39">IF(ISERROR(C860/D860-1),"",((C860/D860-1)))</f>
        <v>0.15667303038796287</v>
      </c>
      <c r="F860" s="24">
        <f t="shared" ref="F860:F891" si="40">C860/$C$1427</f>
        <v>4.0518223048901164E-4</v>
      </c>
    </row>
    <row r="861" spans="1:6" x14ac:dyDescent="0.15">
      <c r="A861" s="25" t="s">
        <v>923</v>
      </c>
      <c r="B861" s="25" t="s">
        <v>67</v>
      </c>
      <c r="C861" s="22">
        <v>54.749000630000005</v>
      </c>
      <c r="D861" s="22">
        <v>46.812773880000002</v>
      </c>
      <c r="E861" s="23">
        <f t="shared" si="39"/>
        <v>0.16953122176318258</v>
      </c>
      <c r="F861" s="24">
        <f t="shared" si="40"/>
        <v>1.322567888770828E-3</v>
      </c>
    </row>
    <row r="862" spans="1:6" x14ac:dyDescent="0.15">
      <c r="A862" s="25" t="s">
        <v>428</v>
      </c>
      <c r="B862" s="25" t="s">
        <v>69</v>
      </c>
      <c r="C862" s="22">
        <v>11.578300329999999</v>
      </c>
      <c r="D862" s="22">
        <v>17.730353910000002</v>
      </c>
      <c r="E862" s="23">
        <f t="shared" si="39"/>
        <v>-0.34697861143821929</v>
      </c>
      <c r="F862" s="24">
        <f t="shared" si="40"/>
        <v>2.7969621448417436E-4</v>
      </c>
    </row>
    <row r="863" spans="1:6" x14ac:dyDescent="0.15">
      <c r="A863" s="25" t="s">
        <v>429</v>
      </c>
      <c r="B863" s="25" t="s">
        <v>71</v>
      </c>
      <c r="C863" s="22">
        <v>4.7171687100000002</v>
      </c>
      <c r="D863" s="22">
        <v>1.88708118</v>
      </c>
      <c r="E863" s="23">
        <f t="shared" si="39"/>
        <v>1.4997168961220844</v>
      </c>
      <c r="F863" s="24">
        <f t="shared" si="40"/>
        <v>1.1395232406017543E-4</v>
      </c>
    </row>
    <row r="864" spans="1:6" x14ac:dyDescent="0.15">
      <c r="A864" s="25" t="s">
        <v>72</v>
      </c>
      <c r="B864" s="25" t="s">
        <v>73</v>
      </c>
      <c r="C864" s="22">
        <v>279.29967399999998</v>
      </c>
      <c r="D864" s="22">
        <v>304.81235075000001</v>
      </c>
      <c r="E864" s="23">
        <f t="shared" si="39"/>
        <v>-8.3699616131778454E-2</v>
      </c>
      <c r="F864" s="24">
        <f t="shared" si="40"/>
        <v>6.7470232502134424E-3</v>
      </c>
    </row>
    <row r="865" spans="1:6" x14ac:dyDescent="0.15">
      <c r="A865" s="25" t="s">
        <v>74</v>
      </c>
      <c r="B865" s="25" t="s">
        <v>75</v>
      </c>
      <c r="C865" s="22">
        <v>0.68436894999999998</v>
      </c>
      <c r="D865" s="22">
        <v>0.84551254000000009</v>
      </c>
      <c r="E865" s="23">
        <f t="shared" si="39"/>
        <v>-0.19058687172161881</v>
      </c>
      <c r="F865" s="24">
        <f t="shared" si="40"/>
        <v>1.6532254231611315E-5</v>
      </c>
    </row>
    <row r="866" spans="1:6" x14ac:dyDescent="0.15">
      <c r="A866" s="25" t="s">
        <v>76</v>
      </c>
      <c r="B866" s="25" t="s">
        <v>77</v>
      </c>
      <c r="C866" s="22">
        <v>1.99636123</v>
      </c>
      <c r="D866" s="22">
        <v>4.1773123700000001</v>
      </c>
      <c r="E866" s="23">
        <f t="shared" si="39"/>
        <v>-0.52209433885357259</v>
      </c>
      <c r="F866" s="24">
        <f t="shared" si="40"/>
        <v>4.8225962607585093E-5</v>
      </c>
    </row>
    <row r="867" spans="1:6" x14ac:dyDescent="0.15">
      <c r="A867" s="25" t="s">
        <v>641</v>
      </c>
      <c r="B867" s="25" t="s">
        <v>78</v>
      </c>
      <c r="C867" s="22">
        <v>368.62138425000001</v>
      </c>
      <c r="D867" s="22">
        <v>319.33431300000001</v>
      </c>
      <c r="E867" s="23">
        <f t="shared" si="39"/>
        <v>0.15434317341901171</v>
      </c>
      <c r="F867" s="24">
        <f t="shared" si="40"/>
        <v>8.9047617365303963E-3</v>
      </c>
    </row>
    <row r="868" spans="1:6" x14ac:dyDescent="0.15">
      <c r="A868" s="25" t="s">
        <v>79</v>
      </c>
      <c r="B868" s="25" t="s">
        <v>80</v>
      </c>
      <c r="C868" s="22">
        <v>1.1305532</v>
      </c>
      <c r="D868" s="22">
        <v>1.41950387</v>
      </c>
      <c r="E868" s="23">
        <f t="shared" si="39"/>
        <v>-0.20355750773684045</v>
      </c>
      <c r="F868" s="24">
        <f t="shared" si="40"/>
        <v>2.7310696846725317E-5</v>
      </c>
    </row>
    <row r="869" spans="1:6" x14ac:dyDescent="0.15">
      <c r="A869" s="25" t="s">
        <v>432</v>
      </c>
      <c r="B869" s="25" t="s">
        <v>433</v>
      </c>
      <c r="C869" s="22">
        <v>1.50526352</v>
      </c>
      <c r="D869" s="22">
        <v>1.0608314099999998</v>
      </c>
      <c r="E869" s="23">
        <f t="shared" si="39"/>
        <v>0.41894697480724119</v>
      </c>
      <c r="F869" s="24">
        <f t="shared" si="40"/>
        <v>3.6362548590508302E-5</v>
      </c>
    </row>
    <row r="870" spans="1:6" x14ac:dyDescent="0.15">
      <c r="A870" s="25" t="s">
        <v>434</v>
      </c>
      <c r="B870" s="25" t="s">
        <v>118</v>
      </c>
      <c r="C870" s="22">
        <v>19.74541382</v>
      </c>
      <c r="D870" s="22">
        <v>4.8891712900000002</v>
      </c>
      <c r="E870" s="23">
        <f t="shared" si="39"/>
        <v>3.0386013597817714</v>
      </c>
      <c r="F870" s="24">
        <f t="shared" si="40"/>
        <v>4.7698862021810248E-4</v>
      </c>
    </row>
    <row r="871" spans="1:6" x14ac:dyDescent="0.15">
      <c r="A871" s="25" t="s">
        <v>81</v>
      </c>
      <c r="B871" s="25" t="s">
        <v>82</v>
      </c>
      <c r="C871" s="22">
        <v>3.8231046499999999</v>
      </c>
      <c r="D871" s="22">
        <v>3.8541535699999998</v>
      </c>
      <c r="E871" s="23">
        <f t="shared" si="39"/>
        <v>-8.0559633745990178E-3</v>
      </c>
      <c r="F871" s="24">
        <f t="shared" si="40"/>
        <v>9.2354479302217616E-5</v>
      </c>
    </row>
    <row r="872" spans="1:6" x14ac:dyDescent="0.15">
      <c r="A872" s="25" t="s">
        <v>83</v>
      </c>
      <c r="B872" s="25" t="s">
        <v>84</v>
      </c>
      <c r="C872" s="22">
        <v>30.623985809999997</v>
      </c>
      <c r="D872" s="22">
        <v>50.203403560000005</v>
      </c>
      <c r="E872" s="23">
        <f t="shared" si="39"/>
        <v>-0.39000179990983874</v>
      </c>
      <c r="F872" s="24">
        <f t="shared" si="40"/>
        <v>7.3978154472989662E-4</v>
      </c>
    </row>
    <row r="873" spans="1:6" x14ac:dyDescent="0.15">
      <c r="A873" s="25" t="s">
        <v>85</v>
      </c>
      <c r="B873" s="25" t="s">
        <v>86</v>
      </c>
      <c r="C873" s="22">
        <v>4.7067555999999993</v>
      </c>
      <c r="D873" s="22">
        <v>9.5528513900000007</v>
      </c>
      <c r="E873" s="23">
        <f t="shared" si="39"/>
        <v>-0.50729312036330132</v>
      </c>
      <c r="F873" s="24">
        <f t="shared" si="40"/>
        <v>1.1370077526933426E-4</v>
      </c>
    </row>
    <row r="874" spans="1:6" x14ac:dyDescent="0.15">
      <c r="A874" s="25" t="s">
        <v>87</v>
      </c>
      <c r="B874" s="25" t="s">
        <v>88</v>
      </c>
      <c r="C874" s="22">
        <v>2.5412353799999998</v>
      </c>
      <c r="D874" s="22">
        <v>1.53762738</v>
      </c>
      <c r="E874" s="23">
        <f t="shared" si="39"/>
        <v>0.65269909540762727</v>
      </c>
      <c r="F874" s="24">
        <f t="shared" si="40"/>
        <v>6.1388450432366037E-5</v>
      </c>
    </row>
    <row r="875" spans="1:6" x14ac:dyDescent="0.15">
      <c r="A875" s="25" t="s">
        <v>89</v>
      </c>
      <c r="B875" s="25" t="s">
        <v>90</v>
      </c>
      <c r="C875" s="22">
        <v>1.7100569999999999E-2</v>
      </c>
      <c r="D875" s="22">
        <v>0.94342483999999993</v>
      </c>
      <c r="E875" s="23">
        <f t="shared" si="39"/>
        <v>-0.98187394557048124</v>
      </c>
      <c r="F875" s="24">
        <f t="shared" si="40"/>
        <v>4.130973077394372E-7</v>
      </c>
    </row>
    <row r="876" spans="1:6" x14ac:dyDescent="0.15">
      <c r="A876" s="25" t="s">
        <v>590</v>
      </c>
      <c r="B876" s="25" t="s">
        <v>91</v>
      </c>
      <c r="C876" s="22">
        <v>0.11258786</v>
      </c>
      <c r="D876" s="22">
        <v>0.71804561999999994</v>
      </c>
      <c r="E876" s="23">
        <f t="shared" si="39"/>
        <v>-0.84320235808972699</v>
      </c>
      <c r="F876" s="24">
        <f t="shared" si="40"/>
        <v>2.7197772852100649E-6</v>
      </c>
    </row>
    <row r="877" spans="1:6" x14ac:dyDescent="0.15">
      <c r="A877" s="25" t="s">
        <v>92</v>
      </c>
      <c r="B877" s="25" t="s">
        <v>93</v>
      </c>
      <c r="C877" s="22">
        <v>2.98886962</v>
      </c>
      <c r="D877" s="22">
        <v>0.84064251000000001</v>
      </c>
      <c r="E877" s="23">
        <f t="shared" si="39"/>
        <v>2.5554585741803613</v>
      </c>
      <c r="F877" s="24">
        <f t="shared" si="40"/>
        <v>7.2201920357402996E-5</v>
      </c>
    </row>
    <row r="878" spans="1:6" x14ac:dyDescent="0.15">
      <c r="A878" s="25" t="s">
        <v>94</v>
      </c>
      <c r="B878" s="25" t="s">
        <v>95</v>
      </c>
      <c r="C878" s="22">
        <v>7.27999756</v>
      </c>
      <c r="D878" s="22">
        <v>9.1891675600000013</v>
      </c>
      <c r="E878" s="23">
        <f t="shared" si="39"/>
        <v>-0.20776310667252662</v>
      </c>
      <c r="F878" s="24">
        <f t="shared" si="40"/>
        <v>1.7586240648034961E-4</v>
      </c>
    </row>
    <row r="879" spans="1:6" x14ac:dyDescent="0.15">
      <c r="A879" s="25" t="s">
        <v>96</v>
      </c>
      <c r="B879" s="25" t="s">
        <v>97</v>
      </c>
      <c r="C879" s="22">
        <v>0.26002936999999998</v>
      </c>
      <c r="D879" s="22">
        <v>5.9916789999999998E-2</v>
      </c>
      <c r="E879" s="23">
        <f t="shared" si="39"/>
        <v>3.3398414701455135</v>
      </c>
      <c r="F879" s="24">
        <f t="shared" si="40"/>
        <v>6.2815118256398461E-6</v>
      </c>
    </row>
    <row r="880" spans="1:6" x14ac:dyDescent="0.15">
      <c r="A880" s="25" t="s">
        <v>98</v>
      </c>
      <c r="B880" s="25" t="s">
        <v>99</v>
      </c>
      <c r="C880" s="22">
        <v>1.8930836599999998</v>
      </c>
      <c r="D880" s="22">
        <v>6.2916650499999998</v>
      </c>
      <c r="E880" s="23">
        <f t="shared" si="39"/>
        <v>-0.69911245354677609</v>
      </c>
      <c r="F880" s="24">
        <f t="shared" si="40"/>
        <v>4.573109336539777E-5</v>
      </c>
    </row>
    <row r="881" spans="1:6" x14ac:dyDescent="0.15">
      <c r="A881" s="25" t="s">
        <v>100</v>
      </c>
      <c r="B881" s="25" t="s">
        <v>101</v>
      </c>
      <c r="C881" s="22">
        <v>0.72851840000000001</v>
      </c>
      <c r="D881" s="22">
        <v>2.7085359999999999E-2</v>
      </c>
      <c r="E881" s="23">
        <f t="shared" si="39"/>
        <v>25.897128190284345</v>
      </c>
      <c r="F881" s="24">
        <f t="shared" si="40"/>
        <v>1.7598769495908175E-5</v>
      </c>
    </row>
    <row r="882" spans="1:6" x14ac:dyDescent="0.15">
      <c r="A882" s="25" t="s">
        <v>924</v>
      </c>
      <c r="B882" s="25" t="s">
        <v>103</v>
      </c>
      <c r="C882" s="22">
        <v>6.4798113800000001</v>
      </c>
      <c r="D882" s="22">
        <v>7.15315704</v>
      </c>
      <c r="E882" s="23">
        <f t="shared" si="39"/>
        <v>-9.413265446776764E-2</v>
      </c>
      <c r="F882" s="24">
        <f t="shared" si="40"/>
        <v>1.5653236329182989E-4</v>
      </c>
    </row>
    <row r="883" spans="1:6" x14ac:dyDescent="0.15">
      <c r="A883" s="25" t="s">
        <v>104</v>
      </c>
      <c r="B883" s="25" t="s">
        <v>105</v>
      </c>
      <c r="C883" s="22">
        <v>0.82561306999999995</v>
      </c>
      <c r="D883" s="22">
        <v>7.0380300000000007E-2</v>
      </c>
      <c r="E883" s="23">
        <f t="shared" si="39"/>
        <v>10.730740988600502</v>
      </c>
      <c r="F883" s="24">
        <f t="shared" si="40"/>
        <v>1.9944278842839244E-5</v>
      </c>
    </row>
    <row r="884" spans="1:6" x14ac:dyDescent="0.15">
      <c r="A884" s="25" t="s">
        <v>106</v>
      </c>
      <c r="B884" s="25" t="s">
        <v>107</v>
      </c>
      <c r="C884" s="22">
        <v>2.1863419999999998E-2</v>
      </c>
      <c r="D884" s="22">
        <v>3.6396200000000001E-3</v>
      </c>
      <c r="E884" s="23">
        <f t="shared" si="39"/>
        <v>5.0070611767162498</v>
      </c>
      <c r="F884" s="24">
        <f t="shared" si="40"/>
        <v>5.2815315161872186E-7</v>
      </c>
    </row>
    <row r="885" spans="1:6" x14ac:dyDescent="0.15">
      <c r="A885" s="25" t="s">
        <v>108</v>
      </c>
      <c r="B885" s="25" t="s">
        <v>109</v>
      </c>
      <c r="C885" s="22">
        <v>1.2653587099999999</v>
      </c>
      <c r="D885" s="22">
        <v>0.89322502999999998</v>
      </c>
      <c r="E885" s="23">
        <f t="shared" si="39"/>
        <v>0.41661806096051723</v>
      </c>
      <c r="F885" s="24">
        <f t="shared" si="40"/>
        <v>3.0567184393599003E-5</v>
      </c>
    </row>
    <row r="886" spans="1:6" x14ac:dyDescent="0.15">
      <c r="A886" s="25" t="s">
        <v>110</v>
      </c>
      <c r="B886" s="25" t="s">
        <v>111</v>
      </c>
      <c r="C886" s="22">
        <v>5.7210597600000002</v>
      </c>
      <c r="D886" s="22">
        <v>1.46768298</v>
      </c>
      <c r="E886" s="23">
        <f t="shared" si="39"/>
        <v>2.8980214650986826</v>
      </c>
      <c r="F886" s="24">
        <f t="shared" si="40"/>
        <v>1.3820325195431678E-4</v>
      </c>
    </row>
    <row r="887" spans="1:6" x14ac:dyDescent="0.15">
      <c r="A887" s="25" t="s">
        <v>112</v>
      </c>
      <c r="B887" s="25" t="s">
        <v>113</v>
      </c>
      <c r="C887" s="22">
        <v>0.45411331999999999</v>
      </c>
      <c r="D887" s="22">
        <v>0.45022252000000001</v>
      </c>
      <c r="E887" s="23">
        <f t="shared" si="39"/>
        <v>8.6419488745252959E-3</v>
      </c>
      <c r="F887" s="24">
        <f t="shared" si="40"/>
        <v>1.0969984620431806E-5</v>
      </c>
    </row>
    <row r="888" spans="1:6" x14ac:dyDescent="0.15">
      <c r="A888" s="25" t="s">
        <v>114</v>
      </c>
      <c r="B888" s="25" t="s">
        <v>115</v>
      </c>
      <c r="C888" s="22">
        <v>0.82586687999999997</v>
      </c>
      <c r="D888" s="22">
        <v>0.67274347999999995</v>
      </c>
      <c r="E888" s="23">
        <f t="shared" si="39"/>
        <v>0.22761038130016509</v>
      </c>
      <c r="F888" s="24">
        <f t="shared" si="40"/>
        <v>1.9950410113766319E-5</v>
      </c>
    </row>
    <row r="889" spans="1:6" x14ac:dyDescent="0.15">
      <c r="A889" s="25" t="s">
        <v>116</v>
      </c>
      <c r="B889" s="25" t="s">
        <v>117</v>
      </c>
      <c r="C889" s="22">
        <v>5.2058467999999998</v>
      </c>
      <c r="D889" s="22">
        <v>1.3974916499999999</v>
      </c>
      <c r="E889" s="23">
        <f t="shared" si="39"/>
        <v>2.7251362467890239</v>
      </c>
      <c r="F889" s="24">
        <f t="shared" si="40"/>
        <v>1.257572874812924E-4</v>
      </c>
    </row>
    <row r="890" spans="1:6" x14ac:dyDescent="0.15">
      <c r="A890" s="25" t="s">
        <v>119</v>
      </c>
      <c r="B890" s="25" t="s">
        <v>120</v>
      </c>
      <c r="C890" s="22">
        <v>2.8508026699999998</v>
      </c>
      <c r="D890" s="22">
        <v>4.3918385899999999</v>
      </c>
      <c r="E890" s="23">
        <f t="shared" si="39"/>
        <v>-0.35088628336862449</v>
      </c>
      <c r="F890" s="24">
        <f t="shared" si="40"/>
        <v>6.8866646426019674E-5</v>
      </c>
    </row>
    <row r="891" spans="1:6" x14ac:dyDescent="0.15">
      <c r="A891" s="25" t="s">
        <v>121</v>
      </c>
      <c r="B891" s="25" t="s">
        <v>122</v>
      </c>
      <c r="C891" s="22">
        <v>697.16485399999999</v>
      </c>
      <c r="D891" s="22">
        <v>602.61890400000004</v>
      </c>
      <c r="E891" s="23">
        <f t="shared" si="39"/>
        <v>0.15689177583449987</v>
      </c>
      <c r="F891" s="24">
        <f t="shared" si="40"/>
        <v>1.6841364015232115E-2</v>
      </c>
    </row>
    <row r="892" spans="1:6" x14ac:dyDescent="0.15">
      <c r="A892" s="25" t="s">
        <v>123</v>
      </c>
      <c r="B892" s="25" t="s">
        <v>124</v>
      </c>
      <c r="C892" s="22">
        <v>11.076017090000001</v>
      </c>
      <c r="D892" s="22">
        <v>23.37178372</v>
      </c>
      <c r="E892" s="23">
        <f t="shared" ref="E892:E911" si="41">IF(ISERROR(C892/D892-1),"",((C892/D892-1)))</f>
        <v>-0.52609448971916128</v>
      </c>
      <c r="F892" s="24">
        <f t="shared" ref="F892:F931" si="42">C892/$C$1427</f>
        <v>2.6756259237879185E-4</v>
      </c>
    </row>
    <row r="893" spans="1:6" x14ac:dyDescent="0.15">
      <c r="A893" s="25" t="s">
        <v>125</v>
      </c>
      <c r="B893" s="25" t="s">
        <v>126</v>
      </c>
      <c r="C893" s="22">
        <v>130.23065331000001</v>
      </c>
      <c r="D893" s="22">
        <v>110.16151569</v>
      </c>
      <c r="E893" s="23">
        <f t="shared" si="41"/>
        <v>0.18217920745095384</v>
      </c>
      <c r="F893" s="24">
        <f t="shared" si="42"/>
        <v>3.1459730446124915E-3</v>
      </c>
    </row>
    <row r="894" spans="1:6" x14ac:dyDescent="0.15">
      <c r="A894" s="25" t="s">
        <v>127</v>
      </c>
      <c r="B894" s="25" t="s">
        <v>128</v>
      </c>
      <c r="C894" s="22">
        <v>1.2519428100000001</v>
      </c>
      <c r="D894" s="22">
        <v>0.13771295</v>
      </c>
      <c r="E894" s="23">
        <f t="shared" si="41"/>
        <v>8.0909592017308469</v>
      </c>
      <c r="F894" s="24">
        <f t="shared" si="42"/>
        <v>3.0243097408726482E-5</v>
      </c>
    </row>
    <row r="895" spans="1:6" x14ac:dyDescent="0.15">
      <c r="A895" s="25" t="s">
        <v>129</v>
      </c>
      <c r="B895" s="25" t="s">
        <v>130</v>
      </c>
      <c r="C895" s="22">
        <v>87.649675000000002</v>
      </c>
      <c r="D895" s="22">
        <v>44.606458920000001</v>
      </c>
      <c r="E895" s="23">
        <f t="shared" si="41"/>
        <v>0.9649547873144646</v>
      </c>
      <c r="F895" s="24">
        <f t="shared" si="42"/>
        <v>2.1173472443746996E-3</v>
      </c>
    </row>
    <row r="896" spans="1:6" x14ac:dyDescent="0.15">
      <c r="A896" s="25" t="s">
        <v>438</v>
      </c>
      <c r="B896" s="25" t="s">
        <v>132</v>
      </c>
      <c r="C896" s="22">
        <v>10.929153230000001</v>
      </c>
      <c r="D896" s="22">
        <v>3.4385725899999997</v>
      </c>
      <c r="E896" s="23">
        <f t="shared" si="41"/>
        <v>2.1783982870636449</v>
      </c>
      <c r="F896" s="24">
        <f t="shared" si="42"/>
        <v>2.6401481209016863E-4</v>
      </c>
    </row>
    <row r="897" spans="1:6" x14ac:dyDescent="0.15">
      <c r="A897" s="25" t="s">
        <v>439</v>
      </c>
      <c r="B897" s="25" t="s">
        <v>134</v>
      </c>
      <c r="C897" s="22">
        <v>31.034578700000001</v>
      </c>
      <c r="D897" s="22">
        <v>64.442699910000002</v>
      </c>
      <c r="E897" s="23">
        <f t="shared" si="41"/>
        <v>-0.51841591455133673</v>
      </c>
      <c r="F897" s="24">
        <f t="shared" si="42"/>
        <v>7.4970020927943835E-4</v>
      </c>
    </row>
    <row r="898" spans="1:6" x14ac:dyDescent="0.15">
      <c r="A898" s="25" t="s">
        <v>137</v>
      </c>
      <c r="B898" s="25" t="s">
        <v>138</v>
      </c>
      <c r="C898" s="22">
        <v>102.62089506000001</v>
      </c>
      <c r="D898" s="22">
        <v>93.894593029999996</v>
      </c>
      <c r="E898" s="23">
        <f t="shared" si="41"/>
        <v>9.2937215534997897E-2</v>
      </c>
      <c r="F898" s="24">
        <f t="shared" si="42"/>
        <v>2.4790059902738515E-3</v>
      </c>
    </row>
    <row r="899" spans="1:6" x14ac:dyDescent="0.15">
      <c r="A899" s="25" t="s">
        <v>139</v>
      </c>
      <c r="B899" s="25" t="s">
        <v>140</v>
      </c>
      <c r="C899" s="22">
        <v>43.691184249999999</v>
      </c>
      <c r="D899" s="22">
        <v>63.100959359999997</v>
      </c>
      <c r="E899" s="23">
        <f t="shared" si="41"/>
        <v>-0.30759873236260094</v>
      </c>
      <c r="F899" s="24">
        <f t="shared" si="42"/>
        <v>1.0554449697070159E-3</v>
      </c>
    </row>
    <row r="900" spans="1:6" x14ac:dyDescent="0.15">
      <c r="A900" s="25" t="s">
        <v>738</v>
      </c>
      <c r="B900" s="25" t="s">
        <v>739</v>
      </c>
      <c r="C900" s="22">
        <v>0.83521391</v>
      </c>
      <c r="D900" s="22">
        <v>2.11241894</v>
      </c>
      <c r="E900" s="23">
        <f t="shared" si="41"/>
        <v>-0.60461729717306922</v>
      </c>
      <c r="F900" s="24">
        <f t="shared" si="42"/>
        <v>2.0176205682473079E-5</v>
      </c>
    </row>
    <row r="901" spans="1:6" x14ac:dyDescent="0.15">
      <c r="A901" s="25" t="s">
        <v>141</v>
      </c>
      <c r="B901" s="25" t="s">
        <v>142</v>
      </c>
      <c r="C901" s="22">
        <v>0.21770233</v>
      </c>
      <c r="D901" s="22">
        <v>0.97625152000000004</v>
      </c>
      <c r="E901" s="23">
        <f t="shared" si="41"/>
        <v>-0.77700180174879518</v>
      </c>
      <c r="F901" s="24">
        <f t="shared" si="42"/>
        <v>5.2590203959050796E-6</v>
      </c>
    </row>
    <row r="902" spans="1:6" x14ac:dyDescent="0.15">
      <c r="A902" s="25" t="s">
        <v>143</v>
      </c>
      <c r="B902" s="25" t="s">
        <v>144</v>
      </c>
      <c r="C902" s="22">
        <v>8.9296239999999999E-2</v>
      </c>
      <c r="D902" s="22">
        <v>0.38627684999999995</v>
      </c>
      <c r="E902" s="23">
        <f t="shared" si="41"/>
        <v>-0.76882839341782971</v>
      </c>
      <c r="F902" s="24">
        <f t="shared" si="42"/>
        <v>2.157123203218059E-6</v>
      </c>
    </row>
    <row r="903" spans="1:6" x14ac:dyDescent="0.15">
      <c r="A903" s="25" t="s">
        <v>145</v>
      </c>
      <c r="B903" s="25" t="s">
        <v>146</v>
      </c>
      <c r="C903" s="22">
        <v>0.81410137000000005</v>
      </c>
      <c r="D903" s="22">
        <v>1.92590792</v>
      </c>
      <c r="E903" s="23">
        <f t="shared" si="41"/>
        <v>-0.57728956740569404</v>
      </c>
      <c r="F903" s="24">
        <f t="shared" si="42"/>
        <v>1.9666191488002298E-5</v>
      </c>
    </row>
    <row r="904" spans="1:6" x14ac:dyDescent="0.15">
      <c r="A904" s="25" t="s">
        <v>147</v>
      </c>
      <c r="B904" s="25" t="s">
        <v>148</v>
      </c>
      <c r="C904" s="22">
        <v>0.93019752</v>
      </c>
      <c r="D904" s="22">
        <v>1.54549055</v>
      </c>
      <c r="E904" s="23">
        <f t="shared" si="41"/>
        <v>-0.3981215090574316</v>
      </c>
      <c r="F904" s="24">
        <f t="shared" si="42"/>
        <v>2.2470718296401894E-5</v>
      </c>
    </row>
    <row r="905" spans="1:6" x14ac:dyDescent="0.15">
      <c r="A905" s="25" t="s">
        <v>149</v>
      </c>
      <c r="B905" s="25" t="s">
        <v>150</v>
      </c>
      <c r="C905" s="22">
        <v>10.059911039999999</v>
      </c>
      <c r="D905" s="22">
        <v>12.52884085</v>
      </c>
      <c r="E905" s="23">
        <f t="shared" si="41"/>
        <v>-0.19705971522497234</v>
      </c>
      <c r="F905" s="24">
        <f t="shared" si="42"/>
        <v>2.4301658755949317E-4</v>
      </c>
    </row>
    <row r="906" spans="1:6" x14ac:dyDescent="0.15">
      <c r="A906" s="25" t="s">
        <v>925</v>
      </c>
      <c r="B906" s="25" t="s">
        <v>152</v>
      </c>
      <c r="C906" s="22">
        <v>20.769747690000003</v>
      </c>
      <c r="D906" s="22">
        <v>7.2692697400000004</v>
      </c>
      <c r="E906" s="23">
        <f t="shared" si="41"/>
        <v>1.8571986503282516</v>
      </c>
      <c r="F906" s="24">
        <f t="shared" si="42"/>
        <v>5.0173338392617305E-4</v>
      </c>
    </row>
    <row r="907" spans="1:6" x14ac:dyDescent="0.15">
      <c r="A907" s="25" t="s">
        <v>153</v>
      </c>
      <c r="B907" s="25" t="s">
        <v>154</v>
      </c>
      <c r="C907" s="22">
        <v>115.30001012999999</v>
      </c>
      <c r="D907" s="22">
        <v>112.75843075</v>
      </c>
      <c r="E907" s="23">
        <f t="shared" si="41"/>
        <v>2.2540038585983746E-2</v>
      </c>
      <c r="F907" s="24">
        <f t="shared" si="42"/>
        <v>2.7852945116468536E-3</v>
      </c>
    </row>
    <row r="908" spans="1:6" x14ac:dyDescent="0.15">
      <c r="A908" s="25" t="s">
        <v>657</v>
      </c>
      <c r="B908" s="25" t="s">
        <v>155</v>
      </c>
      <c r="C908" s="22">
        <v>40.778910029999999</v>
      </c>
      <c r="D908" s="22">
        <v>29.485399860000001</v>
      </c>
      <c r="E908" s="23">
        <f t="shared" si="41"/>
        <v>0.38302041768545969</v>
      </c>
      <c r="F908" s="24">
        <f t="shared" si="42"/>
        <v>9.8509335922379983E-4</v>
      </c>
    </row>
    <row r="909" spans="1:6" x14ac:dyDescent="0.15">
      <c r="A909" s="25" t="s">
        <v>156</v>
      </c>
      <c r="B909" s="25" t="s">
        <v>157</v>
      </c>
      <c r="C909" s="22">
        <v>7.4798535599999996</v>
      </c>
      <c r="D909" s="22">
        <v>7.0593021900000004</v>
      </c>
      <c r="E909" s="23">
        <f t="shared" si="41"/>
        <v>5.9574071017350683E-2</v>
      </c>
      <c r="F909" s="24">
        <f t="shared" si="42"/>
        <v>1.8069031429485949E-4</v>
      </c>
    </row>
    <row r="910" spans="1:6" x14ac:dyDescent="0.15">
      <c r="A910" s="25" t="s">
        <v>448</v>
      </c>
      <c r="B910" s="25" t="s">
        <v>159</v>
      </c>
      <c r="C910" s="22">
        <v>3.8415478900000002</v>
      </c>
      <c r="D910" s="22">
        <v>9.7614696099999989</v>
      </c>
      <c r="E910" s="23">
        <f t="shared" si="41"/>
        <v>-0.60645803926238928</v>
      </c>
      <c r="F910" s="24">
        <f t="shared" si="42"/>
        <v>9.2800011397930945E-5</v>
      </c>
    </row>
    <row r="911" spans="1:6" x14ac:dyDescent="0.15">
      <c r="A911" s="25" t="s">
        <v>160</v>
      </c>
      <c r="B911" s="25" t="s">
        <v>161</v>
      </c>
      <c r="C911" s="22">
        <v>3.59853998</v>
      </c>
      <c r="D911" s="22">
        <v>4.1682607699999998</v>
      </c>
      <c r="E911" s="23">
        <f t="shared" si="41"/>
        <v>-0.13668069764262847</v>
      </c>
      <c r="F911" s="24">
        <f t="shared" si="42"/>
        <v>8.6929685825134972E-5</v>
      </c>
    </row>
    <row r="912" spans="1:6" x14ac:dyDescent="0.15">
      <c r="A912" s="25" t="s">
        <v>1175</v>
      </c>
      <c r="B912" s="25" t="s">
        <v>443</v>
      </c>
      <c r="C912" s="22">
        <v>0.47584514</v>
      </c>
      <c r="D912" s="22"/>
      <c r="E912" s="23"/>
      <c r="F912" s="24">
        <f t="shared" si="42"/>
        <v>1.1494958719790954E-5</v>
      </c>
    </row>
    <row r="913" spans="1:6" x14ac:dyDescent="0.15">
      <c r="A913" s="25" t="s">
        <v>162</v>
      </c>
      <c r="B913" s="25" t="s">
        <v>163</v>
      </c>
      <c r="C913" s="22">
        <v>8.1060561900000003</v>
      </c>
      <c r="D913" s="22">
        <v>3.6080043399999999</v>
      </c>
      <c r="E913" s="23">
        <f t="shared" ref="E913:E930" si="43">IF(ISERROR(C913/D913-1),"",((C913/D913-1)))</f>
        <v>1.2466869288743707</v>
      </c>
      <c r="F913" s="24">
        <f t="shared" si="42"/>
        <v>1.9581744868583915E-4</v>
      </c>
    </row>
    <row r="914" spans="1:6" x14ac:dyDescent="0.15">
      <c r="A914" s="25" t="s">
        <v>164</v>
      </c>
      <c r="B914" s="25" t="s">
        <v>165</v>
      </c>
      <c r="C914" s="22">
        <v>1.7037937400000001</v>
      </c>
      <c r="D914" s="22">
        <v>0.24304879999999998</v>
      </c>
      <c r="E914" s="23">
        <f t="shared" si="43"/>
        <v>6.0100890849903399</v>
      </c>
      <c r="F914" s="24">
        <f t="shared" si="42"/>
        <v>4.1158429627626845E-5</v>
      </c>
    </row>
    <row r="915" spans="1:6" x14ac:dyDescent="0.15">
      <c r="A915" s="25" t="s">
        <v>166</v>
      </c>
      <c r="B915" s="25" t="s">
        <v>167</v>
      </c>
      <c r="C915" s="22">
        <v>7.4889082499999997</v>
      </c>
      <c r="D915" s="22">
        <v>7.6749613200000004</v>
      </c>
      <c r="E915" s="23">
        <f t="shared" si="43"/>
        <v>-2.4241564516445102E-2</v>
      </c>
      <c r="F915" s="24">
        <f t="shared" si="42"/>
        <v>1.8090904782604676E-4</v>
      </c>
    </row>
    <row r="916" spans="1:6" x14ac:dyDescent="0.15">
      <c r="A916" s="25" t="s">
        <v>168</v>
      </c>
      <c r="B916" s="25" t="s">
        <v>169</v>
      </c>
      <c r="C916" s="22">
        <v>19.78436778</v>
      </c>
      <c r="D916" s="22">
        <v>13.5519737</v>
      </c>
      <c r="E916" s="23">
        <f t="shared" si="43"/>
        <v>0.45988829509018303</v>
      </c>
      <c r="F916" s="24">
        <f t="shared" si="42"/>
        <v>4.7792962838343208E-4</v>
      </c>
    </row>
    <row r="917" spans="1:6" x14ac:dyDescent="0.15">
      <c r="A917" s="25" t="s">
        <v>170</v>
      </c>
      <c r="B917" s="25" t="s">
        <v>171</v>
      </c>
      <c r="C917" s="22">
        <v>0.66970406000000005</v>
      </c>
      <c r="D917" s="22">
        <v>0.58868047999999995</v>
      </c>
      <c r="E917" s="23">
        <f t="shared" si="43"/>
        <v>0.13763592093286348</v>
      </c>
      <c r="F917" s="24">
        <f t="shared" si="42"/>
        <v>1.6177995480160636E-5</v>
      </c>
    </row>
    <row r="918" spans="1:6" x14ac:dyDescent="0.15">
      <c r="A918" s="25" t="s">
        <v>172</v>
      </c>
      <c r="B918" s="25" t="s">
        <v>173</v>
      </c>
      <c r="C918" s="22">
        <v>31.101119309999998</v>
      </c>
      <c r="D918" s="22">
        <v>39.969777130000004</v>
      </c>
      <c r="E918" s="23">
        <f t="shared" si="43"/>
        <v>-0.22188409485384597</v>
      </c>
      <c r="F918" s="24">
        <f t="shared" si="42"/>
        <v>7.5130762627468109E-4</v>
      </c>
    </row>
    <row r="919" spans="1:6" x14ac:dyDescent="0.15">
      <c r="A919" s="25" t="s">
        <v>174</v>
      </c>
      <c r="B919" s="25" t="s">
        <v>175</v>
      </c>
      <c r="C919" s="22">
        <v>2.9059671099999997</v>
      </c>
      <c r="D919" s="22">
        <v>4.5885615</v>
      </c>
      <c r="E919" s="23">
        <f t="shared" si="43"/>
        <v>-0.36669321965064661</v>
      </c>
      <c r="F919" s="24">
        <f t="shared" si="42"/>
        <v>7.0199250055428156E-5</v>
      </c>
    </row>
    <row r="920" spans="1:6" x14ac:dyDescent="0.15">
      <c r="A920" s="25" t="s">
        <v>555</v>
      </c>
      <c r="B920" s="25" t="s">
        <v>450</v>
      </c>
      <c r="C920" s="22">
        <v>9.3390499999999998E-3</v>
      </c>
      <c r="D920" s="22">
        <v>8.3123509999999998E-2</v>
      </c>
      <c r="E920" s="23">
        <f t="shared" si="43"/>
        <v>-0.88764851243649356</v>
      </c>
      <c r="F920" s="24">
        <f t="shared" si="42"/>
        <v>2.2560279638889179E-7</v>
      </c>
    </row>
    <row r="921" spans="1:6" x14ac:dyDescent="0.15">
      <c r="A921" s="25" t="s">
        <v>658</v>
      </c>
      <c r="B921" s="25" t="s">
        <v>453</v>
      </c>
      <c r="C921" s="22">
        <v>1.1907214799999999</v>
      </c>
      <c r="D921" s="22">
        <v>0.24814304000000001</v>
      </c>
      <c r="E921" s="23">
        <f t="shared" si="43"/>
        <v>3.798528622845919</v>
      </c>
      <c r="F921" s="24">
        <f t="shared" si="42"/>
        <v>2.8764177899071093E-5</v>
      </c>
    </row>
    <row r="922" spans="1:6" x14ac:dyDescent="0.15">
      <c r="A922" s="25" t="s">
        <v>554</v>
      </c>
      <c r="B922" s="25" t="s">
        <v>421</v>
      </c>
      <c r="C922" s="22">
        <v>3.3529379999999998E-2</v>
      </c>
      <c r="D922" s="22">
        <v>3.1909220000000002E-2</v>
      </c>
      <c r="E922" s="23">
        <f t="shared" si="43"/>
        <v>5.0774039603600274E-2</v>
      </c>
      <c r="F922" s="24">
        <f t="shared" si="42"/>
        <v>8.0996695479580689E-7</v>
      </c>
    </row>
    <row r="923" spans="1:6" x14ac:dyDescent="0.15">
      <c r="A923" s="25" t="s">
        <v>177</v>
      </c>
      <c r="B923" s="25" t="s">
        <v>178</v>
      </c>
      <c r="C923" s="22">
        <v>7.89817239</v>
      </c>
      <c r="D923" s="22">
        <v>20.47803828</v>
      </c>
      <c r="E923" s="23">
        <f t="shared" si="43"/>
        <v>-0.61431010714958001</v>
      </c>
      <c r="F923" s="24">
        <f t="shared" si="42"/>
        <v>1.9079561385210882E-4</v>
      </c>
    </row>
    <row r="924" spans="1:6" x14ac:dyDescent="0.15">
      <c r="A924" s="25" t="s">
        <v>179</v>
      </c>
      <c r="B924" s="25" t="s">
        <v>180</v>
      </c>
      <c r="C924" s="22">
        <v>11.33677934</v>
      </c>
      <c r="D924" s="22">
        <v>19.207434079999999</v>
      </c>
      <c r="E924" s="23">
        <f t="shared" si="43"/>
        <v>-0.4097712743523314</v>
      </c>
      <c r="F924" s="24">
        <f t="shared" si="42"/>
        <v>2.7386180833680247E-4</v>
      </c>
    </row>
    <row r="925" spans="1:6" x14ac:dyDescent="0.15">
      <c r="A925" s="25" t="s">
        <v>675</v>
      </c>
      <c r="B925" s="25" t="s">
        <v>176</v>
      </c>
      <c r="C925" s="22">
        <v>6.7606463099999994</v>
      </c>
      <c r="D925" s="22">
        <v>10.88892283</v>
      </c>
      <c r="E925" s="23">
        <f t="shared" si="43"/>
        <v>-0.37912625375819664</v>
      </c>
      <c r="F925" s="24">
        <f t="shared" si="42"/>
        <v>1.6331647361693562E-4</v>
      </c>
    </row>
    <row r="926" spans="1:6" x14ac:dyDescent="0.15">
      <c r="A926" s="25" t="s">
        <v>181</v>
      </c>
      <c r="B926" s="25" t="s">
        <v>182</v>
      </c>
      <c r="C926" s="22">
        <v>1.89554647</v>
      </c>
      <c r="D926" s="22">
        <v>3.0575122100000001</v>
      </c>
      <c r="E926" s="23">
        <f t="shared" si="43"/>
        <v>-0.38003633679683657</v>
      </c>
      <c r="F926" s="24">
        <f t="shared" si="42"/>
        <v>4.5790587299253413E-5</v>
      </c>
    </row>
    <row r="927" spans="1:6" x14ac:dyDescent="0.15">
      <c r="A927" s="25" t="s">
        <v>1275</v>
      </c>
      <c r="B927" s="25" t="s">
        <v>1273</v>
      </c>
      <c r="C927" s="22">
        <v>0</v>
      </c>
      <c r="D927" s="22">
        <v>2.512789E-2</v>
      </c>
      <c r="E927" s="23">
        <f t="shared" si="43"/>
        <v>-1</v>
      </c>
      <c r="F927" s="24">
        <f t="shared" si="42"/>
        <v>0</v>
      </c>
    </row>
    <row r="928" spans="1:6" x14ac:dyDescent="0.15">
      <c r="A928" s="25" t="s">
        <v>216</v>
      </c>
      <c r="B928" s="25" t="s">
        <v>217</v>
      </c>
      <c r="C928" s="22">
        <v>0.70666518999999994</v>
      </c>
      <c r="D928" s="22">
        <v>0.54339957999999999</v>
      </c>
      <c r="E928" s="23">
        <f t="shared" si="43"/>
        <v>0.30045221970911351</v>
      </c>
      <c r="F928" s="24">
        <f t="shared" si="42"/>
        <v>1.7070862986565822E-5</v>
      </c>
    </row>
    <row r="929" spans="1:6" x14ac:dyDescent="0.15">
      <c r="A929" s="25" t="s">
        <v>839</v>
      </c>
      <c r="B929" s="25" t="s">
        <v>840</v>
      </c>
      <c r="C929" s="22">
        <v>18.481995229999999</v>
      </c>
      <c r="D929" s="22">
        <v>30.56783038</v>
      </c>
      <c r="E929" s="23">
        <f t="shared" si="43"/>
        <v>-0.39537759140104212</v>
      </c>
      <c r="F929" s="24">
        <f t="shared" si="42"/>
        <v>4.4646830317153876E-4</v>
      </c>
    </row>
    <row r="930" spans="1:6" x14ac:dyDescent="0.15">
      <c r="A930" s="25" t="s">
        <v>926</v>
      </c>
      <c r="B930" s="25" t="s">
        <v>927</v>
      </c>
      <c r="C930" s="22">
        <v>168.714123</v>
      </c>
      <c r="D930" s="22">
        <v>112.97430725</v>
      </c>
      <c r="E930" s="23">
        <f t="shared" si="43"/>
        <v>0.49338488641186173</v>
      </c>
      <c r="F930" s="24">
        <f t="shared" si="42"/>
        <v>4.0756156074867834E-3</v>
      </c>
    </row>
    <row r="931" spans="1:6" x14ac:dyDescent="0.15">
      <c r="A931" s="25" t="s">
        <v>1194</v>
      </c>
      <c r="B931" s="25" t="s">
        <v>573</v>
      </c>
      <c r="C931" s="22">
        <v>2.0180231200000001</v>
      </c>
      <c r="D931" s="22"/>
      <c r="E931" s="23"/>
      <c r="F931" s="24">
        <f t="shared" si="42"/>
        <v>4.8749247412685036E-5</v>
      </c>
    </row>
    <row r="932" spans="1:6" x14ac:dyDescent="0.15">
      <c r="A932" s="25" t="s">
        <v>659</v>
      </c>
      <c r="B932" s="25" t="s">
        <v>842</v>
      </c>
      <c r="C932" s="22">
        <v>2.0674114700000001</v>
      </c>
      <c r="D932" s="22">
        <v>3.5004952999999999</v>
      </c>
      <c r="E932" s="23">
        <f t="shared" ref="E932:E950" si="44">IF(ISERROR(C932/D932-1),"",((C932/D932-1)))</f>
        <v>-0.40939458767449277</v>
      </c>
      <c r="F932" s="24">
        <f t="shared" ref="F932:F957" si="45">C932/$C$1427</f>
        <v>4.9942318428370075E-5</v>
      </c>
    </row>
    <row r="933" spans="1:6" x14ac:dyDescent="0.15">
      <c r="A933" s="25" t="s">
        <v>843</v>
      </c>
      <c r="B933" s="25" t="s">
        <v>844</v>
      </c>
      <c r="C933" s="22">
        <v>4.9874862000000002</v>
      </c>
      <c r="D933" s="22">
        <v>5.9520681</v>
      </c>
      <c r="E933" s="23">
        <f t="shared" si="44"/>
        <v>-0.16205827685338481</v>
      </c>
      <c r="F933" s="24">
        <f t="shared" si="45"/>
        <v>1.2048236530171781E-4</v>
      </c>
    </row>
    <row r="934" spans="1:6" x14ac:dyDescent="0.15">
      <c r="A934" s="25" t="s">
        <v>660</v>
      </c>
      <c r="B934" s="25" t="s">
        <v>455</v>
      </c>
      <c r="C934" s="22">
        <v>0.19256757999999999</v>
      </c>
      <c r="D934" s="22">
        <v>9.9239939999999999E-2</v>
      </c>
      <c r="E934" s="23">
        <f t="shared" si="44"/>
        <v>0.94042418808395078</v>
      </c>
      <c r="F934" s="24">
        <f t="shared" si="45"/>
        <v>4.6518419477186252E-6</v>
      </c>
    </row>
    <row r="935" spans="1:6" x14ac:dyDescent="0.15">
      <c r="A935" s="25" t="s">
        <v>845</v>
      </c>
      <c r="B935" s="25" t="s">
        <v>846</v>
      </c>
      <c r="C935" s="22">
        <v>0.48758820000000003</v>
      </c>
      <c r="D935" s="22">
        <v>0.54578614999999997</v>
      </c>
      <c r="E935" s="23">
        <f t="shared" si="44"/>
        <v>-0.10663141598591308</v>
      </c>
      <c r="F935" s="24">
        <f t="shared" si="45"/>
        <v>1.1778635022430146E-5</v>
      </c>
    </row>
    <row r="936" spans="1:6" x14ac:dyDescent="0.15">
      <c r="A936" s="25" t="s">
        <v>598</v>
      </c>
      <c r="B936" s="25" t="s">
        <v>847</v>
      </c>
      <c r="C936" s="22">
        <v>2.1629945199999998</v>
      </c>
      <c r="D936" s="22">
        <v>4.7461040000000003E-2</v>
      </c>
      <c r="E936" s="23">
        <f t="shared" si="44"/>
        <v>44.574107099212313</v>
      </c>
      <c r="F936" s="24">
        <f t="shared" si="45"/>
        <v>5.2251311673655104E-5</v>
      </c>
    </row>
    <row r="937" spans="1:6" x14ac:dyDescent="0.15">
      <c r="A937" s="25" t="s">
        <v>599</v>
      </c>
      <c r="B937" s="25" t="s">
        <v>849</v>
      </c>
      <c r="C937" s="22">
        <v>6.1890000000000005E-5</v>
      </c>
      <c r="D937" s="22">
        <v>0.28599984000000001</v>
      </c>
      <c r="E937" s="23">
        <f t="shared" si="44"/>
        <v>-0.99978360127753918</v>
      </c>
      <c r="F937" s="24">
        <f t="shared" si="45"/>
        <v>1.4950725254183793E-9</v>
      </c>
    </row>
    <row r="938" spans="1:6" x14ac:dyDescent="0.15">
      <c r="A938" s="25" t="s">
        <v>603</v>
      </c>
      <c r="B938" s="25" t="s">
        <v>851</v>
      </c>
      <c r="C938" s="22">
        <v>2.9777359999999999E-2</v>
      </c>
      <c r="D938" s="22">
        <v>0.32589923999999998</v>
      </c>
      <c r="E938" s="23">
        <f t="shared" si="44"/>
        <v>-0.90863016434159216</v>
      </c>
      <c r="F938" s="24">
        <f t="shared" si="45"/>
        <v>7.1932966255440664E-7</v>
      </c>
    </row>
    <row r="939" spans="1:6" x14ac:dyDescent="0.15">
      <c r="A939" s="25" t="s">
        <v>604</v>
      </c>
      <c r="B939" s="25" t="s">
        <v>853</v>
      </c>
      <c r="C939" s="22">
        <v>1.0522001299999999</v>
      </c>
      <c r="D939" s="22">
        <v>1.34847158</v>
      </c>
      <c r="E939" s="23">
        <f t="shared" si="44"/>
        <v>-0.21970907981612786</v>
      </c>
      <c r="F939" s="24">
        <f t="shared" si="45"/>
        <v>2.5417927057758065E-5</v>
      </c>
    </row>
    <row r="940" spans="1:6" x14ac:dyDescent="0.15">
      <c r="A940" s="25" t="s">
        <v>605</v>
      </c>
      <c r="B940" s="25" t="s">
        <v>855</v>
      </c>
      <c r="C940" s="22">
        <v>1.3860850000000001E-2</v>
      </c>
      <c r="D940" s="22">
        <v>3.9468000000000003E-3</v>
      </c>
      <c r="E940" s="23">
        <f t="shared" si="44"/>
        <v>2.5119210499645281</v>
      </c>
      <c r="F940" s="24">
        <f t="shared" si="45"/>
        <v>3.3483561179423724E-7</v>
      </c>
    </row>
    <row r="941" spans="1:6" x14ac:dyDescent="0.15">
      <c r="A941" s="25" t="s">
        <v>856</v>
      </c>
      <c r="B941" s="25" t="s">
        <v>857</v>
      </c>
      <c r="C941" s="22">
        <v>0</v>
      </c>
      <c r="D941" s="22">
        <v>2.04E-4</v>
      </c>
      <c r="E941" s="23">
        <f t="shared" si="44"/>
        <v>-1</v>
      </c>
      <c r="F941" s="24">
        <f t="shared" si="45"/>
        <v>0</v>
      </c>
    </row>
    <row r="942" spans="1:6" x14ac:dyDescent="0.15">
      <c r="A942" s="25" t="s">
        <v>606</v>
      </c>
      <c r="B942" s="25" t="s">
        <v>859</v>
      </c>
      <c r="C942" s="22">
        <v>3.6575540000000004E-2</v>
      </c>
      <c r="D942" s="22">
        <v>3.4716379999999998E-2</v>
      </c>
      <c r="E942" s="23">
        <f t="shared" si="44"/>
        <v>5.3552818583043615E-2</v>
      </c>
      <c r="F942" s="24">
        <f t="shared" si="45"/>
        <v>8.8355283497076985E-7</v>
      </c>
    </row>
    <row r="943" spans="1:6" x14ac:dyDescent="0.15">
      <c r="A943" s="25" t="s">
        <v>607</v>
      </c>
      <c r="B943" s="25" t="s">
        <v>860</v>
      </c>
      <c r="C943" s="22">
        <v>1.4178729999999999E-2</v>
      </c>
      <c r="D943" s="22">
        <v>0.15441926</v>
      </c>
      <c r="E943" s="23">
        <f t="shared" si="44"/>
        <v>-0.9081803008251691</v>
      </c>
      <c r="F943" s="24">
        <f t="shared" si="45"/>
        <v>3.4251461735862552E-7</v>
      </c>
    </row>
    <row r="944" spans="1:6" x14ac:dyDescent="0.15">
      <c r="A944" s="25" t="s">
        <v>608</v>
      </c>
      <c r="B944" s="25" t="s">
        <v>861</v>
      </c>
      <c r="C944" s="22">
        <v>2.49003E-2</v>
      </c>
      <c r="D944" s="22">
        <v>1.8686120000000001E-2</v>
      </c>
      <c r="E944" s="23">
        <f t="shared" si="44"/>
        <v>0.33255592921376942</v>
      </c>
      <c r="F944" s="24">
        <f t="shared" si="45"/>
        <v>6.0151485546413422E-7</v>
      </c>
    </row>
    <row r="945" spans="1:6" x14ac:dyDescent="0.15">
      <c r="A945" s="25" t="s">
        <v>862</v>
      </c>
      <c r="B945" s="25" t="s">
        <v>863</v>
      </c>
      <c r="C945" s="22">
        <v>1.70082E-3</v>
      </c>
      <c r="D945" s="22">
        <v>8.0549999999999997E-3</v>
      </c>
      <c r="E945" s="23">
        <f t="shared" si="44"/>
        <v>-0.78884916201117317</v>
      </c>
      <c r="F945" s="24">
        <f t="shared" si="45"/>
        <v>4.1086593192471927E-8</v>
      </c>
    </row>
    <row r="946" spans="1:6" x14ac:dyDescent="0.15">
      <c r="A946" s="25" t="s">
        <v>864</v>
      </c>
      <c r="B946" s="25" t="s">
        <v>865</v>
      </c>
      <c r="C946" s="22">
        <v>1.05200706</v>
      </c>
      <c r="D946" s="22">
        <v>0.75953525</v>
      </c>
      <c r="E946" s="23">
        <f t="shared" si="44"/>
        <v>0.38506680236368229</v>
      </c>
      <c r="F946" s="24">
        <f t="shared" si="45"/>
        <v>2.5413263078884542E-5</v>
      </c>
    </row>
    <row r="947" spans="1:6" x14ac:dyDescent="0.15">
      <c r="A947" s="25" t="s">
        <v>866</v>
      </c>
      <c r="B947" s="25" t="s">
        <v>867</v>
      </c>
      <c r="C947" s="22">
        <v>3.5920220000000003E-2</v>
      </c>
      <c r="D947" s="22">
        <v>5.014238E-2</v>
      </c>
      <c r="E947" s="23">
        <f t="shared" si="44"/>
        <v>-0.28363551949468691</v>
      </c>
      <c r="F947" s="24">
        <f t="shared" si="45"/>
        <v>8.677223142508285E-7</v>
      </c>
    </row>
    <row r="948" spans="1:6" x14ac:dyDescent="0.15">
      <c r="A948" s="25" t="s">
        <v>928</v>
      </c>
      <c r="B948" s="25" t="s">
        <v>929</v>
      </c>
      <c r="C948" s="22">
        <v>0.86456361999999998</v>
      </c>
      <c r="D948" s="22">
        <v>2.5305987499999998</v>
      </c>
      <c r="E948" s="23">
        <f t="shared" si="44"/>
        <v>-0.65835610248365128</v>
      </c>
      <c r="F948" s="24">
        <f t="shared" si="45"/>
        <v>2.0885204633030472E-5</v>
      </c>
    </row>
    <row r="949" spans="1:6" x14ac:dyDescent="0.15">
      <c r="A949" s="25" t="s">
        <v>868</v>
      </c>
      <c r="B949" s="25" t="s">
        <v>869</v>
      </c>
      <c r="C949" s="22">
        <v>1.4315063799999999</v>
      </c>
      <c r="D949" s="22">
        <v>1.0418040399999999</v>
      </c>
      <c r="E949" s="23">
        <f t="shared" si="44"/>
        <v>0.37406491531747177</v>
      </c>
      <c r="F949" s="24">
        <f t="shared" si="45"/>
        <v>3.4580802370320275E-5</v>
      </c>
    </row>
    <row r="950" spans="1:6" x14ac:dyDescent="0.15">
      <c r="A950" s="25" t="s">
        <v>870</v>
      </c>
      <c r="B950" s="25" t="s">
        <v>871</v>
      </c>
      <c r="C950" s="22">
        <v>62.13467919</v>
      </c>
      <c r="D950" s="22">
        <v>92.333499439999997</v>
      </c>
      <c r="E950" s="23">
        <f t="shared" si="44"/>
        <v>-0.32706244681675634</v>
      </c>
      <c r="F950" s="24">
        <f t="shared" si="45"/>
        <v>1.5009832239885944E-3</v>
      </c>
    </row>
    <row r="951" spans="1:6" x14ac:dyDescent="0.15">
      <c r="A951" s="25" t="s">
        <v>1195</v>
      </c>
      <c r="B951" s="25" t="s">
        <v>1192</v>
      </c>
      <c r="C951" s="22">
        <v>28.13303973</v>
      </c>
      <c r="D951" s="22"/>
      <c r="E951" s="23"/>
      <c r="F951" s="24">
        <f t="shared" si="45"/>
        <v>6.7960792950115837E-4</v>
      </c>
    </row>
    <row r="952" spans="1:6" x14ac:dyDescent="0.15">
      <c r="A952" s="25" t="s">
        <v>872</v>
      </c>
      <c r="B952" s="25" t="s">
        <v>873</v>
      </c>
      <c r="C952" s="22">
        <v>0.72288156999999997</v>
      </c>
      <c r="D952" s="22">
        <v>0.78757818999999996</v>
      </c>
      <c r="E952" s="23">
        <f>IF(ISERROR(C952/D952-1),"",((C952/D952-1)))</f>
        <v>-8.2146281882183647E-2</v>
      </c>
      <c r="F952" s="24">
        <f t="shared" si="45"/>
        <v>1.7462600976543913E-5</v>
      </c>
    </row>
    <row r="953" spans="1:6" x14ac:dyDescent="0.15">
      <c r="A953" s="25" t="s">
        <v>930</v>
      </c>
      <c r="B953" s="25" t="s">
        <v>875</v>
      </c>
      <c r="C953" s="22">
        <v>1.5774300000000001E-3</v>
      </c>
      <c r="D953" s="22">
        <v>1.7530099999999999E-3</v>
      </c>
      <c r="E953" s="23">
        <f>IF(ISERROR(C953/D953-1),"",((C953/D953-1)))</f>
        <v>-0.10015915482512927</v>
      </c>
      <c r="F953" s="24">
        <f t="shared" si="45"/>
        <v>3.8105869345139991E-8</v>
      </c>
    </row>
    <row r="954" spans="1:6" x14ac:dyDescent="0.15">
      <c r="A954" s="25" t="s">
        <v>876</v>
      </c>
      <c r="B954" s="25" t="s">
        <v>877</v>
      </c>
      <c r="C954" s="22">
        <v>2.1524239399999998</v>
      </c>
      <c r="D954" s="22">
        <v>2.15314E-3</v>
      </c>
      <c r="E954" s="23">
        <f>IF(ISERROR(C954/D954-1),"",((C954/D954-1)))</f>
        <v>998.66743453746608</v>
      </c>
      <c r="F954" s="24">
        <f t="shared" si="45"/>
        <v>5.1995958890721883E-5</v>
      </c>
    </row>
    <row r="955" spans="1:6" x14ac:dyDescent="0.15">
      <c r="A955" s="25" t="s">
        <v>931</v>
      </c>
      <c r="B955" s="25" t="s">
        <v>932</v>
      </c>
      <c r="C955" s="22">
        <v>2.4718934900000002</v>
      </c>
      <c r="D955" s="22">
        <v>1.7505037999999999</v>
      </c>
      <c r="E955" s="23">
        <f>IF(ISERROR(C955/D955-1),"",((C955/D955-1)))</f>
        <v>0.41210404113375843</v>
      </c>
      <c r="F955" s="24">
        <f t="shared" si="45"/>
        <v>5.9713363106471989E-5</v>
      </c>
    </row>
    <row r="956" spans="1:6" x14ac:dyDescent="0.15">
      <c r="A956" s="25" t="s">
        <v>878</v>
      </c>
      <c r="B956" s="25" t="s">
        <v>879</v>
      </c>
      <c r="C956" s="22">
        <v>1.4295475</v>
      </c>
      <c r="D956" s="22">
        <v>9.6033500000000001E-3</v>
      </c>
      <c r="E956" s="23">
        <f>IF(ISERROR(C956/D956-1),"",((C956/D956-1)))</f>
        <v>147.8592522401037</v>
      </c>
      <c r="F956" s="24">
        <f t="shared" si="45"/>
        <v>3.4533481839239464E-5</v>
      </c>
    </row>
    <row r="957" spans="1:6" x14ac:dyDescent="0.15">
      <c r="A957" s="25" t="s">
        <v>1196</v>
      </c>
      <c r="B957" s="25" t="s">
        <v>1190</v>
      </c>
      <c r="C957" s="22">
        <v>0</v>
      </c>
      <c r="D957" s="22"/>
      <c r="E957" s="23"/>
      <c r="F957" s="24">
        <f t="shared" si="45"/>
        <v>0</v>
      </c>
    </row>
    <row r="958" spans="1:6" x14ac:dyDescent="0.15">
      <c r="A958" s="25" t="s">
        <v>880</v>
      </c>
      <c r="B958" s="25" t="s">
        <v>881</v>
      </c>
      <c r="C958" s="22">
        <v>0.72596155000000007</v>
      </c>
      <c r="D958" s="22">
        <v>1.1787753700000001</v>
      </c>
      <c r="E958" s="23">
        <f t="shared" ref="E958:E967" si="46">IF(ISERROR(C958/D958-1),"",((C958/D958-1)))</f>
        <v>-0.38413919354287152</v>
      </c>
      <c r="F958" s="24">
        <f t="shared" ref="F958:F967" si="47">C958/$C$1427</f>
        <v>1.7537003844161268E-5</v>
      </c>
    </row>
    <row r="959" spans="1:6" x14ac:dyDescent="0.15">
      <c r="A959" s="25" t="s">
        <v>882</v>
      </c>
      <c r="B959" s="25" t="s">
        <v>883</v>
      </c>
      <c r="C959" s="22">
        <v>0</v>
      </c>
      <c r="D959" s="22">
        <v>1.6895999999999999E-3</v>
      </c>
      <c r="E959" s="23">
        <f t="shared" si="46"/>
        <v>-1</v>
      </c>
      <c r="F959" s="24">
        <f t="shared" si="47"/>
        <v>0</v>
      </c>
    </row>
    <row r="960" spans="1:6" x14ac:dyDescent="0.15">
      <c r="A960" s="25" t="s">
        <v>884</v>
      </c>
      <c r="B960" s="25" t="s">
        <v>885</v>
      </c>
      <c r="C960" s="22">
        <v>1.7465613</v>
      </c>
      <c r="D960" s="22">
        <v>0.30005778999999999</v>
      </c>
      <c r="E960" s="23">
        <f t="shared" si="46"/>
        <v>4.8207497295770922</v>
      </c>
      <c r="F960" s="24">
        <f t="shared" si="47"/>
        <v>4.219156266907428E-5</v>
      </c>
    </row>
    <row r="961" spans="1:6" x14ac:dyDescent="0.15">
      <c r="A961" s="25" t="s">
        <v>661</v>
      </c>
      <c r="B961" s="25" t="s">
        <v>769</v>
      </c>
      <c r="C961" s="22">
        <v>4.7753400000000003E-3</v>
      </c>
      <c r="D961" s="22">
        <v>0.18180735999999997</v>
      </c>
      <c r="E961" s="23">
        <f t="shared" si="46"/>
        <v>-0.97373406665164708</v>
      </c>
      <c r="F961" s="24">
        <f t="shared" si="47"/>
        <v>1.1535756396075946E-7</v>
      </c>
    </row>
    <row r="962" spans="1:6" x14ac:dyDescent="0.15">
      <c r="A962" s="25" t="s">
        <v>662</v>
      </c>
      <c r="B962" s="25" t="s">
        <v>770</v>
      </c>
      <c r="C962" s="22">
        <v>0</v>
      </c>
      <c r="D962" s="22">
        <v>5.7399999999999999E-5</v>
      </c>
      <c r="E962" s="23">
        <f t="shared" si="46"/>
        <v>-1</v>
      </c>
      <c r="F962" s="24">
        <f t="shared" si="47"/>
        <v>0</v>
      </c>
    </row>
    <row r="963" spans="1:6" x14ac:dyDescent="0.15">
      <c r="A963" s="25" t="s">
        <v>663</v>
      </c>
      <c r="B963" s="25" t="s">
        <v>771</v>
      </c>
      <c r="C963" s="22">
        <v>0</v>
      </c>
      <c r="D963" s="22">
        <v>1.0479E-4</v>
      </c>
      <c r="E963" s="23">
        <f t="shared" si="46"/>
        <v>-1</v>
      </c>
      <c r="F963" s="24">
        <f t="shared" si="47"/>
        <v>0</v>
      </c>
    </row>
    <row r="964" spans="1:6" x14ac:dyDescent="0.15">
      <c r="A964" s="25" t="s">
        <v>664</v>
      </c>
      <c r="B964" s="25" t="s">
        <v>772</v>
      </c>
      <c r="C964" s="22">
        <v>1.1505399999999999E-2</v>
      </c>
      <c r="D964" s="22">
        <v>6.5078730000000001E-2</v>
      </c>
      <c r="E964" s="23">
        <f t="shared" si="46"/>
        <v>-0.82320798208569834</v>
      </c>
      <c r="F964" s="24">
        <f t="shared" si="47"/>
        <v>2.7793516616494776E-7</v>
      </c>
    </row>
    <row r="965" spans="1:6" x14ac:dyDescent="0.15">
      <c r="A965" s="25" t="s">
        <v>665</v>
      </c>
      <c r="B965" s="25" t="s">
        <v>773</v>
      </c>
      <c r="C965" s="22">
        <v>0</v>
      </c>
      <c r="D965" s="22">
        <v>5.8609999999999996E-5</v>
      </c>
      <c r="E965" s="23">
        <f t="shared" si="46"/>
        <v>-1</v>
      </c>
      <c r="F965" s="24">
        <f t="shared" si="47"/>
        <v>0</v>
      </c>
    </row>
    <row r="966" spans="1:6" x14ac:dyDescent="0.15">
      <c r="A966" s="25" t="s">
        <v>666</v>
      </c>
      <c r="B966" s="25" t="s">
        <v>774</v>
      </c>
      <c r="C966" s="22">
        <v>3.7090500000000002E-3</v>
      </c>
      <c r="D966" s="22">
        <v>3.8979099999999997E-3</v>
      </c>
      <c r="E966" s="23">
        <f t="shared" si="46"/>
        <v>-4.845160611712418E-2</v>
      </c>
      <c r="F966" s="24">
        <f t="shared" si="47"/>
        <v>8.9599268870625938E-8</v>
      </c>
    </row>
    <row r="967" spans="1:6" s="4" customFormat="1" ht="11" x14ac:dyDescent="0.15">
      <c r="A967" s="115" t="s">
        <v>751</v>
      </c>
      <c r="B967" s="27"/>
      <c r="C967" s="28">
        <f>SUM(C696:C966)</f>
        <v>4998.5479768900013</v>
      </c>
      <c r="D967" s="29">
        <f>SUM(D696:D966)</f>
        <v>4460.7591319799994</v>
      </c>
      <c r="E967" s="30">
        <f t="shared" si="46"/>
        <v>0.1205599381178184</v>
      </c>
      <c r="F967" s="51">
        <f t="shared" si="47"/>
        <v>0.12074958389455266</v>
      </c>
    </row>
    <row r="968" spans="1:6" x14ac:dyDescent="0.15">
      <c r="E968" s="33"/>
    </row>
    <row r="969" spans="1:6" s="4" customFormat="1" ht="11" x14ac:dyDescent="0.15">
      <c r="A969" s="34" t="s">
        <v>707</v>
      </c>
      <c r="B969" s="35" t="s">
        <v>934</v>
      </c>
      <c r="C969" s="140" t="s">
        <v>567</v>
      </c>
      <c r="D969" s="141"/>
      <c r="E969" s="142"/>
      <c r="F969" s="36"/>
    </row>
    <row r="970" spans="1:6" s="10" customFormat="1" ht="12" x14ac:dyDescent="0.15">
      <c r="A970" s="37"/>
      <c r="B970" s="38"/>
      <c r="C970" s="7" t="s">
        <v>1186</v>
      </c>
      <c r="D970" s="39" t="s">
        <v>1260</v>
      </c>
      <c r="E970" s="40" t="s">
        <v>905</v>
      </c>
      <c r="F970" s="41" t="s">
        <v>906</v>
      </c>
    </row>
    <row r="971" spans="1:6" x14ac:dyDescent="0.15">
      <c r="A971" s="20" t="s">
        <v>626</v>
      </c>
      <c r="B971" s="20" t="s">
        <v>947</v>
      </c>
      <c r="C971" s="45">
        <v>31.672779350000003</v>
      </c>
      <c r="D971" s="22">
        <v>23.712149280000002</v>
      </c>
      <c r="E971" s="42">
        <f t="shared" ref="E971:E1002" si="48">IF(ISERROR(C971/D971-1),"",((C971/D971-1)))</f>
        <v>0.33571946498811855</v>
      </c>
      <c r="F971" s="43">
        <f t="shared" ref="F971:F1002" si="49">C971/$C$1427</f>
        <v>7.6511717902445612E-4</v>
      </c>
    </row>
    <row r="972" spans="1:6" x14ac:dyDescent="0.15">
      <c r="A972" s="25" t="s">
        <v>627</v>
      </c>
      <c r="B972" s="25" t="s">
        <v>948</v>
      </c>
      <c r="C972" s="21">
        <v>8.1429425200000001</v>
      </c>
      <c r="D972" s="22">
        <v>1.4014061599999998</v>
      </c>
      <c r="E972" s="23">
        <f t="shared" si="48"/>
        <v>4.810551396463107</v>
      </c>
      <c r="F972" s="24">
        <f t="shared" si="49"/>
        <v>1.9670850925372597E-4</v>
      </c>
    </row>
    <row r="973" spans="1:6" x14ac:dyDescent="0.15">
      <c r="A973" s="25" t="s">
        <v>628</v>
      </c>
      <c r="B973" s="25" t="s">
        <v>949</v>
      </c>
      <c r="C973" s="21">
        <v>0.23816915999999999</v>
      </c>
      <c r="D973" s="22">
        <v>0.46653018000000002</v>
      </c>
      <c r="E973" s="23">
        <f t="shared" si="48"/>
        <v>-0.48948820417148575</v>
      </c>
      <c r="F973" s="24">
        <f t="shared" si="49"/>
        <v>5.7534362177730491E-6</v>
      </c>
    </row>
    <row r="974" spans="1:6" x14ac:dyDescent="0.15">
      <c r="A974" s="25" t="s">
        <v>187</v>
      </c>
      <c r="B974" s="25" t="s">
        <v>188</v>
      </c>
      <c r="C974" s="21">
        <v>2.2222999999999999E-4</v>
      </c>
      <c r="D974" s="22">
        <v>8.7846200000000017E-3</v>
      </c>
      <c r="E974" s="23">
        <f t="shared" si="48"/>
        <v>-0.97470237756442513</v>
      </c>
      <c r="F974" s="24">
        <f t="shared" si="49"/>
        <v>5.3683950125016379E-9</v>
      </c>
    </row>
    <row r="975" spans="1:6" x14ac:dyDescent="0.15">
      <c r="A975" s="25" t="s">
        <v>950</v>
      </c>
      <c r="B975" s="25" t="s">
        <v>951</v>
      </c>
      <c r="C975" s="21">
        <v>0.33594134999999997</v>
      </c>
      <c r="D975" s="22">
        <v>0.82794736999999996</v>
      </c>
      <c r="E975" s="23">
        <f t="shared" si="48"/>
        <v>-0.59424794114630741</v>
      </c>
      <c r="F975" s="24">
        <f t="shared" si="49"/>
        <v>8.115312369315875E-6</v>
      </c>
    </row>
    <row r="976" spans="1:6" x14ac:dyDescent="0.15">
      <c r="A976" s="25" t="s">
        <v>952</v>
      </c>
      <c r="B976" s="25" t="s">
        <v>953</v>
      </c>
      <c r="C976" s="21">
        <v>6.3185829999999998E-2</v>
      </c>
      <c r="D976" s="22">
        <v>2.1671972599999996</v>
      </c>
      <c r="E976" s="23">
        <f t="shared" si="48"/>
        <v>-0.97084444911119905</v>
      </c>
      <c r="F976" s="24">
        <f t="shared" si="49"/>
        <v>1.5263758026943993E-6</v>
      </c>
    </row>
    <row r="977" spans="1:6" x14ac:dyDescent="0.15">
      <c r="A977" s="25" t="s">
        <v>954</v>
      </c>
      <c r="B977" s="25" t="s">
        <v>955</v>
      </c>
      <c r="C977" s="21">
        <v>0.40761828999999999</v>
      </c>
      <c r="D977" s="22">
        <v>1.1173249999999999E-2</v>
      </c>
      <c r="E977" s="23">
        <f t="shared" si="48"/>
        <v>35.481622625467075</v>
      </c>
      <c r="F977" s="24">
        <f t="shared" si="49"/>
        <v>9.8468073394251292E-6</v>
      </c>
    </row>
    <row r="978" spans="1:6" x14ac:dyDescent="0.15">
      <c r="A978" s="25" t="s">
        <v>644</v>
      </c>
      <c r="B978" s="25" t="s">
        <v>956</v>
      </c>
      <c r="C978" s="21">
        <v>3.070223E-2</v>
      </c>
      <c r="D978" s="22">
        <v>0</v>
      </c>
      <c r="E978" s="23" t="str">
        <f t="shared" si="48"/>
        <v/>
      </c>
      <c r="F978" s="24">
        <f t="shared" si="49"/>
        <v>7.4167168431210085E-7</v>
      </c>
    </row>
    <row r="979" spans="1:6" x14ac:dyDescent="0.15">
      <c r="A979" s="25" t="s">
        <v>957</v>
      </c>
      <c r="B979" s="25" t="s">
        <v>958</v>
      </c>
      <c r="C979" s="21">
        <v>0.21190914999999999</v>
      </c>
      <c r="D979" s="22">
        <v>2.5569640000000001E-2</v>
      </c>
      <c r="E979" s="23">
        <f t="shared" si="48"/>
        <v>7.2875296640860014</v>
      </c>
      <c r="F979" s="24">
        <f t="shared" si="49"/>
        <v>5.1190749402126696E-6</v>
      </c>
    </row>
    <row r="980" spans="1:6" x14ac:dyDescent="0.15">
      <c r="A980" s="25" t="s">
        <v>959</v>
      </c>
      <c r="B980" s="25" t="s">
        <v>960</v>
      </c>
      <c r="C980" s="21">
        <v>3.3587120000000005E-2</v>
      </c>
      <c r="D980" s="22">
        <v>0</v>
      </c>
      <c r="E980" s="23" t="str">
        <f t="shared" si="48"/>
        <v/>
      </c>
      <c r="F980" s="24">
        <f t="shared" si="49"/>
        <v>8.1136177605316139E-7</v>
      </c>
    </row>
    <row r="981" spans="1:6" x14ac:dyDescent="0.15">
      <c r="A981" s="25" t="s">
        <v>961</v>
      </c>
      <c r="B981" s="25" t="s">
        <v>962</v>
      </c>
      <c r="C981" s="21">
        <v>0</v>
      </c>
      <c r="D981" s="22">
        <v>0</v>
      </c>
      <c r="E981" s="23" t="str">
        <f t="shared" si="48"/>
        <v/>
      </c>
      <c r="F981" s="24">
        <f t="shared" si="49"/>
        <v>0</v>
      </c>
    </row>
    <row r="982" spans="1:6" x14ac:dyDescent="0.15">
      <c r="A982" s="25" t="s">
        <v>963</v>
      </c>
      <c r="B982" s="25" t="s">
        <v>964</v>
      </c>
      <c r="C982" s="21">
        <v>4.9552539999999999E-2</v>
      </c>
      <c r="D982" s="22">
        <v>0</v>
      </c>
      <c r="E982" s="23" t="str">
        <f t="shared" si="48"/>
        <v/>
      </c>
      <c r="F982" s="24">
        <f t="shared" si="49"/>
        <v>1.1970373423605629E-6</v>
      </c>
    </row>
    <row r="983" spans="1:6" x14ac:dyDescent="0.15">
      <c r="A983" s="25" t="s">
        <v>645</v>
      </c>
      <c r="B983" s="25" t="s">
        <v>967</v>
      </c>
      <c r="C983" s="21">
        <v>0.21509537000000001</v>
      </c>
      <c r="D983" s="22">
        <v>9.1805520000000002E-2</v>
      </c>
      <c r="E983" s="23">
        <f t="shared" si="48"/>
        <v>1.3429459361485017</v>
      </c>
      <c r="F983" s="24">
        <f t="shared" si="49"/>
        <v>5.1960442402924655E-6</v>
      </c>
    </row>
    <row r="984" spans="1:6" x14ac:dyDescent="0.15">
      <c r="A984" s="25" t="s">
        <v>965</v>
      </c>
      <c r="B984" s="25" t="s">
        <v>966</v>
      </c>
      <c r="C984" s="21">
        <v>0.11695636</v>
      </c>
      <c r="D984" s="22">
        <v>0.13435064999999999</v>
      </c>
      <c r="E984" s="23">
        <f t="shared" si="48"/>
        <v>-0.12946934011856281</v>
      </c>
      <c r="F984" s="24">
        <f t="shared" si="49"/>
        <v>2.8253068429300548E-6</v>
      </c>
    </row>
    <row r="985" spans="1:6" x14ac:dyDescent="0.15">
      <c r="A985" s="25" t="s">
        <v>968</v>
      </c>
      <c r="B985" s="25" t="s">
        <v>969</v>
      </c>
      <c r="C985" s="21">
        <v>0</v>
      </c>
      <c r="D985" s="22">
        <v>5.7521999999999998E-4</v>
      </c>
      <c r="E985" s="23">
        <f t="shared" si="48"/>
        <v>-1</v>
      </c>
      <c r="F985" s="24">
        <f t="shared" si="49"/>
        <v>0</v>
      </c>
    </row>
    <row r="986" spans="1:6" x14ac:dyDescent="0.15">
      <c r="A986" s="25" t="s">
        <v>970</v>
      </c>
      <c r="B986" s="25" t="s">
        <v>971</v>
      </c>
      <c r="C986" s="21">
        <v>0.58103907999999993</v>
      </c>
      <c r="D986" s="22">
        <v>6.1117599999999999E-3</v>
      </c>
      <c r="E986" s="23">
        <f t="shared" si="48"/>
        <v>94.069027579616986</v>
      </c>
      <c r="F986" s="24">
        <f t="shared" si="49"/>
        <v>1.4036121581877064E-5</v>
      </c>
    </row>
    <row r="987" spans="1:6" x14ac:dyDescent="0.15">
      <c r="A987" s="25" t="s">
        <v>972</v>
      </c>
      <c r="B987" s="25" t="s">
        <v>973</v>
      </c>
      <c r="C987" s="21">
        <v>0</v>
      </c>
      <c r="D987" s="22">
        <v>0</v>
      </c>
      <c r="E987" s="23" t="str">
        <f t="shared" si="48"/>
        <v/>
      </c>
      <c r="F987" s="24">
        <f t="shared" si="49"/>
        <v>0</v>
      </c>
    </row>
    <row r="988" spans="1:6" x14ac:dyDescent="0.15">
      <c r="A988" s="25" t="s">
        <v>974</v>
      </c>
      <c r="B988" s="25" t="s">
        <v>975</v>
      </c>
      <c r="C988" s="21">
        <v>2.3809139999999999E-2</v>
      </c>
      <c r="D988" s="22">
        <v>2.4260790000000001E-2</v>
      </c>
      <c r="E988" s="23">
        <f t="shared" si="48"/>
        <v>-1.8616458903440547E-2</v>
      </c>
      <c r="F988" s="24">
        <f t="shared" si="49"/>
        <v>5.7515577747357803E-7</v>
      </c>
    </row>
    <row r="989" spans="1:6" x14ac:dyDescent="0.15">
      <c r="A989" s="25" t="s">
        <v>976</v>
      </c>
      <c r="B989" s="25" t="s">
        <v>977</v>
      </c>
      <c r="C989" s="21">
        <v>0.28125528000000005</v>
      </c>
      <c r="D989" s="22">
        <v>1.239985E-2</v>
      </c>
      <c r="E989" s="23">
        <f t="shared" si="48"/>
        <v>21.682151800223394</v>
      </c>
      <c r="F989" s="24">
        <f t="shared" si="49"/>
        <v>6.7942646914986816E-6</v>
      </c>
    </row>
    <row r="990" spans="1:6" x14ac:dyDescent="0.15">
      <c r="A990" s="25" t="s">
        <v>978</v>
      </c>
      <c r="B990" s="25" t="s">
        <v>979</v>
      </c>
      <c r="C990" s="21">
        <v>0.86144493999999994</v>
      </c>
      <c r="D990" s="22">
        <v>0.32776833</v>
      </c>
      <c r="E990" s="23">
        <f t="shared" si="48"/>
        <v>1.6282128599794858</v>
      </c>
      <c r="F990" s="24">
        <f t="shared" si="49"/>
        <v>2.0809866892142252E-5</v>
      </c>
    </row>
    <row r="991" spans="1:6" x14ac:dyDescent="0.15">
      <c r="A991" s="25" t="s">
        <v>980</v>
      </c>
      <c r="B991" s="25" t="s">
        <v>981</v>
      </c>
      <c r="C991" s="21">
        <v>20.012822</v>
      </c>
      <c r="D991" s="22">
        <v>17.705042690000003</v>
      </c>
      <c r="E991" s="23">
        <f t="shared" si="48"/>
        <v>0.13034587661872488</v>
      </c>
      <c r="F991" s="24">
        <f t="shared" si="49"/>
        <v>4.8344838145562282E-4</v>
      </c>
    </row>
    <row r="992" spans="1:6" x14ac:dyDescent="0.15">
      <c r="A992" s="68" t="s">
        <v>600</v>
      </c>
      <c r="B992" s="25" t="s">
        <v>601</v>
      </c>
      <c r="C992" s="21">
        <v>16.122727980000001</v>
      </c>
      <c r="D992" s="22">
        <v>15.70670005</v>
      </c>
      <c r="E992" s="23">
        <f t="shared" si="48"/>
        <v>2.6487290689682474E-2</v>
      </c>
      <c r="F992" s="24">
        <f t="shared" si="49"/>
        <v>3.8947564449332949E-4</v>
      </c>
    </row>
    <row r="993" spans="1:6" x14ac:dyDescent="0.15">
      <c r="A993" s="25" t="s">
        <v>982</v>
      </c>
      <c r="B993" s="25" t="s">
        <v>983</v>
      </c>
      <c r="C993" s="21">
        <v>1.10569308</v>
      </c>
      <c r="D993" s="22">
        <v>0.69939985999999998</v>
      </c>
      <c r="E993" s="23">
        <f t="shared" si="48"/>
        <v>0.58091693069541073</v>
      </c>
      <c r="F993" s="24">
        <f t="shared" si="49"/>
        <v>2.6710152616791499E-5</v>
      </c>
    </row>
    <row r="994" spans="1:6" x14ac:dyDescent="0.15">
      <c r="A994" s="25" t="s">
        <v>984</v>
      </c>
      <c r="B994" s="25" t="s">
        <v>985</v>
      </c>
      <c r="C994" s="21">
        <v>1.2904990199999999</v>
      </c>
      <c r="D994" s="22">
        <v>1.0504763799999999</v>
      </c>
      <c r="E994" s="23">
        <f t="shared" si="48"/>
        <v>0.22848932595704818</v>
      </c>
      <c r="F994" s="24">
        <f t="shared" si="49"/>
        <v>3.1174497154327732E-5</v>
      </c>
    </row>
    <row r="995" spans="1:6" x14ac:dyDescent="0.15">
      <c r="A995" s="68" t="s">
        <v>592</v>
      </c>
      <c r="B995" s="25" t="s">
        <v>708</v>
      </c>
      <c r="C995" s="21">
        <v>4.4606031500000007</v>
      </c>
      <c r="D995" s="22">
        <v>0.40905730000000001</v>
      </c>
      <c r="E995" s="23">
        <f t="shared" si="48"/>
        <v>9.9045924617406911</v>
      </c>
      <c r="F995" s="24">
        <f t="shared" si="49"/>
        <v>1.0775448725738694E-4</v>
      </c>
    </row>
    <row r="996" spans="1:6" x14ac:dyDescent="0.15">
      <c r="A996" s="68" t="s">
        <v>986</v>
      </c>
      <c r="B996" s="25" t="s">
        <v>987</v>
      </c>
      <c r="C996" s="21">
        <v>6.4494180200000004</v>
      </c>
      <c r="D996" s="22">
        <v>9.3716907900000006</v>
      </c>
      <c r="E996" s="23">
        <f t="shared" si="48"/>
        <v>-0.31181916214288585</v>
      </c>
      <c r="F996" s="24">
        <f t="shared" si="49"/>
        <v>1.557981529591243E-4</v>
      </c>
    </row>
    <row r="997" spans="1:6" x14ac:dyDescent="0.15">
      <c r="A997" s="68" t="s">
        <v>988</v>
      </c>
      <c r="B997" s="25" t="s">
        <v>989</v>
      </c>
      <c r="C997" s="21">
        <v>1.6942371700000001</v>
      </c>
      <c r="D997" s="22">
        <v>2.7374431699999997</v>
      </c>
      <c r="E997" s="23">
        <f t="shared" si="48"/>
        <v>-0.38108772866324003</v>
      </c>
      <c r="F997" s="24">
        <f t="shared" si="49"/>
        <v>4.0927572215375468E-5</v>
      </c>
    </row>
    <row r="998" spans="1:6" x14ac:dyDescent="0.15">
      <c r="A998" s="68" t="s">
        <v>478</v>
      </c>
      <c r="B998" s="25" t="s">
        <v>476</v>
      </c>
      <c r="C998" s="21">
        <v>18.792764300000002</v>
      </c>
      <c r="D998" s="22">
        <v>21.726641690000001</v>
      </c>
      <c r="E998" s="23">
        <f t="shared" si="48"/>
        <v>-0.13503593568951611</v>
      </c>
      <c r="F998" s="24">
        <f t="shared" si="49"/>
        <v>4.5397553048300791E-4</v>
      </c>
    </row>
    <row r="999" spans="1:6" x14ac:dyDescent="0.15">
      <c r="A999" s="68" t="s">
        <v>1016</v>
      </c>
      <c r="B999" s="25" t="s">
        <v>1017</v>
      </c>
      <c r="C999" s="21">
        <v>0.25185352</v>
      </c>
      <c r="D999" s="22">
        <v>0.36247041999999996</v>
      </c>
      <c r="E999" s="23">
        <f t="shared" si="48"/>
        <v>-0.30517497124317061</v>
      </c>
      <c r="F999" s="24">
        <f t="shared" si="49"/>
        <v>6.0840083726273753E-6</v>
      </c>
    </row>
    <row r="1000" spans="1:6" x14ac:dyDescent="0.15">
      <c r="A1000" s="68" t="s">
        <v>1018</v>
      </c>
      <c r="B1000" s="25" t="s">
        <v>1019</v>
      </c>
      <c r="C1000" s="21">
        <v>1.7750540299999997</v>
      </c>
      <c r="D1000" s="22">
        <v>2.0112427400000001</v>
      </c>
      <c r="E1000" s="23">
        <f t="shared" si="48"/>
        <v>-0.11743421383338359</v>
      </c>
      <c r="F1000" s="24">
        <f t="shared" si="49"/>
        <v>4.2879859611991771E-5</v>
      </c>
    </row>
    <row r="1001" spans="1:6" x14ac:dyDescent="0.15">
      <c r="A1001" s="68" t="s">
        <v>1020</v>
      </c>
      <c r="B1001" s="25" t="s">
        <v>1021</v>
      </c>
      <c r="C1001" s="21">
        <v>1.9199118399999999</v>
      </c>
      <c r="D1001" s="22">
        <v>1.10463647</v>
      </c>
      <c r="E1001" s="23">
        <f t="shared" si="48"/>
        <v>0.73804857266753099</v>
      </c>
      <c r="F1001" s="24">
        <f t="shared" si="49"/>
        <v>4.6379179887048743E-5</v>
      </c>
    </row>
    <row r="1002" spans="1:6" x14ac:dyDescent="0.15">
      <c r="A1002" s="68" t="s">
        <v>1022</v>
      </c>
      <c r="B1002" s="25" t="s">
        <v>1023</v>
      </c>
      <c r="C1002" s="21">
        <v>0.41674401</v>
      </c>
      <c r="D1002" s="22">
        <v>1.7838997400000001</v>
      </c>
      <c r="E1002" s="23">
        <f t="shared" si="48"/>
        <v>-0.76638596852982332</v>
      </c>
      <c r="F1002" s="24">
        <f t="shared" si="49"/>
        <v>1.0067256737496885E-5</v>
      </c>
    </row>
    <row r="1003" spans="1:6" x14ac:dyDescent="0.15">
      <c r="A1003" s="68" t="s">
        <v>1024</v>
      </c>
      <c r="B1003" s="25" t="s">
        <v>1025</v>
      </c>
      <c r="C1003" s="21">
        <v>1.2217730900000001</v>
      </c>
      <c r="D1003" s="22">
        <v>6.5229040899999999</v>
      </c>
      <c r="E1003" s="23">
        <f t="shared" ref="E1003:E1034" si="50">IF(ISERROR(C1003/D1003-1),"",((C1003/D1003-1)))</f>
        <v>-0.81269491730331422</v>
      </c>
      <c r="F1003" s="24">
        <f t="shared" ref="F1003:F1034" si="51">C1003/$C$1427</f>
        <v>2.9514289532307589E-5</v>
      </c>
    </row>
    <row r="1004" spans="1:6" x14ac:dyDescent="0.15">
      <c r="A1004" s="68" t="s">
        <v>1026</v>
      </c>
      <c r="B1004" s="25" t="s">
        <v>1027</v>
      </c>
      <c r="C1004" s="21">
        <v>1.3362203499999998</v>
      </c>
      <c r="D1004" s="22">
        <v>1.86162808</v>
      </c>
      <c r="E1004" s="23">
        <f t="shared" si="50"/>
        <v>-0.28223023473088149</v>
      </c>
      <c r="F1004" s="24">
        <f t="shared" si="51"/>
        <v>3.2278984216996773E-5</v>
      </c>
    </row>
    <row r="1005" spans="1:6" x14ac:dyDescent="0.15">
      <c r="A1005" s="25" t="s">
        <v>918</v>
      </c>
      <c r="B1005" s="25" t="s">
        <v>1029</v>
      </c>
      <c r="C1005" s="21">
        <v>5.2190299999999995E-3</v>
      </c>
      <c r="D1005" s="22">
        <v>0</v>
      </c>
      <c r="E1005" s="23" t="str">
        <f t="shared" si="50"/>
        <v/>
      </c>
      <c r="F1005" s="24">
        <f t="shared" si="51"/>
        <v>1.2607575314807372E-7</v>
      </c>
    </row>
    <row r="1006" spans="1:6" x14ac:dyDescent="0.15">
      <c r="A1006" s="25" t="s">
        <v>654</v>
      </c>
      <c r="B1006" s="25" t="s">
        <v>1031</v>
      </c>
      <c r="C1006" s="21">
        <v>5.2947919999999996E-2</v>
      </c>
      <c r="D1006" s="22">
        <v>0</v>
      </c>
      <c r="E1006" s="23" t="str">
        <f t="shared" si="50"/>
        <v/>
      </c>
      <c r="F1006" s="24">
        <f t="shared" si="51"/>
        <v>1.2790593063507885E-6</v>
      </c>
    </row>
    <row r="1007" spans="1:6" x14ac:dyDescent="0.15">
      <c r="A1007" s="68" t="s">
        <v>1032</v>
      </c>
      <c r="B1007" s="25" t="s">
        <v>1033</v>
      </c>
      <c r="C1007" s="21">
        <v>1.5176066499999998</v>
      </c>
      <c r="D1007" s="22">
        <v>3.7238512300000002</v>
      </c>
      <c r="E1007" s="23">
        <f t="shared" si="50"/>
        <v>-0.59246313661139471</v>
      </c>
      <c r="F1007" s="24">
        <f t="shared" si="51"/>
        <v>3.6660720743370915E-5</v>
      </c>
    </row>
    <row r="1008" spans="1:6" x14ac:dyDescent="0.15">
      <c r="A1008" s="68" t="s">
        <v>1034</v>
      </c>
      <c r="B1008" s="25" t="s">
        <v>1035</v>
      </c>
      <c r="C1008" s="21">
        <v>1.99473284</v>
      </c>
      <c r="D1008" s="22">
        <v>7.5236723799999998</v>
      </c>
      <c r="E1008" s="23">
        <f t="shared" si="50"/>
        <v>-0.73487244802118834</v>
      </c>
      <c r="F1008" s="24">
        <f t="shared" si="51"/>
        <v>4.8186625700981989E-5</v>
      </c>
    </row>
    <row r="1009" spans="1:6" x14ac:dyDescent="0.15">
      <c r="A1009" s="68" t="s">
        <v>1036</v>
      </c>
      <c r="B1009" s="25" t="s">
        <v>1037</v>
      </c>
      <c r="C1009" s="21">
        <v>1.0163384199999999</v>
      </c>
      <c r="D1009" s="22">
        <v>1.44318583</v>
      </c>
      <c r="E1009" s="23">
        <f t="shared" si="50"/>
        <v>-0.29576746190752179</v>
      </c>
      <c r="F1009" s="24">
        <f t="shared" si="51"/>
        <v>2.455161816560228E-5</v>
      </c>
    </row>
    <row r="1010" spans="1:6" x14ac:dyDescent="0.15">
      <c r="A1010" s="68" t="s">
        <v>911</v>
      </c>
      <c r="B1010" s="25" t="s">
        <v>1039</v>
      </c>
      <c r="C1010" s="21">
        <v>10.897874719999999</v>
      </c>
      <c r="D1010" s="22">
        <v>8.0041522199999999</v>
      </c>
      <c r="E1010" s="23">
        <f t="shared" si="50"/>
        <v>0.36152766969741612</v>
      </c>
      <c r="F1010" s="24">
        <f t="shared" si="51"/>
        <v>2.6325921924904688E-4</v>
      </c>
    </row>
    <row r="1011" spans="1:6" x14ac:dyDescent="0.15">
      <c r="A1011" s="68" t="s">
        <v>1040</v>
      </c>
      <c r="B1011" s="25" t="s">
        <v>1041</v>
      </c>
      <c r="C1011" s="21">
        <v>2.4966298</v>
      </c>
      <c r="D1011" s="22">
        <v>1.3361690400000001</v>
      </c>
      <c r="E1011" s="23">
        <f t="shared" si="50"/>
        <v>0.86849846483495807</v>
      </c>
      <c r="F1011" s="24">
        <f t="shared" si="51"/>
        <v>6.0310916466647001E-5</v>
      </c>
    </row>
    <row r="1012" spans="1:6" x14ac:dyDescent="0.15">
      <c r="A1012" s="68" t="s">
        <v>1042</v>
      </c>
      <c r="B1012" s="25" t="s">
        <v>1043</v>
      </c>
      <c r="C1012" s="21">
        <v>5.5529333799999998</v>
      </c>
      <c r="D1012" s="22">
        <v>9.4130697300000001</v>
      </c>
      <c r="E1012" s="23">
        <f t="shared" si="50"/>
        <v>-0.410082625617605</v>
      </c>
      <c r="F1012" s="24">
        <f t="shared" si="51"/>
        <v>1.3414183441455189E-4</v>
      </c>
    </row>
    <row r="1013" spans="1:6" x14ac:dyDescent="0.15">
      <c r="A1013" s="68" t="s">
        <v>1044</v>
      </c>
      <c r="B1013" s="25" t="s">
        <v>1045</v>
      </c>
      <c r="C1013" s="21">
        <v>6.9681902500000001</v>
      </c>
      <c r="D1013" s="22">
        <v>5.8148235700000006</v>
      </c>
      <c r="E1013" s="23">
        <f t="shared" si="50"/>
        <v>0.19834938517317724</v>
      </c>
      <c r="F1013" s="24">
        <f t="shared" si="51"/>
        <v>1.6833009847573479E-4</v>
      </c>
    </row>
    <row r="1014" spans="1:6" x14ac:dyDescent="0.15">
      <c r="A1014" s="25" t="s">
        <v>191</v>
      </c>
      <c r="B1014" s="25" t="s">
        <v>192</v>
      </c>
      <c r="C1014" s="21">
        <v>0.38393115</v>
      </c>
      <c r="D1014" s="22">
        <v>1.5205951299999998</v>
      </c>
      <c r="E1014" s="23">
        <f t="shared" si="50"/>
        <v>-0.74751257423795647</v>
      </c>
      <c r="F1014" s="24">
        <f t="shared" si="51"/>
        <v>9.2745987076633138E-6</v>
      </c>
    </row>
    <row r="1015" spans="1:6" x14ac:dyDescent="0.15">
      <c r="A1015" s="68" t="s">
        <v>1046</v>
      </c>
      <c r="B1015" s="25" t="s">
        <v>1047</v>
      </c>
      <c r="C1015" s="21">
        <v>6.8099134299999999</v>
      </c>
      <c r="D1015" s="22">
        <v>10.64601167</v>
      </c>
      <c r="E1015" s="23">
        <f t="shared" si="50"/>
        <v>-0.36033195894477166</v>
      </c>
      <c r="F1015" s="24">
        <f t="shared" si="51"/>
        <v>1.6450661608774657E-4</v>
      </c>
    </row>
    <row r="1016" spans="1:6" x14ac:dyDescent="0.15">
      <c r="A1016" s="68" t="s">
        <v>1057</v>
      </c>
      <c r="B1016" s="25" t="s">
        <v>1066</v>
      </c>
      <c r="C1016" s="21">
        <v>1.7891574299999999</v>
      </c>
      <c r="D1016" s="22">
        <v>2.2085337699999998</v>
      </c>
      <c r="E1016" s="23">
        <f t="shared" si="50"/>
        <v>-0.18988903212469321</v>
      </c>
      <c r="F1016" s="24">
        <f t="shared" si="51"/>
        <v>4.3220554487658049E-5</v>
      </c>
    </row>
    <row r="1017" spans="1:6" x14ac:dyDescent="0.15">
      <c r="A1017" s="68" t="s">
        <v>669</v>
      </c>
      <c r="B1017" s="25" t="s">
        <v>1058</v>
      </c>
      <c r="C1017" s="21">
        <v>1.2568150900000001</v>
      </c>
      <c r="D1017" s="22">
        <v>2.3651257400000003</v>
      </c>
      <c r="E1017" s="23">
        <f t="shared" si="50"/>
        <v>-0.46860538163184506</v>
      </c>
      <c r="F1017" s="24">
        <f t="shared" si="51"/>
        <v>3.0360796745681492E-5</v>
      </c>
    </row>
    <row r="1018" spans="1:6" x14ac:dyDescent="0.15">
      <c r="A1018" s="25" t="s">
        <v>185</v>
      </c>
      <c r="B1018" s="25" t="s">
        <v>186</v>
      </c>
      <c r="C1018" s="21">
        <v>0</v>
      </c>
      <c r="D1018" s="22">
        <v>0</v>
      </c>
      <c r="E1018" s="23" t="str">
        <f t="shared" si="50"/>
        <v/>
      </c>
      <c r="F1018" s="24">
        <f t="shared" si="51"/>
        <v>0</v>
      </c>
    </row>
    <row r="1019" spans="1:6" x14ac:dyDescent="0.15">
      <c r="A1019" s="68" t="s">
        <v>1059</v>
      </c>
      <c r="B1019" s="25" t="s">
        <v>1060</v>
      </c>
      <c r="C1019" s="21">
        <v>0</v>
      </c>
      <c r="D1019" s="22">
        <v>3.9966799999999999E-3</v>
      </c>
      <c r="E1019" s="23">
        <f t="shared" si="50"/>
        <v>-1</v>
      </c>
      <c r="F1019" s="24">
        <f t="shared" si="51"/>
        <v>0</v>
      </c>
    </row>
    <row r="1020" spans="1:6" x14ac:dyDescent="0.15">
      <c r="A1020" s="25" t="s">
        <v>189</v>
      </c>
      <c r="B1020" s="25" t="s">
        <v>190</v>
      </c>
      <c r="C1020" s="21">
        <v>0.38906651000000003</v>
      </c>
      <c r="D1020" s="22">
        <v>2.0323931200000001</v>
      </c>
      <c r="E1020" s="23">
        <f t="shared" si="50"/>
        <v>-0.8085672962718945</v>
      </c>
      <c r="F1020" s="24">
        <f t="shared" si="51"/>
        <v>9.3986532503056238E-6</v>
      </c>
    </row>
    <row r="1021" spans="1:6" x14ac:dyDescent="0.15">
      <c r="A1021" s="68" t="s">
        <v>1061</v>
      </c>
      <c r="B1021" s="25" t="s">
        <v>1062</v>
      </c>
      <c r="C1021" s="21">
        <v>7.2253159999999997E-2</v>
      </c>
      <c r="D1021" s="22">
        <v>5.4782080000000004E-2</v>
      </c>
      <c r="E1021" s="23">
        <f t="shared" si="50"/>
        <v>0.31891961750995934</v>
      </c>
      <c r="F1021" s="24">
        <f t="shared" si="51"/>
        <v>1.7454146775029602E-6</v>
      </c>
    </row>
    <row r="1022" spans="1:6" x14ac:dyDescent="0.15">
      <c r="A1022" s="68" t="s">
        <v>1063</v>
      </c>
      <c r="B1022" s="25" t="s">
        <v>1064</v>
      </c>
      <c r="C1022" s="21">
        <v>0.82156719999999994</v>
      </c>
      <c r="D1022" s="22">
        <v>0.70435756999999999</v>
      </c>
      <c r="E1022" s="23">
        <f t="shared" si="50"/>
        <v>0.16640643189225601</v>
      </c>
      <c r="F1022" s="24">
        <f t="shared" si="51"/>
        <v>1.9846543036110947E-5</v>
      </c>
    </row>
    <row r="1023" spans="1:6" x14ac:dyDescent="0.15">
      <c r="A1023" s="68" t="s">
        <v>1067</v>
      </c>
      <c r="B1023" s="25" t="s">
        <v>1068</v>
      </c>
      <c r="C1023" s="21">
        <v>2.0484141600000001</v>
      </c>
      <c r="D1023" s="22">
        <v>14.522035650000001</v>
      </c>
      <c r="E1023" s="23">
        <f t="shared" si="50"/>
        <v>-0.85894442009581484</v>
      </c>
      <c r="F1023" s="24">
        <f t="shared" si="51"/>
        <v>4.9483401701308251E-5</v>
      </c>
    </row>
    <row r="1024" spans="1:6" x14ac:dyDescent="0.15">
      <c r="A1024" s="68" t="s">
        <v>477</v>
      </c>
      <c r="B1024" s="25" t="s">
        <v>475</v>
      </c>
      <c r="C1024" s="21">
        <v>9.6367983400000004</v>
      </c>
      <c r="D1024" s="22">
        <v>12.313375390000001</v>
      </c>
      <c r="E1024" s="23">
        <f t="shared" si="50"/>
        <v>-0.21737151392084708</v>
      </c>
      <c r="F1024" s="24">
        <f t="shared" si="51"/>
        <v>2.3279548281033194E-4</v>
      </c>
    </row>
    <row r="1025" spans="1:6" x14ac:dyDescent="0.15">
      <c r="A1025" s="68" t="s">
        <v>1102</v>
      </c>
      <c r="B1025" s="25" t="s">
        <v>338</v>
      </c>
      <c r="C1025" s="21">
        <v>11.87208373</v>
      </c>
      <c r="D1025" s="22">
        <v>7.9653300900000001</v>
      </c>
      <c r="E1025" s="23">
        <f t="shared" si="50"/>
        <v>0.49046977286034865</v>
      </c>
      <c r="F1025" s="24">
        <f t="shared" si="51"/>
        <v>2.8679312011939813E-4</v>
      </c>
    </row>
    <row r="1026" spans="1:6" x14ac:dyDescent="0.15">
      <c r="A1026" s="68" t="s">
        <v>1104</v>
      </c>
      <c r="B1026" s="25" t="s">
        <v>339</v>
      </c>
      <c r="C1026" s="21">
        <v>17.886280729999999</v>
      </c>
      <c r="D1026" s="22">
        <v>20.247435239999998</v>
      </c>
      <c r="E1026" s="23">
        <f t="shared" si="50"/>
        <v>-0.11661499256633745</v>
      </c>
      <c r="F1026" s="24">
        <f t="shared" si="51"/>
        <v>4.3207766846571643E-4</v>
      </c>
    </row>
    <row r="1027" spans="1:6" x14ac:dyDescent="0.15">
      <c r="A1027" s="68" t="s">
        <v>1106</v>
      </c>
      <c r="B1027" s="25" t="s">
        <v>340</v>
      </c>
      <c r="C1027" s="21">
        <v>18.022397609999999</v>
      </c>
      <c r="D1027" s="22">
        <v>16.573967240000002</v>
      </c>
      <c r="E1027" s="23">
        <f t="shared" si="50"/>
        <v>8.7391892902039858E-2</v>
      </c>
      <c r="F1027" s="24">
        <f t="shared" si="51"/>
        <v>4.3536583468859038E-4</v>
      </c>
    </row>
    <row r="1028" spans="1:6" x14ac:dyDescent="0.15">
      <c r="A1028" s="25" t="s">
        <v>1108</v>
      </c>
      <c r="B1028" s="25" t="s">
        <v>341</v>
      </c>
      <c r="C1028" s="21">
        <v>30.401887440000003</v>
      </c>
      <c r="D1028" s="22">
        <v>27.5786707</v>
      </c>
      <c r="E1028" s="23">
        <f t="shared" si="50"/>
        <v>0.10236957287430104</v>
      </c>
      <c r="F1028" s="24">
        <f t="shared" si="51"/>
        <v>7.3441632949436267E-4</v>
      </c>
    </row>
    <row r="1029" spans="1:6" x14ac:dyDescent="0.15">
      <c r="A1029" s="25" t="s">
        <v>709</v>
      </c>
      <c r="B1029" s="25" t="s">
        <v>710</v>
      </c>
      <c r="C1029" s="21">
        <v>87.961988730000002</v>
      </c>
      <c r="D1029" s="22">
        <v>89.204235280000006</v>
      </c>
      <c r="E1029" s="23">
        <f t="shared" si="50"/>
        <v>-1.3925869619315301E-2</v>
      </c>
      <c r="F1029" s="24">
        <f t="shared" si="51"/>
        <v>2.1248917859328503E-3</v>
      </c>
    </row>
    <row r="1030" spans="1:6" x14ac:dyDescent="0.15">
      <c r="A1030" s="25" t="s">
        <v>711</v>
      </c>
      <c r="B1030" s="25" t="s">
        <v>712</v>
      </c>
      <c r="C1030" s="21">
        <v>65.426183929999993</v>
      </c>
      <c r="D1030" s="22">
        <v>28.832887620000001</v>
      </c>
      <c r="E1030" s="23">
        <f t="shared" si="50"/>
        <v>1.2691512828086275</v>
      </c>
      <c r="F1030" s="24">
        <f t="shared" si="51"/>
        <v>1.5804958803799073E-3</v>
      </c>
    </row>
    <row r="1031" spans="1:6" x14ac:dyDescent="0.15">
      <c r="A1031" s="25" t="s">
        <v>1110</v>
      </c>
      <c r="B1031" s="25" t="s">
        <v>342</v>
      </c>
      <c r="C1031" s="21">
        <v>74.55580655</v>
      </c>
      <c r="D1031" s="22">
        <v>19.923248770000001</v>
      </c>
      <c r="E1031" s="23">
        <f t="shared" si="50"/>
        <v>2.7421510623440355</v>
      </c>
      <c r="F1031" s="24">
        <f t="shared" si="51"/>
        <v>1.8010395537778742E-3</v>
      </c>
    </row>
    <row r="1032" spans="1:6" x14ac:dyDescent="0.15">
      <c r="A1032" s="25" t="s">
        <v>1112</v>
      </c>
      <c r="B1032" s="25" t="s">
        <v>343</v>
      </c>
      <c r="C1032" s="21">
        <v>25.216921489999997</v>
      </c>
      <c r="D1032" s="22">
        <v>15.1335701</v>
      </c>
      <c r="E1032" s="23">
        <f t="shared" si="50"/>
        <v>0.66629032828149359</v>
      </c>
      <c r="F1032" s="24">
        <f t="shared" si="51"/>
        <v>6.0916345928795101E-4</v>
      </c>
    </row>
    <row r="1033" spans="1:6" x14ac:dyDescent="0.15">
      <c r="A1033" s="25" t="s">
        <v>1114</v>
      </c>
      <c r="B1033" s="25" t="s">
        <v>344</v>
      </c>
      <c r="C1033" s="21">
        <v>3.1252522999999997</v>
      </c>
      <c r="D1033" s="22">
        <v>3.2189747799999999</v>
      </c>
      <c r="E1033" s="23">
        <f t="shared" si="50"/>
        <v>-2.9115630411991056E-2</v>
      </c>
      <c r="F1033" s="24">
        <f t="shared" si="51"/>
        <v>7.549650749281948E-5</v>
      </c>
    </row>
    <row r="1034" spans="1:6" x14ac:dyDescent="0.15">
      <c r="A1034" s="25" t="s">
        <v>1116</v>
      </c>
      <c r="B1034" s="25" t="s">
        <v>345</v>
      </c>
      <c r="C1034" s="21">
        <v>20.230314379999999</v>
      </c>
      <c r="D1034" s="22">
        <v>16.874979289999999</v>
      </c>
      <c r="E1034" s="23">
        <f t="shared" si="50"/>
        <v>0.19883491602199177</v>
      </c>
      <c r="F1034" s="24">
        <f t="shared" si="51"/>
        <v>4.8870233010364107E-4</v>
      </c>
    </row>
    <row r="1035" spans="1:6" x14ac:dyDescent="0.15">
      <c r="A1035" s="25" t="s">
        <v>1118</v>
      </c>
      <c r="B1035" s="25" t="s">
        <v>346</v>
      </c>
      <c r="C1035" s="21">
        <v>29.14286675</v>
      </c>
      <c r="D1035" s="22">
        <v>14.940542560000001</v>
      </c>
      <c r="E1035" s="23">
        <f t="shared" ref="E1035:E1066" si="52">IF(ISERROR(C1035/D1035-1),"",((C1035/D1035-1)))</f>
        <v>0.95058958755778944</v>
      </c>
      <c r="F1035" s="24">
        <f t="shared" ref="F1035:F1066" si="53">C1035/$C$1427</f>
        <v>7.040022522193215E-4</v>
      </c>
    </row>
    <row r="1036" spans="1:6" x14ac:dyDescent="0.15">
      <c r="A1036" s="25" t="s">
        <v>1120</v>
      </c>
      <c r="B1036" s="25" t="s">
        <v>348</v>
      </c>
      <c r="C1036" s="21">
        <v>12.981091769999999</v>
      </c>
      <c r="D1036" s="22">
        <v>4.6154458399999996</v>
      </c>
      <c r="E1036" s="23">
        <f t="shared" si="52"/>
        <v>1.8125325743178911</v>
      </c>
      <c r="F1036" s="24">
        <f t="shared" si="53"/>
        <v>3.1358335199970329E-4</v>
      </c>
    </row>
    <row r="1037" spans="1:6" x14ac:dyDescent="0.15">
      <c r="A1037" s="25" t="s">
        <v>349</v>
      </c>
      <c r="B1037" s="25" t="s">
        <v>350</v>
      </c>
      <c r="C1037" s="21">
        <v>29.021913619999999</v>
      </c>
      <c r="D1037" s="22">
        <v>57.845640670000002</v>
      </c>
      <c r="E1037" s="23">
        <f t="shared" si="52"/>
        <v>-0.49828693599288998</v>
      </c>
      <c r="F1037" s="24">
        <f t="shared" si="53"/>
        <v>7.0108039567502755E-4</v>
      </c>
    </row>
    <row r="1038" spans="1:6" x14ac:dyDescent="0.15">
      <c r="A1038" s="25" t="s">
        <v>1129</v>
      </c>
      <c r="B1038" s="25" t="s">
        <v>351</v>
      </c>
      <c r="C1038" s="21">
        <v>1.3688544599999999</v>
      </c>
      <c r="D1038" s="22">
        <v>1.06438017</v>
      </c>
      <c r="E1038" s="23">
        <f t="shared" si="52"/>
        <v>0.28605783777426064</v>
      </c>
      <c r="F1038" s="24">
        <f t="shared" si="53"/>
        <v>3.3067324195223971E-5</v>
      </c>
    </row>
    <row r="1039" spans="1:6" x14ac:dyDescent="0.15">
      <c r="A1039" s="25" t="s">
        <v>829</v>
      </c>
      <c r="B1039" s="25" t="s">
        <v>1134</v>
      </c>
      <c r="C1039" s="21">
        <v>558.64852002999999</v>
      </c>
      <c r="D1039" s="22">
        <v>60.062883810000002</v>
      </c>
      <c r="E1039" s="23">
        <f t="shared" si="52"/>
        <v>8.301060565077119</v>
      </c>
      <c r="F1039" s="24">
        <f t="shared" si="53"/>
        <v>1.3495234345815028E-2</v>
      </c>
    </row>
    <row r="1040" spans="1:6" x14ac:dyDescent="0.15">
      <c r="A1040" s="25" t="s">
        <v>633</v>
      </c>
      <c r="B1040" s="25" t="s">
        <v>352</v>
      </c>
      <c r="C1040" s="21">
        <v>4.4403888799999995</v>
      </c>
      <c r="D1040" s="22">
        <v>1.47096341</v>
      </c>
      <c r="E1040" s="23">
        <f t="shared" si="52"/>
        <v>2.0186943127293695</v>
      </c>
      <c r="F1040" s="24">
        <f t="shared" si="53"/>
        <v>1.0726617251028093E-4</v>
      </c>
    </row>
    <row r="1041" spans="1:6" x14ac:dyDescent="0.15">
      <c r="A1041" s="25" t="s">
        <v>830</v>
      </c>
      <c r="B1041" s="25" t="s">
        <v>353</v>
      </c>
      <c r="C1041" s="21">
        <v>4.1677487500000003</v>
      </c>
      <c r="D1041" s="22">
        <v>1.00998571</v>
      </c>
      <c r="E1041" s="23">
        <f t="shared" si="52"/>
        <v>3.1265422953360398</v>
      </c>
      <c r="F1041" s="24">
        <f t="shared" si="53"/>
        <v>1.006800234120503E-4</v>
      </c>
    </row>
    <row r="1042" spans="1:6" x14ac:dyDescent="0.15">
      <c r="A1042" s="25" t="s">
        <v>635</v>
      </c>
      <c r="B1042" s="25" t="s">
        <v>354</v>
      </c>
      <c r="C1042" s="21">
        <v>36.18082631</v>
      </c>
      <c r="D1042" s="22">
        <v>2.9194392599999999</v>
      </c>
      <c r="E1042" s="23">
        <f t="shared" si="52"/>
        <v>11.393073836377743</v>
      </c>
      <c r="F1042" s="24">
        <f t="shared" si="53"/>
        <v>8.7401776317685303E-4</v>
      </c>
    </row>
    <row r="1043" spans="1:6" x14ac:dyDescent="0.15">
      <c r="A1043" s="25" t="s">
        <v>831</v>
      </c>
      <c r="B1043" s="25" t="s">
        <v>355</v>
      </c>
      <c r="C1043" s="21">
        <v>0.93232000999999998</v>
      </c>
      <c r="D1043" s="22">
        <v>1.60513086</v>
      </c>
      <c r="E1043" s="23">
        <f t="shared" si="52"/>
        <v>-0.41916261581314318</v>
      </c>
      <c r="F1043" s="24">
        <f t="shared" si="53"/>
        <v>2.2521991143137639E-5</v>
      </c>
    </row>
    <row r="1044" spans="1:6" x14ac:dyDescent="0.15">
      <c r="A1044" s="25" t="s">
        <v>639</v>
      </c>
      <c r="B1044" s="25" t="s">
        <v>356</v>
      </c>
      <c r="C1044" s="21">
        <v>1.6594306799999998</v>
      </c>
      <c r="D1044" s="22">
        <v>1.8641496299999998</v>
      </c>
      <c r="E1044" s="23">
        <f t="shared" si="52"/>
        <v>-0.1098189473127219</v>
      </c>
      <c r="F1044" s="24">
        <f t="shared" si="53"/>
        <v>4.0086754201071871E-5</v>
      </c>
    </row>
    <row r="1045" spans="1:6" x14ac:dyDescent="0.15">
      <c r="A1045" s="25" t="s">
        <v>1150</v>
      </c>
      <c r="B1045" s="25" t="s">
        <v>1151</v>
      </c>
      <c r="C1045" s="21">
        <v>15.954531230000001</v>
      </c>
      <c r="D1045" s="22">
        <v>76.329144749999998</v>
      </c>
      <c r="E1045" s="23">
        <f t="shared" si="52"/>
        <v>-0.79097720428735707</v>
      </c>
      <c r="F1045" s="24">
        <f t="shared" si="53"/>
        <v>3.8541252703025528E-4</v>
      </c>
    </row>
    <row r="1046" spans="1:6" x14ac:dyDescent="0.15">
      <c r="A1046" s="25" t="s">
        <v>357</v>
      </c>
      <c r="B1046" s="25" t="s">
        <v>358</v>
      </c>
      <c r="C1046" s="21">
        <v>1958.5858040000001</v>
      </c>
      <c r="D1046" s="22">
        <v>1283.8698624000001</v>
      </c>
      <c r="E1046" s="23">
        <f t="shared" si="52"/>
        <v>0.52553296978147057</v>
      </c>
      <c r="F1046" s="24">
        <f t="shared" si="53"/>
        <v>4.7313424208028219E-2</v>
      </c>
    </row>
    <row r="1047" spans="1:6" x14ac:dyDescent="0.15">
      <c r="A1047" s="25" t="s">
        <v>713</v>
      </c>
      <c r="B1047" s="25" t="s">
        <v>714</v>
      </c>
      <c r="C1047" s="21">
        <v>66.663585890000007</v>
      </c>
      <c r="D1047" s="22">
        <v>49.034369320000003</v>
      </c>
      <c r="E1047" s="23">
        <f t="shared" si="52"/>
        <v>0.35952775195192421</v>
      </c>
      <c r="F1047" s="24">
        <f t="shared" si="53"/>
        <v>1.6103877154630365E-3</v>
      </c>
    </row>
    <row r="1048" spans="1:6" x14ac:dyDescent="0.15">
      <c r="A1048" s="25" t="s">
        <v>1392</v>
      </c>
      <c r="B1048" s="25" t="s">
        <v>360</v>
      </c>
      <c r="C1048" s="21">
        <v>8.6207392400000007</v>
      </c>
      <c r="D1048" s="22">
        <v>10.211905679999999</v>
      </c>
      <c r="E1048" s="23">
        <f t="shared" si="52"/>
        <v>-0.15581483905754201</v>
      </c>
      <c r="F1048" s="24">
        <f t="shared" si="53"/>
        <v>2.0825061215899368E-4</v>
      </c>
    </row>
    <row r="1049" spans="1:6" x14ac:dyDescent="0.15">
      <c r="A1049" s="25" t="s">
        <v>715</v>
      </c>
      <c r="B1049" s="25" t="s">
        <v>362</v>
      </c>
      <c r="C1049" s="21">
        <v>1.88017879</v>
      </c>
      <c r="D1049" s="22">
        <v>7.4830797699999998</v>
      </c>
      <c r="E1049" s="23">
        <f t="shared" si="52"/>
        <v>-0.7487426503807002</v>
      </c>
      <c r="F1049" s="24">
        <f t="shared" si="53"/>
        <v>4.5419351297517728E-5</v>
      </c>
    </row>
    <row r="1050" spans="1:6" x14ac:dyDescent="0.15">
      <c r="A1050" s="25" t="s">
        <v>1396</v>
      </c>
      <c r="B1050" s="25" t="s">
        <v>364</v>
      </c>
      <c r="C1050" s="21">
        <v>13.064265870000002</v>
      </c>
      <c r="D1050" s="22">
        <v>3.2219208300000002</v>
      </c>
      <c r="E1050" s="23">
        <f t="shared" si="52"/>
        <v>3.054806607398854</v>
      </c>
      <c r="F1050" s="24">
        <f t="shared" si="53"/>
        <v>3.1559258308285734E-4</v>
      </c>
    </row>
    <row r="1051" spans="1:6" x14ac:dyDescent="0.15">
      <c r="A1051" s="25" t="s">
        <v>716</v>
      </c>
      <c r="B1051" s="25" t="s">
        <v>717</v>
      </c>
      <c r="C1051" s="21">
        <v>5.3573877000000003</v>
      </c>
      <c r="D1051" s="22">
        <v>14.366738659999999</v>
      </c>
      <c r="E1051" s="23">
        <f t="shared" si="52"/>
        <v>-0.62709785242240912</v>
      </c>
      <c r="F1051" s="24">
        <f t="shared" si="53"/>
        <v>1.2941805070745455E-4</v>
      </c>
    </row>
    <row r="1052" spans="1:6" x14ac:dyDescent="0.15">
      <c r="A1052" s="25" t="s">
        <v>1398</v>
      </c>
      <c r="B1052" s="25" t="s">
        <v>366</v>
      </c>
      <c r="C1052" s="21">
        <v>4.2056729400000004</v>
      </c>
      <c r="D1052" s="22">
        <v>6.68096874</v>
      </c>
      <c r="E1052" s="23">
        <f t="shared" si="52"/>
        <v>-0.37049953327576857</v>
      </c>
      <c r="F1052" s="24">
        <f t="shared" si="53"/>
        <v>1.0159615549344869E-4</v>
      </c>
    </row>
    <row r="1053" spans="1:6" x14ac:dyDescent="0.15">
      <c r="A1053" s="25" t="s">
        <v>719</v>
      </c>
      <c r="B1053" s="25" t="s">
        <v>720</v>
      </c>
      <c r="C1053" s="21">
        <v>247.38886008</v>
      </c>
      <c r="D1053" s="22">
        <v>92.987861170000002</v>
      </c>
      <c r="E1053" s="23">
        <f t="shared" si="52"/>
        <v>1.6604425240809095</v>
      </c>
      <c r="F1053" s="24">
        <f t="shared" si="53"/>
        <v>5.9761558862527009E-3</v>
      </c>
    </row>
    <row r="1054" spans="1:6" x14ac:dyDescent="0.15">
      <c r="A1054" s="25" t="s">
        <v>1400</v>
      </c>
      <c r="B1054" s="25" t="s">
        <v>721</v>
      </c>
      <c r="C1054" s="21">
        <v>35.99041837</v>
      </c>
      <c r="D1054" s="22">
        <v>56.3444729</v>
      </c>
      <c r="E1054" s="23">
        <f t="shared" si="52"/>
        <v>-0.36124314386833134</v>
      </c>
      <c r="F1054" s="24">
        <f t="shared" si="53"/>
        <v>8.6941809150589634E-4</v>
      </c>
    </row>
    <row r="1055" spans="1:6" x14ac:dyDescent="0.15">
      <c r="A1055" s="25" t="s">
        <v>1402</v>
      </c>
      <c r="B1055" s="25" t="s">
        <v>368</v>
      </c>
      <c r="C1055" s="21">
        <v>9.9251733599999987</v>
      </c>
      <c r="D1055" s="22">
        <v>4.0005572999999996</v>
      </c>
      <c r="E1055" s="23">
        <f t="shared" si="52"/>
        <v>1.4809476819642104</v>
      </c>
      <c r="F1055" s="24">
        <f t="shared" si="53"/>
        <v>2.3976173857732133E-4</v>
      </c>
    </row>
    <row r="1056" spans="1:6" x14ac:dyDescent="0.15">
      <c r="A1056" s="25" t="s">
        <v>1404</v>
      </c>
      <c r="B1056" s="25" t="s">
        <v>370</v>
      </c>
      <c r="C1056" s="21">
        <v>7.9372216799999995</v>
      </c>
      <c r="D1056" s="22">
        <v>7.98453634</v>
      </c>
      <c r="E1056" s="23">
        <f t="shared" si="52"/>
        <v>-5.9257867940269993E-3</v>
      </c>
      <c r="F1056" s="24">
        <f t="shared" si="53"/>
        <v>1.91738924897772E-4</v>
      </c>
    </row>
    <row r="1057" spans="1:6" x14ac:dyDescent="0.15">
      <c r="A1057" s="25" t="s">
        <v>1</v>
      </c>
      <c r="B1057" s="25" t="s">
        <v>371</v>
      </c>
      <c r="C1057" s="21">
        <v>26.497366030000002</v>
      </c>
      <c r="D1057" s="22">
        <v>22.80520387</v>
      </c>
      <c r="E1057" s="23">
        <f t="shared" si="52"/>
        <v>0.16189998480377543</v>
      </c>
      <c r="F1057" s="24">
        <f t="shared" si="53"/>
        <v>6.4009507105198377E-4</v>
      </c>
    </row>
    <row r="1058" spans="1:6" x14ac:dyDescent="0.15">
      <c r="A1058" s="25" t="s">
        <v>3</v>
      </c>
      <c r="B1058" s="25" t="s">
        <v>372</v>
      </c>
      <c r="C1058" s="21">
        <v>4.4710698899999999</v>
      </c>
      <c r="D1058" s="22">
        <v>6.5114316199999998</v>
      </c>
      <c r="E1058" s="23">
        <f t="shared" si="52"/>
        <v>-0.31335071134479642</v>
      </c>
      <c r="F1058" s="24">
        <f t="shared" si="53"/>
        <v>1.0800733158449465E-4</v>
      </c>
    </row>
    <row r="1059" spans="1:6" x14ac:dyDescent="0.15">
      <c r="A1059" s="25" t="s">
        <v>5</v>
      </c>
      <c r="B1059" s="25" t="s">
        <v>373</v>
      </c>
      <c r="C1059" s="21">
        <v>4.3203674200000002</v>
      </c>
      <c r="D1059" s="22">
        <v>3.71065077</v>
      </c>
      <c r="E1059" s="23">
        <f t="shared" si="52"/>
        <v>0.16431528801617734</v>
      </c>
      <c r="F1059" s="24">
        <f t="shared" si="53"/>
        <v>1.0436682225488265E-4</v>
      </c>
    </row>
    <row r="1060" spans="1:6" x14ac:dyDescent="0.15">
      <c r="A1060" s="25" t="s">
        <v>201</v>
      </c>
      <c r="B1060" s="25" t="s">
        <v>200</v>
      </c>
      <c r="C1060" s="21">
        <v>1.3938680000000001</v>
      </c>
      <c r="D1060" s="22">
        <v>6.3881240000000004</v>
      </c>
      <c r="E1060" s="23">
        <f t="shared" si="52"/>
        <v>-0.78180323362539617</v>
      </c>
      <c r="F1060" s="24">
        <f t="shared" si="53"/>
        <v>3.3671574581674994E-5</v>
      </c>
    </row>
    <row r="1061" spans="1:6" x14ac:dyDescent="0.15">
      <c r="A1061" s="25" t="s">
        <v>203</v>
      </c>
      <c r="B1061" s="25" t="s">
        <v>202</v>
      </c>
      <c r="C1061" s="21">
        <v>2.85375231</v>
      </c>
      <c r="D1061" s="22">
        <v>0.97619529000000005</v>
      </c>
      <c r="E1061" s="23">
        <f t="shared" si="52"/>
        <v>1.9233416092388644</v>
      </c>
      <c r="F1061" s="24">
        <f t="shared" si="53"/>
        <v>6.8937900679111867E-5</v>
      </c>
    </row>
    <row r="1062" spans="1:6" x14ac:dyDescent="0.15">
      <c r="A1062" s="25" t="s">
        <v>909</v>
      </c>
      <c r="B1062" s="25" t="s">
        <v>722</v>
      </c>
      <c r="C1062" s="21">
        <v>19.824822670000003</v>
      </c>
      <c r="D1062" s="22">
        <v>4.7492657699999992</v>
      </c>
      <c r="E1062" s="23">
        <f t="shared" si="52"/>
        <v>3.1742921180003805</v>
      </c>
      <c r="F1062" s="24">
        <f t="shared" si="53"/>
        <v>4.7890689441280399E-4</v>
      </c>
    </row>
    <row r="1063" spans="1:6" x14ac:dyDescent="0.15">
      <c r="A1063" s="25" t="s">
        <v>781</v>
      </c>
      <c r="B1063" s="25" t="s">
        <v>380</v>
      </c>
      <c r="C1063" s="21">
        <v>55.835784229999994</v>
      </c>
      <c r="D1063" s="22">
        <v>21.793048519999999</v>
      </c>
      <c r="E1063" s="23">
        <f t="shared" si="52"/>
        <v>1.5620914934759202</v>
      </c>
      <c r="F1063" s="24">
        <f t="shared" si="53"/>
        <v>1.3488212463639005E-3</v>
      </c>
    </row>
    <row r="1064" spans="1:6" x14ac:dyDescent="0.15">
      <c r="A1064" s="25" t="s">
        <v>593</v>
      </c>
      <c r="B1064" s="25" t="s">
        <v>483</v>
      </c>
      <c r="C1064" s="21">
        <v>0.15345763000000001</v>
      </c>
      <c r="D1064" s="22">
        <v>0.29697965000000004</v>
      </c>
      <c r="E1064" s="23">
        <f t="shared" si="52"/>
        <v>-0.48327223767689131</v>
      </c>
      <c r="F1064" s="24">
        <f t="shared" si="53"/>
        <v>3.7070655425564589E-6</v>
      </c>
    </row>
    <row r="1065" spans="1:6" x14ac:dyDescent="0.15">
      <c r="A1065" s="25" t="s">
        <v>17</v>
      </c>
      <c r="B1065" s="25" t="s">
        <v>381</v>
      </c>
      <c r="C1065" s="21">
        <v>110.84736712</v>
      </c>
      <c r="D1065" s="22">
        <v>80.361158430000003</v>
      </c>
      <c r="E1065" s="23">
        <f t="shared" si="52"/>
        <v>0.37936497289988114</v>
      </c>
      <c r="F1065" s="24">
        <f t="shared" si="53"/>
        <v>2.677732316950664E-3</v>
      </c>
    </row>
    <row r="1066" spans="1:6" x14ac:dyDescent="0.15">
      <c r="A1066" s="25" t="s">
        <v>723</v>
      </c>
      <c r="B1066" s="25" t="s">
        <v>397</v>
      </c>
      <c r="C1066" s="21">
        <v>5.7734241800000001</v>
      </c>
      <c r="D1066" s="22">
        <v>4.52960195</v>
      </c>
      <c r="E1066" s="23">
        <f t="shared" si="52"/>
        <v>0.27459857261850562</v>
      </c>
      <c r="F1066" s="24">
        <f t="shared" si="53"/>
        <v>1.3946821569080844E-4</v>
      </c>
    </row>
    <row r="1067" spans="1:6" x14ac:dyDescent="0.15">
      <c r="A1067" s="25" t="s">
        <v>21</v>
      </c>
      <c r="B1067" s="25" t="s">
        <v>398</v>
      </c>
      <c r="C1067" s="21">
        <v>148.7164899</v>
      </c>
      <c r="D1067" s="22">
        <v>61.05667673</v>
      </c>
      <c r="E1067" s="23">
        <f t="shared" ref="E1067:E1098" si="54">IF(ISERROR(C1067/D1067-1),"",((C1067/D1067-1)))</f>
        <v>1.4357121590099355</v>
      </c>
      <c r="F1067" s="24">
        <f t="shared" ref="F1067:F1098" si="55">C1067/$C$1427</f>
        <v>3.592534143256582E-3</v>
      </c>
    </row>
    <row r="1068" spans="1:6" x14ac:dyDescent="0.15">
      <c r="A1068" s="25" t="s">
        <v>724</v>
      </c>
      <c r="B1068" s="25" t="s">
        <v>375</v>
      </c>
      <c r="C1068" s="21">
        <v>1.201928E-2</v>
      </c>
      <c r="D1068" s="22">
        <v>5.2965669999999999E-2</v>
      </c>
      <c r="E1068" s="23">
        <f t="shared" si="54"/>
        <v>-0.77307414406350383</v>
      </c>
      <c r="F1068" s="24">
        <f t="shared" si="55"/>
        <v>2.9034893041380861E-7</v>
      </c>
    </row>
    <row r="1069" spans="1:6" x14ac:dyDescent="0.15">
      <c r="A1069" s="25" t="s">
        <v>23</v>
      </c>
      <c r="B1069" s="25" t="s">
        <v>400</v>
      </c>
      <c r="C1069" s="21">
        <v>3.8101338300000003</v>
      </c>
      <c r="D1069" s="22">
        <v>2.25693864</v>
      </c>
      <c r="E1069" s="23">
        <f t="shared" si="54"/>
        <v>0.68818671561225986</v>
      </c>
      <c r="F1069" s="24">
        <f t="shared" si="55"/>
        <v>9.2041144084667979E-5</v>
      </c>
    </row>
    <row r="1070" spans="1:6" x14ac:dyDescent="0.15">
      <c r="A1070" s="25" t="s">
        <v>25</v>
      </c>
      <c r="B1070" s="25" t="s">
        <v>401</v>
      </c>
      <c r="C1070" s="21">
        <v>39.784950530000003</v>
      </c>
      <c r="D1070" s="22">
        <v>41.586977959999999</v>
      </c>
      <c r="E1070" s="23">
        <f t="shared" si="54"/>
        <v>-4.3331531128163681E-2</v>
      </c>
      <c r="F1070" s="24">
        <f t="shared" si="55"/>
        <v>9.6108234710829516E-4</v>
      </c>
    </row>
    <row r="1071" spans="1:6" x14ac:dyDescent="0.15">
      <c r="A1071" s="25" t="s">
        <v>29</v>
      </c>
      <c r="B1071" s="25" t="s">
        <v>402</v>
      </c>
      <c r="C1071" s="21">
        <v>125.01817032</v>
      </c>
      <c r="D1071" s="22">
        <v>71.551063670000005</v>
      </c>
      <c r="E1071" s="23">
        <f t="shared" si="54"/>
        <v>0.74725802675128827</v>
      </c>
      <c r="F1071" s="24">
        <f t="shared" si="55"/>
        <v>3.0200554471402075E-3</v>
      </c>
    </row>
    <row r="1072" spans="1:6" x14ac:dyDescent="0.15">
      <c r="A1072" s="68" t="s">
        <v>498</v>
      </c>
      <c r="B1072" s="25" t="s">
        <v>499</v>
      </c>
      <c r="C1072" s="21">
        <v>6.3086800000000005E-3</v>
      </c>
      <c r="D1072" s="22">
        <v>5.6951899999999993E-3</v>
      </c>
      <c r="E1072" s="23">
        <f t="shared" si="54"/>
        <v>0.10772072573522595</v>
      </c>
      <c r="F1072" s="24">
        <f t="shared" si="55"/>
        <v>1.5239835417121379E-7</v>
      </c>
    </row>
    <row r="1073" spans="1:6" x14ac:dyDescent="0.15">
      <c r="A1073" s="25" t="s">
        <v>31</v>
      </c>
      <c r="B1073" s="25" t="s">
        <v>403</v>
      </c>
      <c r="C1073" s="21">
        <v>3.6876325200000002</v>
      </c>
      <c r="D1073" s="22">
        <v>3.17135202</v>
      </c>
      <c r="E1073" s="23">
        <f t="shared" si="54"/>
        <v>0.1627950781698464</v>
      </c>
      <c r="F1073" s="24">
        <f t="shared" si="55"/>
        <v>8.9081888261291679E-5</v>
      </c>
    </row>
    <row r="1074" spans="1:6" x14ac:dyDescent="0.15">
      <c r="A1074" s="25" t="s">
        <v>33</v>
      </c>
      <c r="B1074" s="25" t="s">
        <v>405</v>
      </c>
      <c r="C1074" s="21">
        <v>8.2012450499999989</v>
      </c>
      <c r="D1074" s="22">
        <v>2.105855</v>
      </c>
      <c r="E1074" s="23">
        <f t="shared" si="54"/>
        <v>2.894496558405018</v>
      </c>
      <c r="F1074" s="24">
        <f t="shared" si="55"/>
        <v>1.9811691951007398E-4</v>
      </c>
    </row>
    <row r="1075" spans="1:6" x14ac:dyDescent="0.15">
      <c r="A1075" s="25" t="s">
        <v>406</v>
      </c>
      <c r="B1075" s="25" t="s">
        <v>407</v>
      </c>
      <c r="C1075" s="21">
        <v>15.839441719999998</v>
      </c>
      <c r="D1075" s="22">
        <v>17.535971549999999</v>
      </c>
      <c r="E1075" s="23">
        <f t="shared" si="54"/>
        <v>-9.674569927093668E-2</v>
      </c>
      <c r="F1075" s="24">
        <f t="shared" si="55"/>
        <v>3.8263231755594816E-4</v>
      </c>
    </row>
    <row r="1076" spans="1:6" x14ac:dyDescent="0.15">
      <c r="A1076" s="25" t="s">
        <v>37</v>
      </c>
      <c r="B1076" s="25" t="s">
        <v>408</v>
      </c>
      <c r="C1076" s="21">
        <v>15.058175809999998</v>
      </c>
      <c r="D1076" s="22">
        <v>3.8127623700000002</v>
      </c>
      <c r="E1076" s="23">
        <f t="shared" si="54"/>
        <v>2.9494136661865968</v>
      </c>
      <c r="F1076" s="24">
        <f t="shared" si="55"/>
        <v>3.6375933004444404E-4</v>
      </c>
    </row>
    <row r="1077" spans="1:6" x14ac:dyDescent="0.15">
      <c r="A1077" s="25" t="s">
        <v>39</v>
      </c>
      <c r="B1077" s="25" t="s">
        <v>410</v>
      </c>
      <c r="C1077" s="21">
        <v>10.011773550000001</v>
      </c>
      <c r="D1077" s="22">
        <v>7.8805176100000001</v>
      </c>
      <c r="E1077" s="23">
        <f t="shared" si="54"/>
        <v>0.27044618710013912</v>
      </c>
      <c r="F1077" s="24">
        <f t="shared" si="55"/>
        <v>2.4185373348384928E-4</v>
      </c>
    </row>
    <row r="1078" spans="1:6" x14ac:dyDescent="0.15">
      <c r="A1078" s="25" t="s">
        <v>725</v>
      </c>
      <c r="B1078" s="25" t="s">
        <v>377</v>
      </c>
      <c r="C1078" s="21">
        <v>0</v>
      </c>
      <c r="D1078" s="22">
        <v>3.22064526</v>
      </c>
      <c r="E1078" s="23">
        <f t="shared" si="54"/>
        <v>-1</v>
      </c>
      <c r="F1078" s="24">
        <f t="shared" si="55"/>
        <v>0</v>
      </c>
    </row>
    <row r="1079" spans="1:6" x14ac:dyDescent="0.15">
      <c r="A1079" s="25" t="s">
        <v>43</v>
      </c>
      <c r="B1079" s="25" t="s">
        <v>411</v>
      </c>
      <c r="C1079" s="21">
        <v>83.123357560000002</v>
      </c>
      <c r="D1079" s="22">
        <v>74.797968690000005</v>
      </c>
      <c r="E1079" s="23">
        <f t="shared" si="54"/>
        <v>0.11130501290087902</v>
      </c>
      <c r="F1079" s="24">
        <f t="shared" si="55"/>
        <v>2.0080053014781729E-3</v>
      </c>
    </row>
    <row r="1080" spans="1:6" x14ac:dyDescent="0.15">
      <c r="A1080" s="25" t="s">
        <v>726</v>
      </c>
      <c r="B1080" s="25" t="s">
        <v>379</v>
      </c>
      <c r="C1080" s="21">
        <v>0.46023309999999995</v>
      </c>
      <c r="D1080" s="22">
        <v>7.6627500000000003E-3</v>
      </c>
      <c r="E1080" s="23">
        <f t="shared" si="54"/>
        <v>59.061087729600985</v>
      </c>
      <c r="F1080" s="24">
        <f t="shared" si="55"/>
        <v>1.1117819730136199E-5</v>
      </c>
    </row>
    <row r="1081" spans="1:6" x14ac:dyDescent="0.15">
      <c r="A1081" s="25" t="s">
        <v>50</v>
      </c>
      <c r="B1081" s="25" t="s">
        <v>412</v>
      </c>
      <c r="C1081" s="21">
        <v>335.58304170999997</v>
      </c>
      <c r="D1081" s="22">
        <v>327.66003322</v>
      </c>
      <c r="E1081" s="23">
        <f t="shared" si="54"/>
        <v>2.4180576471712234E-2</v>
      </c>
      <c r="F1081" s="24">
        <f t="shared" si="55"/>
        <v>8.1066567402965084E-3</v>
      </c>
    </row>
    <row r="1082" spans="1:6" x14ac:dyDescent="0.15">
      <c r="A1082" s="25" t="s">
        <v>910</v>
      </c>
      <c r="B1082" s="25" t="s">
        <v>727</v>
      </c>
      <c r="C1082" s="21">
        <v>1.2754009500000001</v>
      </c>
      <c r="D1082" s="22">
        <v>4.7881364399999997</v>
      </c>
      <c r="E1082" s="23">
        <f t="shared" si="54"/>
        <v>-0.73363312303606776</v>
      </c>
      <c r="F1082" s="24">
        <f t="shared" si="55"/>
        <v>3.0809774103045725E-5</v>
      </c>
    </row>
    <row r="1083" spans="1:6" x14ac:dyDescent="0.15">
      <c r="A1083" s="25" t="s">
        <v>52</v>
      </c>
      <c r="B1083" s="25" t="s">
        <v>414</v>
      </c>
      <c r="C1083" s="21">
        <v>4.8109557199999999</v>
      </c>
      <c r="D1083" s="22">
        <v>2.17797888</v>
      </c>
      <c r="E1083" s="23">
        <f t="shared" si="54"/>
        <v>1.2089083435005579</v>
      </c>
      <c r="F1083" s="24">
        <f t="shared" si="55"/>
        <v>1.162179304891969E-4</v>
      </c>
    </row>
    <row r="1084" spans="1:6" x14ac:dyDescent="0.15">
      <c r="A1084" s="25" t="s">
        <v>55</v>
      </c>
      <c r="B1084" s="25" t="s">
        <v>416</v>
      </c>
      <c r="C1084" s="21">
        <v>4.1793179699999996</v>
      </c>
      <c r="D1084" s="22">
        <v>4.2857054799999998</v>
      </c>
      <c r="E1084" s="23">
        <f t="shared" si="54"/>
        <v>-2.4823803337974626E-2</v>
      </c>
      <c r="F1084" s="24">
        <f t="shared" si="55"/>
        <v>1.0095950027361953E-4</v>
      </c>
    </row>
    <row r="1085" spans="1:6" x14ac:dyDescent="0.15">
      <c r="A1085" s="25" t="s">
        <v>57</v>
      </c>
      <c r="B1085" s="25" t="s">
        <v>418</v>
      </c>
      <c r="C1085" s="21">
        <v>1.0503595800000001</v>
      </c>
      <c r="D1085" s="22">
        <v>0.92896288000000005</v>
      </c>
      <c r="E1085" s="23">
        <f t="shared" si="54"/>
        <v>0.13067981790617944</v>
      </c>
      <c r="F1085" s="24">
        <f t="shared" si="55"/>
        <v>2.5373465016448344E-5</v>
      </c>
    </row>
    <row r="1086" spans="1:6" x14ac:dyDescent="0.15">
      <c r="A1086" s="25" t="s">
        <v>485</v>
      </c>
      <c r="B1086" s="25" t="s">
        <v>484</v>
      </c>
      <c r="C1086" s="21">
        <v>7.5614179999999989E-2</v>
      </c>
      <c r="D1086" s="22">
        <v>0.58419659999999995</v>
      </c>
      <c r="E1086" s="23">
        <f t="shared" si="54"/>
        <v>-0.87056723712531026</v>
      </c>
      <c r="F1086" s="24">
        <f t="shared" si="55"/>
        <v>1.8266066093074791E-6</v>
      </c>
    </row>
    <row r="1087" spans="1:6" x14ac:dyDescent="0.15">
      <c r="A1087" s="25" t="s">
        <v>728</v>
      </c>
      <c r="B1087" s="25" t="s">
        <v>419</v>
      </c>
      <c r="C1087" s="21">
        <v>0.33670286999999999</v>
      </c>
      <c r="D1087" s="22">
        <v>0.78500915999999998</v>
      </c>
      <c r="E1087" s="23">
        <f t="shared" si="54"/>
        <v>-0.57108415142569802</v>
      </c>
      <c r="F1087" s="24">
        <f t="shared" si="55"/>
        <v>8.1337083562209748E-6</v>
      </c>
    </row>
    <row r="1088" spans="1:6" x14ac:dyDescent="0.15">
      <c r="A1088" s="25" t="s">
        <v>729</v>
      </c>
      <c r="B1088" s="25" t="s">
        <v>730</v>
      </c>
      <c r="C1088" s="21">
        <v>4.5436259999999999E-2</v>
      </c>
      <c r="D1088" s="22">
        <v>2.9023130000000001E-2</v>
      </c>
      <c r="E1088" s="23">
        <f t="shared" si="54"/>
        <v>0.5655189498858324</v>
      </c>
      <c r="F1088" s="24">
        <f t="shared" si="55"/>
        <v>1.097600646045663E-6</v>
      </c>
    </row>
    <row r="1089" spans="1:6" x14ac:dyDescent="0.15">
      <c r="A1089" s="25" t="s">
        <v>64</v>
      </c>
      <c r="B1089" s="25" t="s">
        <v>732</v>
      </c>
      <c r="C1089" s="21">
        <v>0.45792423999999998</v>
      </c>
      <c r="D1089" s="22">
        <v>2.7395496699999997</v>
      </c>
      <c r="E1089" s="23">
        <f t="shared" si="54"/>
        <v>-0.83284689267926282</v>
      </c>
      <c r="F1089" s="24">
        <f t="shared" si="55"/>
        <v>1.1062044755971754E-5</v>
      </c>
    </row>
    <row r="1090" spans="1:6" x14ac:dyDescent="0.15">
      <c r="A1090" s="25" t="s">
        <v>66</v>
      </c>
      <c r="B1090" s="25" t="s">
        <v>731</v>
      </c>
      <c r="C1090" s="21">
        <v>1.50280477</v>
      </c>
      <c r="D1090" s="22">
        <v>3.6057403799999999</v>
      </c>
      <c r="E1090" s="23">
        <f t="shared" si="54"/>
        <v>-0.58321880900365874</v>
      </c>
      <c r="F1090" s="24">
        <f t="shared" si="55"/>
        <v>3.6303152733796836E-5</v>
      </c>
    </row>
    <row r="1091" spans="1:6" x14ac:dyDescent="0.15">
      <c r="A1091" s="25" t="s">
        <v>907</v>
      </c>
      <c r="B1091" s="25" t="s">
        <v>733</v>
      </c>
      <c r="C1091" s="21">
        <v>25.520507830000003</v>
      </c>
      <c r="D1091" s="22">
        <v>8.8696980299999986</v>
      </c>
      <c r="E1091" s="23">
        <f t="shared" si="54"/>
        <v>1.8772690731614463</v>
      </c>
      <c r="F1091" s="24">
        <f t="shared" si="55"/>
        <v>6.1649717387877881E-4</v>
      </c>
    </row>
    <row r="1092" spans="1:6" x14ac:dyDescent="0.15">
      <c r="A1092" s="25" t="s">
        <v>908</v>
      </c>
      <c r="B1092" s="25" t="s">
        <v>734</v>
      </c>
      <c r="C1092" s="21">
        <v>1.5547897099999999</v>
      </c>
      <c r="D1092" s="22">
        <v>0.9864214</v>
      </c>
      <c r="E1092" s="23">
        <f t="shared" si="54"/>
        <v>0.57619219331616267</v>
      </c>
      <c r="F1092" s="24">
        <f t="shared" si="55"/>
        <v>3.7558949397708984E-5</v>
      </c>
    </row>
    <row r="1093" spans="1:6" x14ac:dyDescent="0.15">
      <c r="A1093" s="25" t="s">
        <v>434</v>
      </c>
      <c r="B1093" s="25" t="s">
        <v>735</v>
      </c>
      <c r="C1093" s="21">
        <v>1.4762633200000002</v>
      </c>
      <c r="D1093" s="22">
        <v>3.9573323300000003</v>
      </c>
      <c r="E1093" s="23">
        <f t="shared" si="54"/>
        <v>-0.62695492900390293</v>
      </c>
      <c r="F1093" s="24">
        <f t="shared" si="55"/>
        <v>3.5661992729276472E-5</v>
      </c>
    </row>
    <row r="1094" spans="1:6" x14ac:dyDescent="0.15">
      <c r="A1094" s="25" t="s">
        <v>667</v>
      </c>
      <c r="B1094" s="25" t="s">
        <v>736</v>
      </c>
      <c r="C1094" s="21">
        <v>0.43729206999999992</v>
      </c>
      <c r="D1094" s="22">
        <v>1.1839305600000001</v>
      </c>
      <c r="E1094" s="23">
        <f t="shared" si="54"/>
        <v>-0.6306438191780438</v>
      </c>
      <c r="F1094" s="24">
        <f t="shared" si="55"/>
        <v>1.0563634826956382E-5</v>
      </c>
    </row>
    <row r="1095" spans="1:6" x14ac:dyDescent="0.15">
      <c r="A1095" s="25" t="s">
        <v>119</v>
      </c>
      <c r="B1095" s="25" t="s">
        <v>737</v>
      </c>
      <c r="C1095" s="21">
        <v>0.48431880999999999</v>
      </c>
      <c r="D1095" s="22">
        <v>1.2449291099999999</v>
      </c>
      <c r="E1095" s="23">
        <f t="shared" si="54"/>
        <v>-0.61096675617136142</v>
      </c>
      <c r="F1095" s="24">
        <f t="shared" si="55"/>
        <v>1.1699656590310617E-5</v>
      </c>
    </row>
    <row r="1096" spans="1:6" x14ac:dyDescent="0.15">
      <c r="A1096" s="25" t="s">
        <v>738</v>
      </c>
      <c r="B1096" s="25" t="s">
        <v>739</v>
      </c>
      <c r="C1096" s="21">
        <v>65.49352476</v>
      </c>
      <c r="D1096" s="22">
        <v>83.439586689999999</v>
      </c>
      <c r="E1096" s="23">
        <f t="shared" si="54"/>
        <v>-0.21507850939715623</v>
      </c>
      <c r="F1096" s="24">
        <f t="shared" si="55"/>
        <v>1.5821226282353262E-3</v>
      </c>
    </row>
    <row r="1097" spans="1:6" x14ac:dyDescent="0.15">
      <c r="A1097" s="25" t="s">
        <v>740</v>
      </c>
      <c r="B1097" s="25" t="s">
        <v>741</v>
      </c>
      <c r="C1097" s="21">
        <v>0.61326789999999998</v>
      </c>
      <c r="D1097" s="22">
        <v>0.33025313000000001</v>
      </c>
      <c r="E1097" s="23">
        <f t="shared" si="54"/>
        <v>0.85696317246107534</v>
      </c>
      <c r="F1097" s="24">
        <f t="shared" si="55"/>
        <v>1.481467099710819E-5</v>
      </c>
    </row>
    <row r="1098" spans="1:6" x14ac:dyDescent="0.15">
      <c r="A1098" s="25" t="s">
        <v>742</v>
      </c>
      <c r="B1098" s="25" t="s">
        <v>743</v>
      </c>
      <c r="C1098" s="21">
        <v>7.8600422000000005</v>
      </c>
      <c r="D1098" s="22">
        <v>28.515930899999997</v>
      </c>
      <c r="E1098" s="23">
        <f t="shared" si="54"/>
        <v>-0.72436312082661125</v>
      </c>
      <c r="F1098" s="24">
        <f t="shared" si="55"/>
        <v>1.8987450544270533E-4</v>
      </c>
    </row>
    <row r="1099" spans="1:6" x14ac:dyDescent="0.15">
      <c r="A1099" s="25" t="s">
        <v>141</v>
      </c>
      <c r="B1099" s="25" t="s">
        <v>744</v>
      </c>
      <c r="C1099" s="21">
        <v>0.29294480000000001</v>
      </c>
      <c r="D1099" s="22">
        <v>1.0672383300000001</v>
      </c>
      <c r="E1099" s="23">
        <f t="shared" ref="E1099:E1130" si="56">IF(ISERROR(C1099/D1099-1),"",((C1099/D1099-1)))</f>
        <v>-0.72551135789884913</v>
      </c>
      <c r="F1099" s="24">
        <f t="shared" ref="F1099:F1130" si="57">C1099/$C$1427</f>
        <v>7.0766476319951848E-6</v>
      </c>
    </row>
    <row r="1100" spans="1:6" x14ac:dyDescent="0.15">
      <c r="A1100" s="25" t="s">
        <v>143</v>
      </c>
      <c r="B1100" s="25" t="s">
        <v>745</v>
      </c>
      <c r="C1100" s="21">
        <v>2.0891196499999998</v>
      </c>
      <c r="D1100" s="22">
        <v>2.4148048799999997</v>
      </c>
      <c r="E1100" s="23">
        <f t="shared" si="56"/>
        <v>-0.1348702053310411</v>
      </c>
      <c r="F1100" s="24">
        <f t="shared" si="57"/>
        <v>5.0466721457855223E-5</v>
      </c>
    </row>
    <row r="1101" spans="1:6" x14ac:dyDescent="0.15">
      <c r="A1101" s="25" t="s">
        <v>145</v>
      </c>
      <c r="B1101" s="25" t="s">
        <v>746</v>
      </c>
      <c r="C1101" s="21">
        <v>0.58527423999999995</v>
      </c>
      <c r="D1101" s="22">
        <v>0.84577977999999987</v>
      </c>
      <c r="E1101" s="23">
        <f t="shared" si="56"/>
        <v>-0.30800634652202252</v>
      </c>
      <c r="F1101" s="24">
        <f t="shared" si="57"/>
        <v>1.413843005427569E-5</v>
      </c>
    </row>
    <row r="1102" spans="1:6" x14ac:dyDescent="0.15">
      <c r="A1102" s="25" t="s">
        <v>147</v>
      </c>
      <c r="B1102" s="25" t="s">
        <v>747</v>
      </c>
      <c r="C1102" s="21">
        <v>0.15991721</v>
      </c>
      <c r="D1102" s="22">
        <v>0.55135427000000004</v>
      </c>
      <c r="E1102" s="23">
        <f t="shared" si="56"/>
        <v>-0.70995561528887774</v>
      </c>
      <c r="F1102" s="24">
        <f t="shared" si="57"/>
        <v>3.8631091777760745E-6</v>
      </c>
    </row>
    <row r="1103" spans="1:6" x14ac:dyDescent="0.15">
      <c r="A1103" s="25" t="s">
        <v>149</v>
      </c>
      <c r="B1103" s="25" t="s">
        <v>748</v>
      </c>
      <c r="C1103" s="21">
        <v>0.31455738999999999</v>
      </c>
      <c r="D1103" s="22">
        <v>1.1489874</v>
      </c>
      <c r="E1103" s="23">
        <f t="shared" si="56"/>
        <v>-0.72623077502851641</v>
      </c>
      <c r="F1103" s="24">
        <f t="shared" si="57"/>
        <v>7.5987415003443849E-6</v>
      </c>
    </row>
    <row r="1104" spans="1:6" x14ac:dyDescent="0.15">
      <c r="A1104" s="25" t="s">
        <v>445</v>
      </c>
      <c r="B1104" s="25" t="s">
        <v>749</v>
      </c>
      <c r="C1104" s="21">
        <v>5.0370725800000002</v>
      </c>
      <c r="D1104" s="22">
        <v>2.7338682699999999</v>
      </c>
      <c r="E1104" s="23">
        <f t="shared" si="56"/>
        <v>0.84247084443465181</v>
      </c>
      <c r="F1104" s="24">
        <f t="shared" si="57"/>
        <v>1.2168022011465941E-4</v>
      </c>
    </row>
    <row r="1105" spans="1:6" x14ac:dyDescent="0.15">
      <c r="A1105" s="25" t="s">
        <v>446</v>
      </c>
      <c r="B1105" s="25" t="s">
        <v>750</v>
      </c>
      <c r="C1105" s="21">
        <v>6.4818843899999994</v>
      </c>
      <c r="D1105" s="22">
        <v>8.6983774800000013</v>
      </c>
      <c r="E1105" s="23">
        <f t="shared" si="56"/>
        <v>-0.25481684315222453</v>
      </c>
      <c r="F1105" s="24">
        <f t="shared" si="57"/>
        <v>1.5658244085356711E-4</v>
      </c>
    </row>
    <row r="1106" spans="1:6" x14ac:dyDescent="0.15">
      <c r="A1106" s="25" t="s">
        <v>467</v>
      </c>
      <c r="B1106" s="25" t="s">
        <v>562</v>
      </c>
      <c r="C1106" s="21">
        <v>2.1802329999999998E-2</v>
      </c>
      <c r="D1106" s="22">
        <v>0.16589167999999999</v>
      </c>
      <c r="E1106" s="23">
        <f t="shared" si="56"/>
        <v>-0.86857490381675562</v>
      </c>
      <c r="F1106" s="24">
        <f t="shared" si="57"/>
        <v>5.2667740463895439E-7</v>
      </c>
    </row>
    <row r="1107" spans="1:6" x14ac:dyDescent="0.15">
      <c r="A1107" s="25" t="s">
        <v>158</v>
      </c>
      <c r="B1107" s="25" t="s">
        <v>753</v>
      </c>
      <c r="C1107" s="21">
        <v>0.25462106000000001</v>
      </c>
      <c r="D1107" s="22">
        <v>1.01463499</v>
      </c>
      <c r="E1107" s="23">
        <f t="shared" si="56"/>
        <v>-0.74905156779582382</v>
      </c>
      <c r="F1107" s="24">
        <f t="shared" si="57"/>
        <v>6.1508636483907686E-6</v>
      </c>
    </row>
    <row r="1108" spans="1:6" x14ac:dyDescent="0.15">
      <c r="A1108" s="25" t="s">
        <v>160</v>
      </c>
      <c r="B1108" s="25" t="s">
        <v>754</v>
      </c>
      <c r="C1108" s="21">
        <v>1.9943032600000001</v>
      </c>
      <c r="D1108" s="22">
        <v>3.98706198</v>
      </c>
      <c r="E1108" s="23">
        <f t="shared" si="56"/>
        <v>-0.4998063059957748</v>
      </c>
      <c r="F1108" s="24">
        <f t="shared" si="57"/>
        <v>4.8176248366106098E-5</v>
      </c>
    </row>
    <row r="1109" spans="1:6" x14ac:dyDescent="0.15">
      <c r="A1109" s="25" t="s">
        <v>174</v>
      </c>
      <c r="B1109" s="25" t="s">
        <v>755</v>
      </c>
      <c r="C1109" s="21">
        <v>0.85983087000000002</v>
      </c>
      <c r="D1109" s="22">
        <v>1.92586346</v>
      </c>
      <c r="E1109" s="23">
        <f t="shared" si="56"/>
        <v>-0.55353487520865052</v>
      </c>
      <c r="F1109" s="24">
        <f t="shared" si="57"/>
        <v>2.0770875912806302E-5</v>
      </c>
    </row>
    <row r="1110" spans="1:6" x14ac:dyDescent="0.15">
      <c r="A1110" s="25" t="s">
        <v>177</v>
      </c>
      <c r="B1110" s="25" t="s">
        <v>756</v>
      </c>
      <c r="C1110" s="21">
        <v>1.4270198599999999</v>
      </c>
      <c r="D1110" s="22">
        <v>2.8901360600000001</v>
      </c>
      <c r="E1110" s="23">
        <f t="shared" si="56"/>
        <v>-0.50624474752237103</v>
      </c>
      <c r="F1110" s="24">
        <f t="shared" si="57"/>
        <v>3.4472421811478132E-5</v>
      </c>
    </row>
    <row r="1111" spans="1:6" x14ac:dyDescent="0.15">
      <c r="A1111" s="25" t="s">
        <v>179</v>
      </c>
      <c r="B1111" s="25" t="s">
        <v>757</v>
      </c>
      <c r="C1111" s="21">
        <v>2.2791693899999999</v>
      </c>
      <c r="D1111" s="22">
        <v>1.28443452</v>
      </c>
      <c r="E1111" s="23">
        <f t="shared" si="56"/>
        <v>0.77445354707533065</v>
      </c>
      <c r="F1111" s="24">
        <f t="shared" si="57"/>
        <v>5.505774011574675E-5</v>
      </c>
    </row>
    <row r="1112" spans="1:6" x14ac:dyDescent="0.15">
      <c r="A1112" s="25" t="s">
        <v>675</v>
      </c>
      <c r="B1112" s="25" t="s">
        <v>758</v>
      </c>
      <c r="C1112" s="21">
        <v>0.52946760999999998</v>
      </c>
      <c r="D1112" s="22">
        <v>0.64608368000000005</v>
      </c>
      <c r="E1112" s="23">
        <f t="shared" si="56"/>
        <v>-0.18049685142952387</v>
      </c>
      <c r="F1112" s="24">
        <f t="shared" si="57"/>
        <v>1.2790313084665267E-5</v>
      </c>
    </row>
    <row r="1113" spans="1:6" x14ac:dyDescent="0.15">
      <c r="A1113" s="25" t="s">
        <v>181</v>
      </c>
      <c r="B1113" s="25" t="s">
        <v>759</v>
      </c>
      <c r="C1113" s="21">
        <v>3.3517240000000004E-2</v>
      </c>
      <c r="D1113" s="22">
        <v>0.27824501000000001</v>
      </c>
      <c r="E1113" s="23">
        <f t="shared" si="56"/>
        <v>-0.87954055312618185</v>
      </c>
      <c r="F1113" s="24">
        <f t="shared" si="57"/>
        <v>8.0967368964055449E-7</v>
      </c>
    </row>
    <row r="1114" spans="1:6" x14ac:dyDescent="0.15">
      <c r="A1114" s="25" t="s">
        <v>451</v>
      </c>
      <c r="B1114" s="25" t="s">
        <v>760</v>
      </c>
      <c r="C1114" s="21">
        <v>0.78656057000000001</v>
      </c>
      <c r="D1114" s="22">
        <v>1.3411728300000001</v>
      </c>
      <c r="E1114" s="23">
        <f t="shared" si="56"/>
        <v>-0.41352780759807073</v>
      </c>
      <c r="F1114" s="24">
        <f t="shared" si="57"/>
        <v>1.9000890253424135E-5</v>
      </c>
    </row>
    <row r="1115" spans="1:6" x14ac:dyDescent="0.15">
      <c r="A1115" s="25" t="s">
        <v>839</v>
      </c>
      <c r="B1115" s="25" t="s">
        <v>761</v>
      </c>
      <c r="C1115" s="21">
        <v>1.4513712400000001</v>
      </c>
      <c r="D1115" s="22">
        <v>6.0493194000000008</v>
      </c>
      <c r="E1115" s="23">
        <f t="shared" si="56"/>
        <v>-0.76007693691954836</v>
      </c>
      <c r="F1115" s="24">
        <f t="shared" si="57"/>
        <v>3.5060676443793903E-5</v>
      </c>
    </row>
    <row r="1116" spans="1:6" x14ac:dyDescent="0.15">
      <c r="A1116" s="25" t="s">
        <v>668</v>
      </c>
      <c r="B1116" s="25" t="s">
        <v>762</v>
      </c>
      <c r="C1116" s="21">
        <v>1.0370381799999999</v>
      </c>
      <c r="D1116" s="22">
        <v>0.41656900000000002</v>
      </c>
      <c r="E1116" s="23">
        <f t="shared" si="56"/>
        <v>1.4894751649786708</v>
      </c>
      <c r="F1116" s="24">
        <f t="shared" si="57"/>
        <v>2.5051660861655833E-5</v>
      </c>
    </row>
    <row r="1117" spans="1:6" x14ac:dyDescent="0.15">
      <c r="A1117" s="25" t="s">
        <v>845</v>
      </c>
      <c r="B1117" s="25" t="s">
        <v>763</v>
      </c>
      <c r="C1117" s="21">
        <v>0.63859354000000002</v>
      </c>
      <c r="D1117" s="22">
        <v>0.13106429</v>
      </c>
      <c r="E1117" s="23">
        <f t="shared" si="56"/>
        <v>3.8723686673158646</v>
      </c>
      <c r="F1117" s="24">
        <f t="shared" si="57"/>
        <v>1.5426460762056274E-5</v>
      </c>
    </row>
    <row r="1118" spans="1:6" x14ac:dyDescent="0.15">
      <c r="A1118" s="25" t="s">
        <v>594</v>
      </c>
      <c r="B1118" s="25" t="s">
        <v>764</v>
      </c>
      <c r="C1118" s="21">
        <v>4.0117855699999998</v>
      </c>
      <c r="D1118" s="22">
        <v>10.36031768</v>
      </c>
      <c r="E1118" s="23">
        <f t="shared" si="56"/>
        <v>-0.61277388455524662</v>
      </c>
      <c r="F1118" s="24">
        <f t="shared" si="57"/>
        <v>9.6912431468361795E-5</v>
      </c>
    </row>
    <row r="1119" spans="1:6" x14ac:dyDescent="0.15">
      <c r="A1119" s="25" t="s">
        <v>864</v>
      </c>
      <c r="B1119" s="25" t="s">
        <v>865</v>
      </c>
      <c r="C1119" s="21">
        <v>2.1832230000000001E-2</v>
      </c>
      <c r="D1119" s="22">
        <v>0</v>
      </c>
      <c r="E1119" s="23" t="str">
        <f t="shared" si="56"/>
        <v/>
      </c>
      <c r="F1119" s="24">
        <f t="shared" si="57"/>
        <v>5.2739969690765719E-7</v>
      </c>
    </row>
    <row r="1120" spans="1:6" x14ac:dyDescent="0.15">
      <c r="A1120" s="25" t="s">
        <v>866</v>
      </c>
      <c r="B1120" s="25" t="s">
        <v>867</v>
      </c>
      <c r="C1120" s="21">
        <v>0</v>
      </c>
      <c r="D1120" s="22">
        <v>0</v>
      </c>
      <c r="E1120" s="23" t="str">
        <f t="shared" si="56"/>
        <v/>
      </c>
      <c r="F1120" s="24">
        <f t="shared" si="57"/>
        <v>0</v>
      </c>
    </row>
    <row r="1121" spans="1:6" x14ac:dyDescent="0.15">
      <c r="A1121" s="25" t="s">
        <v>765</v>
      </c>
      <c r="B1121" s="25" t="s">
        <v>766</v>
      </c>
      <c r="C1121" s="21">
        <v>0.22436669000000001</v>
      </c>
      <c r="D1121" s="22">
        <v>7.8255299999999989E-3</v>
      </c>
      <c r="E1121" s="23">
        <f t="shared" si="56"/>
        <v>27.671117483416463</v>
      </c>
      <c r="F1121" s="24">
        <f t="shared" si="57"/>
        <v>5.4200108876726873E-6</v>
      </c>
    </row>
    <row r="1122" spans="1:6" x14ac:dyDescent="0.15">
      <c r="A1122" s="25" t="s">
        <v>868</v>
      </c>
      <c r="B1122" s="25" t="s">
        <v>869</v>
      </c>
      <c r="C1122" s="21">
        <v>1.4061500000000001E-3</v>
      </c>
      <c r="D1122" s="22">
        <v>0</v>
      </c>
      <c r="E1122" s="23" t="str">
        <f t="shared" si="56"/>
        <v/>
      </c>
      <c r="F1122" s="24">
        <f t="shared" si="57"/>
        <v>3.3968270021280561E-8</v>
      </c>
    </row>
    <row r="1123" spans="1:6" x14ac:dyDescent="0.15">
      <c r="A1123" s="25" t="s">
        <v>870</v>
      </c>
      <c r="B1123" s="25" t="s">
        <v>871</v>
      </c>
      <c r="C1123" s="21">
        <v>13.4698133</v>
      </c>
      <c r="D1123" s="22">
        <v>11.90873964</v>
      </c>
      <c r="E1123" s="23">
        <f t="shared" si="56"/>
        <v>0.13108638757677959</v>
      </c>
      <c r="F1123" s="24">
        <f t="shared" si="57"/>
        <v>3.253893647979491E-4</v>
      </c>
    </row>
    <row r="1124" spans="1:6" x14ac:dyDescent="0.15">
      <c r="A1124" s="25" t="s">
        <v>872</v>
      </c>
      <c r="B1124" s="25" t="s">
        <v>873</v>
      </c>
      <c r="C1124" s="21">
        <v>0</v>
      </c>
      <c r="D1124" s="22">
        <v>1.247473E-2</v>
      </c>
      <c r="E1124" s="23">
        <f t="shared" si="56"/>
        <v>-1</v>
      </c>
      <c r="F1124" s="24">
        <f t="shared" si="57"/>
        <v>0</v>
      </c>
    </row>
    <row r="1125" spans="1:6" x14ac:dyDescent="0.15">
      <c r="A1125" s="25" t="s">
        <v>874</v>
      </c>
      <c r="B1125" s="25" t="s">
        <v>875</v>
      </c>
      <c r="C1125" s="21">
        <v>4.0647299999999999E-3</v>
      </c>
      <c r="D1125" s="22">
        <v>5.7995699999999996E-3</v>
      </c>
      <c r="E1125" s="23">
        <f t="shared" si="56"/>
        <v>-0.29913252189386452</v>
      </c>
      <c r="F1125" s="24">
        <f t="shared" si="57"/>
        <v>9.8191406467019675E-8</v>
      </c>
    </row>
    <row r="1126" spans="1:6" x14ac:dyDescent="0.15">
      <c r="A1126" s="25" t="s">
        <v>876</v>
      </c>
      <c r="B1126" s="25" t="s">
        <v>877</v>
      </c>
      <c r="C1126" s="21">
        <v>1.0143870000000001E-2</v>
      </c>
      <c r="D1126" s="22">
        <v>0.27110209999999996</v>
      </c>
      <c r="E1126" s="23">
        <f t="shared" si="56"/>
        <v>-0.9625828424051307</v>
      </c>
      <c r="F1126" s="24">
        <f t="shared" si="57"/>
        <v>2.4504477845234667E-7</v>
      </c>
    </row>
    <row r="1127" spans="1:6" x14ac:dyDescent="0.15">
      <c r="A1127" s="25" t="s">
        <v>767</v>
      </c>
      <c r="B1127" s="25" t="s">
        <v>768</v>
      </c>
      <c r="C1127" s="21">
        <v>0.95395031999999991</v>
      </c>
      <c r="D1127" s="22">
        <v>7.6723940000000004E-2</v>
      </c>
      <c r="E1127" s="23">
        <f t="shared" si="56"/>
        <v>11.433541864507999</v>
      </c>
      <c r="F1127" s="24">
        <f t="shared" si="57"/>
        <v>2.3044513072323005E-5</v>
      </c>
    </row>
    <row r="1128" spans="1:6" x14ac:dyDescent="0.15">
      <c r="A1128" s="25" t="s">
        <v>878</v>
      </c>
      <c r="B1128" s="25" t="s">
        <v>879</v>
      </c>
      <c r="C1128" s="21">
        <v>0.61288644999999997</v>
      </c>
      <c r="D1128" s="22">
        <v>0.57643816000000003</v>
      </c>
      <c r="E1128" s="23">
        <f t="shared" si="56"/>
        <v>6.3230182401525781E-2</v>
      </c>
      <c r="F1128" s="24">
        <f t="shared" si="57"/>
        <v>1.4805456335372518E-5</v>
      </c>
    </row>
    <row r="1129" spans="1:6" x14ac:dyDescent="0.15">
      <c r="A1129" s="25" t="s">
        <v>880</v>
      </c>
      <c r="B1129" s="25" t="s">
        <v>881</v>
      </c>
      <c r="C1129" s="21">
        <v>0.29742014</v>
      </c>
      <c r="D1129" s="22">
        <v>7.6341449999999991E-2</v>
      </c>
      <c r="E1129" s="23">
        <f t="shared" si="56"/>
        <v>2.8959194513596485</v>
      </c>
      <c r="F1129" s="24">
        <f t="shared" si="57"/>
        <v>7.1847581163368535E-6</v>
      </c>
    </row>
    <row r="1130" spans="1:6" x14ac:dyDescent="0.15">
      <c r="A1130" s="25" t="s">
        <v>882</v>
      </c>
      <c r="B1130" s="25" t="s">
        <v>883</v>
      </c>
      <c r="C1130" s="21">
        <v>0</v>
      </c>
      <c r="D1130" s="22">
        <v>4.5742070000000003E-2</v>
      </c>
      <c r="E1130" s="23">
        <f t="shared" si="56"/>
        <v>-1</v>
      </c>
      <c r="F1130" s="24">
        <f t="shared" si="57"/>
        <v>0</v>
      </c>
    </row>
    <row r="1131" spans="1:6" x14ac:dyDescent="0.15">
      <c r="A1131" s="25" t="s">
        <v>884</v>
      </c>
      <c r="B1131" s="25" t="s">
        <v>885</v>
      </c>
      <c r="C1131" s="21">
        <v>0.64113160000000002</v>
      </c>
      <c r="D1131" s="22">
        <v>4.2657769999999998E-2</v>
      </c>
      <c r="E1131" s="23">
        <f t="shared" ref="E1131:E1138" si="58">IF(ISERROR(C1131/D1131-1),"",((C1131/D1131-1)))</f>
        <v>14.029655793071228</v>
      </c>
      <c r="F1131" s="24">
        <f t="shared" ref="F1131:F1137" si="59">C1131/$C$1427</f>
        <v>1.5487772505049701E-5</v>
      </c>
    </row>
    <row r="1132" spans="1:6" x14ac:dyDescent="0.15">
      <c r="A1132" s="25" t="s">
        <v>661</v>
      </c>
      <c r="B1132" s="25" t="s">
        <v>769</v>
      </c>
      <c r="C1132" s="21">
        <v>0</v>
      </c>
      <c r="D1132" s="22">
        <v>3.2533470000000002E-2</v>
      </c>
      <c r="E1132" s="23">
        <f t="shared" si="58"/>
        <v>-1</v>
      </c>
      <c r="F1132" s="24">
        <f t="shared" si="59"/>
        <v>0</v>
      </c>
    </row>
    <row r="1133" spans="1:6" x14ac:dyDescent="0.15">
      <c r="A1133" s="25" t="s">
        <v>662</v>
      </c>
      <c r="B1133" s="25" t="s">
        <v>770</v>
      </c>
      <c r="C1133" s="21">
        <v>2.8337800000000002E-3</v>
      </c>
      <c r="D1133" s="22">
        <v>0</v>
      </c>
      <c r="E1133" s="23" t="str">
        <f t="shared" si="58"/>
        <v/>
      </c>
      <c r="F1133" s="24">
        <f t="shared" si="59"/>
        <v>6.8455430943288009E-8</v>
      </c>
    </row>
    <row r="1134" spans="1:6" x14ac:dyDescent="0.15">
      <c r="A1134" s="25" t="s">
        <v>663</v>
      </c>
      <c r="B1134" s="25" t="s">
        <v>771</v>
      </c>
      <c r="C1134" s="21">
        <v>3.355201E-2</v>
      </c>
      <c r="D1134" s="22">
        <v>3.0344199999999999E-3</v>
      </c>
      <c r="E1134" s="23">
        <f t="shared" si="58"/>
        <v>10.057141068144819</v>
      </c>
      <c r="F1134" s="24">
        <f t="shared" si="59"/>
        <v>8.1051362616840698E-7</v>
      </c>
    </row>
    <row r="1135" spans="1:6" x14ac:dyDescent="0.15">
      <c r="A1135" s="25" t="s">
        <v>664</v>
      </c>
      <c r="B1135" s="25" t="s">
        <v>772</v>
      </c>
      <c r="C1135" s="21">
        <v>0.11888473999999999</v>
      </c>
      <c r="D1135" s="22">
        <v>6.5654570000000009E-2</v>
      </c>
      <c r="E1135" s="23">
        <f t="shared" si="58"/>
        <v>0.81076107877943571</v>
      </c>
      <c r="F1135" s="24">
        <f t="shared" si="59"/>
        <v>2.8718905875829275E-6</v>
      </c>
    </row>
    <row r="1136" spans="1:6" x14ac:dyDescent="0.15">
      <c r="A1136" s="25" t="s">
        <v>665</v>
      </c>
      <c r="B1136" s="25" t="s">
        <v>773</v>
      </c>
      <c r="C1136" s="21">
        <v>0</v>
      </c>
      <c r="D1136" s="22">
        <v>1.45089E-3</v>
      </c>
      <c r="E1136" s="23">
        <f t="shared" si="58"/>
        <v>-1</v>
      </c>
      <c r="F1136" s="24">
        <f t="shared" si="59"/>
        <v>0</v>
      </c>
    </row>
    <row r="1137" spans="1:7" x14ac:dyDescent="0.15">
      <c r="A1137" s="25" t="s">
        <v>666</v>
      </c>
      <c r="B1137" s="25" t="s">
        <v>774</v>
      </c>
      <c r="C1137" s="47">
        <v>0</v>
      </c>
      <c r="D1137" s="22">
        <v>3.5149859999999998E-2</v>
      </c>
      <c r="E1137" s="23">
        <f t="shared" si="58"/>
        <v>-1</v>
      </c>
      <c r="F1137" s="24">
        <f t="shared" si="59"/>
        <v>0</v>
      </c>
    </row>
    <row r="1138" spans="1:7" s="4" customFormat="1" x14ac:dyDescent="0.15">
      <c r="A1138" s="115" t="s">
        <v>751</v>
      </c>
      <c r="B1138" s="27"/>
      <c r="C1138" s="29">
        <f>SUM(C971:C1137)</f>
        <v>4767.7807514500009</v>
      </c>
      <c r="D1138" s="29">
        <f>SUM(D971:D1137)</f>
        <v>3179.7586771700007</v>
      </c>
      <c r="E1138" s="30">
        <f t="shared" si="58"/>
        <v>0.49941591029585508</v>
      </c>
      <c r="F1138" s="50">
        <f>C1138/C$1427</f>
        <v>0.115174955707085</v>
      </c>
      <c r="G1138"/>
    </row>
    <row r="1139" spans="1:7" x14ac:dyDescent="0.15">
      <c r="C1139" s="117"/>
      <c r="E1139" s="33"/>
    </row>
    <row r="1140" spans="1:7" s="4" customFormat="1" ht="11" x14ac:dyDescent="0.15">
      <c r="A1140" s="34" t="s">
        <v>775</v>
      </c>
      <c r="B1140" s="35" t="s">
        <v>934</v>
      </c>
      <c r="C1140" s="140" t="s">
        <v>469</v>
      </c>
      <c r="D1140" s="141"/>
      <c r="E1140" s="142"/>
      <c r="F1140" s="36"/>
    </row>
    <row r="1141" spans="1:7" s="10" customFormat="1" ht="12" x14ac:dyDescent="0.15">
      <c r="A1141" s="37"/>
      <c r="B1141" s="38"/>
      <c r="C1141" s="7" t="s">
        <v>1186</v>
      </c>
      <c r="D1141" s="39" t="s">
        <v>1260</v>
      </c>
      <c r="E1141" s="40" t="s">
        <v>905</v>
      </c>
      <c r="F1141" s="41" t="s">
        <v>906</v>
      </c>
    </row>
    <row r="1142" spans="1:7" x14ac:dyDescent="0.15">
      <c r="A1142" s="20" t="s">
        <v>943</v>
      </c>
      <c r="B1142" s="20" t="s">
        <v>944</v>
      </c>
      <c r="C1142" s="21">
        <v>104.93913518576301</v>
      </c>
      <c r="D1142" s="46">
        <v>58.230691714105802</v>
      </c>
      <c r="E1142" s="42">
        <f t="shared" ref="E1142:E1173" si="60">IF(ISERROR(C1142/D1142-1),"",((C1142/D1142-1)))</f>
        <v>0.80212757390863265</v>
      </c>
      <c r="F1142" s="43">
        <f t="shared" ref="F1142:F1173" si="61">C1142/$C$1427</f>
        <v>2.5350075594991013E-3</v>
      </c>
    </row>
    <row r="1143" spans="1:7" x14ac:dyDescent="0.15">
      <c r="A1143" s="25" t="s">
        <v>626</v>
      </c>
      <c r="B1143" s="25" t="s">
        <v>947</v>
      </c>
      <c r="C1143" s="21">
        <v>32.1652505051036</v>
      </c>
      <c r="D1143" s="22">
        <v>7.1737386350167904</v>
      </c>
      <c r="E1143" s="23">
        <f t="shared" si="60"/>
        <v>3.4837499861086476</v>
      </c>
      <c r="F1143" s="24">
        <f t="shared" si="61"/>
        <v>7.7701377126159366E-4</v>
      </c>
    </row>
    <row r="1144" spans="1:7" x14ac:dyDescent="0.15">
      <c r="A1144" s="25" t="s">
        <v>627</v>
      </c>
      <c r="B1144" s="25" t="s">
        <v>948</v>
      </c>
      <c r="C1144" s="21">
        <v>5.5828597070465404</v>
      </c>
      <c r="D1144" s="22">
        <v>1.7525725938072501</v>
      </c>
      <c r="E1144" s="23">
        <f t="shared" si="60"/>
        <v>2.185522657819531</v>
      </c>
      <c r="F1144" s="24">
        <f t="shared" si="61"/>
        <v>1.3486476266392927E-4</v>
      </c>
    </row>
    <row r="1145" spans="1:7" x14ac:dyDescent="0.15">
      <c r="A1145" s="25" t="s">
        <v>628</v>
      </c>
      <c r="B1145" s="25" t="s">
        <v>949</v>
      </c>
      <c r="C1145" s="21">
        <v>0.48025885159194709</v>
      </c>
      <c r="D1145" s="22">
        <v>1.0878234579795698</v>
      </c>
      <c r="E1145" s="23">
        <f t="shared" si="60"/>
        <v>-0.55851397754931775</v>
      </c>
      <c r="F1145" s="24">
        <f t="shared" si="61"/>
        <v>1.16015804508661E-5</v>
      </c>
    </row>
    <row r="1146" spans="1:7" x14ac:dyDescent="0.15">
      <c r="A1146" s="25" t="s">
        <v>978</v>
      </c>
      <c r="B1146" s="25" t="s">
        <v>979</v>
      </c>
      <c r="C1146" s="21">
        <v>0.34991276166367102</v>
      </c>
      <c r="D1146" s="22">
        <v>0.42680074295551401</v>
      </c>
      <c r="E1146" s="23">
        <f t="shared" si="60"/>
        <v>-0.18014959570924904</v>
      </c>
      <c r="F1146" s="24">
        <f t="shared" si="61"/>
        <v>8.4528188117082571E-6</v>
      </c>
    </row>
    <row r="1147" spans="1:7" x14ac:dyDescent="0.15">
      <c r="A1147" s="25" t="s">
        <v>988</v>
      </c>
      <c r="B1147" s="25" t="s">
        <v>989</v>
      </c>
      <c r="C1147" s="21">
        <v>3.4163795236974801</v>
      </c>
      <c r="D1147" s="22">
        <v>5.9426142185574502</v>
      </c>
      <c r="E1147" s="23">
        <f t="shared" si="60"/>
        <v>-0.42510494572760693</v>
      </c>
      <c r="F1147" s="24">
        <f t="shared" si="61"/>
        <v>8.2529248057554216E-5</v>
      </c>
    </row>
    <row r="1148" spans="1:7" x14ac:dyDescent="0.15">
      <c r="A1148" s="25" t="s">
        <v>1018</v>
      </c>
      <c r="B1148" s="25" t="s">
        <v>1019</v>
      </c>
      <c r="C1148" s="21">
        <v>4.7317972978830403</v>
      </c>
      <c r="D1148" s="22">
        <v>6.5832840106653006</v>
      </c>
      <c r="E1148" s="23">
        <f t="shared" si="60"/>
        <v>-0.28124059508639532</v>
      </c>
      <c r="F1148" s="24">
        <f t="shared" si="61"/>
        <v>1.1430570586385295E-4</v>
      </c>
    </row>
    <row r="1149" spans="1:7" x14ac:dyDescent="0.15">
      <c r="A1149" s="25" t="s">
        <v>776</v>
      </c>
      <c r="B1149" s="25" t="s">
        <v>1021</v>
      </c>
      <c r="C1149" s="21">
        <v>5.1362141336782097</v>
      </c>
      <c r="D1149" s="22">
        <v>5.0852893287741701</v>
      </c>
      <c r="E1149" s="23">
        <f t="shared" si="60"/>
        <v>1.0014141106168939E-2</v>
      </c>
      <c r="F1149" s="24">
        <f t="shared" si="61"/>
        <v>1.2407517589154714E-4</v>
      </c>
    </row>
    <row r="1150" spans="1:7" x14ac:dyDescent="0.15">
      <c r="A1150" s="25" t="s">
        <v>1022</v>
      </c>
      <c r="B1150" s="25" t="s">
        <v>1023</v>
      </c>
      <c r="C1150" s="21">
        <v>0.55884371301041502</v>
      </c>
      <c r="D1150" s="22">
        <v>0.74479312481929394</v>
      </c>
      <c r="E1150" s="23">
        <f t="shared" si="60"/>
        <v>-0.24966585433236255</v>
      </c>
      <c r="F1150" s="24">
        <f t="shared" si="61"/>
        <v>1.3499949609382211E-5</v>
      </c>
    </row>
    <row r="1151" spans="1:7" x14ac:dyDescent="0.15">
      <c r="A1151" s="25" t="s">
        <v>1024</v>
      </c>
      <c r="B1151" s="25" t="s">
        <v>1025</v>
      </c>
      <c r="C1151" s="21">
        <v>1.2250172908944001</v>
      </c>
      <c r="D1151" s="22">
        <v>2.0599583074799299</v>
      </c>
      <c r="E1151" s="23">
        <f t="shared" si="60"/>
        <v>-0.40531937639406057</v>
      </c>
      <c r="F1151" s="24">
        <f t="shared" si="61"/>
        <v>2.9592659472914395E-5</v>
      </c>
    </row>
    <row r="1152" spans="1:7" x14ac:dyDescent="0.15">
      <c r="A1152" s="25" t="s">
        <v>1026</v>
      </c>
      <c r="B1152" s="25" t="s">
        <v>1027</v>
      </c>
      <c r="C1152" s="21">
        <v>4.7814099130052998</v>
      </c>
      <c r="D1152" s="22">
        <v>4.9965938745913698</v>
      </c>
      <c r="E1152" s="23">
        <f t="shared" si="60"/>
        <v>-4.3066130045173678E-2</v>
      </c>
      <c r="F1152" s="24">
        <f t="shared" si="61"/>
        <v>1.1550419443686065E-4</v>
      </c>
    </row>
    <row r="1153" spans="1:6" x14ac:dyDescent="0.15">
      <c r="A1153" s="25" t="s">
        <v>1032</v>
      </c>
      <c r="B1153" s="25" t="s">
        <v>1033</v>
      </c>
      <c r="C1153" s="21">
        <v>3.4112248557713198</v>
      </c>
      <c r="D1153" s="22">
        <v>2.7871531994013501</v>
      </c>
      <c r="E1153" s="23">
        <f t="shared" si="60"/>
        <v>0.22391006583492201</v>
      </c>
      <c r="F1153" s="24">
        <f t="shared" si="61"/>
        <v>8.2404727094651366E-5</v>
      </c>
    </row>
    <row r="1154" spans="1:6" x14ac:dyDescent="0.15">
      <c r="A1154" s="25" t="s">
        <v>1034</v>
      </c>
      <c r="B1154" s="25" t="s">
        <v>1035</v>
      </c>
      <c r="C1154" s="21">
        <v>2.8969166544495799</v>
      </c>
      <c r="D1154" s="22">
        <v>5.5478406790756001</v>
      </c>
      <c r="E1154" s="23">
        <f t="shared" si="60"/>
        <v>-0.4778298761578218</v>
      </c>
      <c r="F1154" s="24">
        <f t="shared" si="61"/>
        <v>6.9980618815551716E-5</v>
      </c>
    </row>
    <row r="1155" spans="1:6" x14ac:dyDescent="0.15">
      <c r="A1155" s="25" t="s">
        <v>1036</v>
      </c>
      <c r="B1155" s="25" t="s">
        <v>1037</v>
      </c>
      <c r="C1155" s="21">
        <v>0.21410354154914898</v>
      </c>
      <c r="D1155" s="22">
        <v>1.2195601188234999</v>
      </c>
      <c r="E1155" s="23">
        <f t="shared" si="60"/>
        <v>-0.82444199490903902</v>
      </c>
      <c r="F1155" s="24">
        <f t="shared" si="61"/>
        <v>5.1720847077864766E-6</v>
      </c>
    </row>
    <row r="1156" spans="1:6" x14ac:dyDescent="0.15">
      <c r="A1156" s="25" t="s">
        <v>1040</v>
      </c>
      <c r="B1156" s="25" t="s">
        <v>1041</v>
      </c>
      <c r="C1156" s="21">
        <v>0.8090942249492209</v>
      </c>
      <c r="D1156" s="22">
        <v>1.2427561139443901</v>
      </c>
      <c r="E1156" s="23">
        <f t="shared" si="60"/>
        <v>-0.34895172442062461</v>
      </c>
      <c r="F1156" s="24">
        <f t="shared" si="61"/>
        <v>1.9545234225177861E-5</v>
      </c>
    </row>
    <row r="1157" spans="1:6" x14ac:dyDescent="0.15">
      <c r="A1157" s="25" t="s">
        <v>1042</v>
      </c>
      <c r="B1157" s="25" t="s">
        <v>1043</v>
      </c>
      <c r="C1157" s="21">
        <v>13.492937937108898</v>
      </c>
      <c r="D1157" s="22">
        <v>7.6931369061902499</v>
      </c>
      <c r="E1157" s="23">
        <f t="shared" si="60"/>
        <v>0.75389286602346339</v>
      </c>
      <c r="F1157" s="24">
        <f t="shared" si="61"/>
        <v>3.2594798508558498E-4</v>
      </c>
    </row>
    <row r="1158" spans="1:6" x14ac:dyDescent="0.15">
      <c r="A1158" s="25" t="s">
        <v>1044</v>
      </c>
      <c r="B1158" s="25" t="s">
        <v>1045</v>
      </c>
      <c r="C1158" s="21">
        <v>6.1705523992440208</v>
      </c>
      <c r="D1158" s="22">
        <v>5.5512142394326496</v>
      </c>
      <c r="E1158" s="23">
        <f t="shared" si="60"/>
        <v>0.11156805215910204</v>
      </c>
      <c r="F1158" s="24">
        <f t="shared" si="61"/>
        <v>1.4906161510363865E-4</v>
      </c>
    </row>
    <row r="1159" spans="1:6" x14ac:dyDescent="0.15">
      <c r="A1159" s="25" t="s">
        <v>1057</v>
      </c>
      <c r="B1159" s="25" t="s">
        <v>1058</v>
      </c>
      <c r="C1159" s="21">
        <v>0.26997084767401602</v>
      </c>
      <c r="D1159" s="22">
        <v>0.97450681573489295</v>
      </c>
      <c r="E1159" s="23">
        <f t="shared" si="60"/>
        <v>-0.72296669113552969</v>
      </c>
      <c r="F1159" s="24">
        <f t="shared" si="61"/>
        <v>6.5216674264231971E-6</v>
      </c>
    </row>
    <row r="1160" spans="1:6" x14ac:dyDescent="0.15">
      <c r="A1160" s="25" t="s">
        <v>1065</v>
      </c>
      <c r="B1160" s="25" t="s">
        <v>1066</v>
      </c>
      <c r="C1160" s="21">
        <v>1.4795620527292399</v>
      </c>
      <c r="D1160" s="22">
        <v>3.5650312500000003E-2</v>
      </c>
      <c r="E1160" s="23">
        <f t="shared" si="60"/>
        <v>40.502078073768352</v>
      </c>
      <c r="F1160" s="24">
        <f t="shared" si="61"/>
        <v>3.5741679991712808E-5</v>
      </c>
    </row>
    <row r="1161" spans="1:6" x14ac:dyDescent="0.15">
      <c r="A1161" s="25" t="s">
        <v>1067</v>
      </c>
      <c r="B1161" s="25" t="s">
        <v>1068</v>
      </c>
      <c r="C1161" s="21">
        <v>8.4061542736835886</v>
      </c>
      <c r="D1161" s="22">
        <v>7.9566188424313999</v>
      </c>
      <c r="E1161" s="23">
        <f t="shared" si="60"/>
        <v>5.6498299108521666E-2</v>
      </c>
      <c r="F1161" s="24">
        <f t="shared" si="61"/>
        <v>2.0306689770581069E-4</v>
      </c>
    </row>
    <row r="1162" spans="1:6" x14ac:dyDescent="0.15">
      <c r="A1162" s="25" t="s">
        <v>1071</v>
      </c>
      <c r="B1162" s="25" t="s">
        <v>1072</v>
      </c>
      <c r="C1162" s="21">
        <v>12.3788559897824</v>
      </c>
      <c r="D1162" s="22">
        <v>8.8195433871937396</v>
      </c>
      <c r="E1162" s="23">
        <f t="shared" si="60"/>
        <v>0.40357107463827391</v>
      </c>
      <c r="F1162" s="24">
        <f t="shared" si="61"/>
        <v>2.990351831706964E-4</v>
      </c>
    </row>
    <row r="1163" spans="1:6" x14ac:dyDescent="0.15">
      <c r="A1163" s="25" t="s">
        <v>777</v>
      </c>
      <c r="B1163" s="25" t="s">
        <v>778</v>
      </c>
      <c r="C1163" s="21">
        <v>2.6968470318453197</v>
      </c>
      <c r="D1163" s="22">
        <v>3.8931379932474801</v>
      </c>
      <c r="E1163" s="23">
        <f t="shared" si="60"/>
        <v>-0.3072819313050521</v>
      </c>
      <c r="F1163" s="24">
        <f t="shared" si="61"/>
        <v>6.514755053430348E-5</v>
      </c>
    </row>
    <row r="1164" spans="1:6" x14ac:dyDescent="0.15">
      <c r="A1164" s="25" t="s">
        <v>1081</v>
      </c>
      <c r="B1164" s="25" t="s">
        <v>779</v>
      </c>
      <c r="C1164" s="21">
        <v>21.828721709943299</v>
      </c>
      <c r="D1164" s="22">
        <v>4.9294431131323204</v>
      </c>
      <c r="E1164" s="23">
        <f t="shared" si="60"/>
        <v>3.428232806215032</v>
      </c>
      <c r="F1164" s="24">
        <f t="shared" si="61"/>
        <v>5.2731494738309783E-4</v>
      </c>
    </row>
    <row r="1165" spans="1:6" x14ac:dyDescent="0.15">
      <c r="A1165" s="25" t="s">
        <v>1102</v>
      </c>
      <c r="B1165" s="25" t="s">
        <v>338</v>
      </c>
      <c r="C1165" s="21">
        <v>0.54418905277014695</v>
      </c>
      <c r="D1165" s="22">
        <v>6.8370119353057104E-2</v>
      </c>
      <c r="E1165" s="23">
        <f t="shared" si="60"/>
        <v>6.9594574050690765</v>
      </c>
      <c r="F1165" s="24">
        <f t="shared" si="61"/>
        <v>1.31459379775424E-5</v>
      </c>
    </row>
    <row r="1166" spans="1:6" x14ac:dyDescent="0.15">
      <c r="A1166" s="25" t="s">
        <v>1104</v>
      </c>
      <c r="B1166" s="25" t="s">
        <v>339</v>
      </c>
      <c r="C1166" s="21">
        <v>3.8943495728106901</v>
      </c>
      <c r="D1166" s="22">
        <v>6.1627229895413702</v>
      </c>
      <c r="E1166" s="23">
        <f t="shared" si="60"/>
        <v>-0.36807973043414244</v>
      </c>
      <c r="F1166" s="24">
        <f t="shared" si="61"/>
        <v>9.4075538062434393E-5</v>
      </c>
    </row>
    <row r="1167" spans="1:6" x14ac:dyDescent="0.15">
      <c r="A1167" s="25" t="s">
        <v>1106</v>
      </c>
      <c r="B1167" s="25" t="s">
        <v>340</v>
      </c>
      <c r="C1167" s="21">
        <v>14.5257495974076</v>
      </c>
      <c r="D1167" s="22">
        <v>8.708389973980811</v>
      </c>
      <c r="E1167" s="23">
        <f t="shared" si="60"/>
        <v>0.66801781279984818</v>
      </c>
      <c r="F1167" s="24">
        <f t="shared" si="61"/>
        <v>3.5089754619795093E-4</v>
      </c>
    </row>
    <row r="1168" spans="1:6" x14ac:dyDescent="0.15">
      <c r="A1168" s="25" t="s">
        <v>1108</v>
      </c>
      <c r="B1168" s="25" t="s">
        <v>341</v>
      </c>
      <c r="C1168" s="21">
        <v>5.8862819053986302</v>
      </c>
      <c r="D1168" s="22">
        <v>1.1436833902628301</v>
      </c>
      <c r="E1168" s="23">
        <f t="shared" si="60"/>
        <v>4.1467757208976366</v>
      </c>
      <c r="F1168" s="24">
        <f t="shared" si="61"/>
        <v>1.4219451209611955E-4</v>
      </c>
    </row>
    <row r="1169" spans="1:6" x14ac:dyDescent="0.15">
      <c r="A1169" s="25" t="s">
        <v>1110</v>
      </c>
      <c r="B1169" s="25" t="s">
        <v>342</v>
      </c>
      <c r="C1169" s="21">
        <v>0.60821278576647397</v>
      </c>
      <c r="D1169" s="22">
        <v>0.46893333707108703</v>
      </c>
      <c r="E1169" s="23">
        <f t="shared" si="60"/>
        <v>0.29701332297104988</v>
      </c>
      <c r="F1169" s="24">
        <f t="shared" si="61"/>
        <v>1.4692554945994988E-5</v>
      </c>
    </row>
    <row r="1170" spans="1:6" x14ac:dyDescent="0.15">
      <c r="A1170" s="25" t="s">
        <v>1112</v>
      </c>
      <c r="B1170" s="25" t="s">
        <v>343</v>
      </c>
      <c r="C1170" s="21">
        <v>1.4870032377103499</v>
      </c>
      <c r="D1170" s="22">
        <v>1.9593908396169202</v>
      </c>
      <c r="E1170" s="23">
        <f t="shared" si="60"/>
        <v>-0.24108901213344791</v>
      </c>
      <c r="F1170" s="24">
        <f t="shared" si="61"/>
        <v>3.5921436191774422E-5</v>
      </c>
    </row>
    <row r="1171" spans="1:6" x14ac:dyDescent="0.15">
      <c r="A1171" s="25" t="s">
        <v>1114</v>
      </c>
      <c r="B1171" s="25" t="s">
        <v>344</v>
      </c>
      <c r="C1171" s="21">
        <v>4.5974482758620698E-3</v>
      </c>
      <c r="D1171" s="22">
        <v>3.7506329113924102E-3</v>
      </c>
      <c r="E1171" s="23">
        <f t="shared" si="60"/>
        <v>0.22577932431016889</v>
      </c>
      <c r="F1171" s="24">
        <f t="shared" si="61"/>
        <v>1.1106024566607655E-7</v>
      </c>
    </row>
    <row r="1172" spans="1:6" x14ac:dyDescent="0.15">
      <c r="A1172" s="25" t="s">
        <v>1116</v>
      </c>
      <c r="B1172" s="25" t="s">
        <v>345</v>
      </c>
      <c r="C1172" s="21">
        <v>0.27732788446578105</v>
      </c>
      <c r="D1172" s="22">
        <v>1.9757473790562099</v>
      </c>
      <c r="E1172" s="23">
        <f t="shared" si="60"/>
        <v>-0.85963393528667764</v>
      </c>
      <c r="F1172" s="24">
        <f t="shared" si="61"/>
        <v>6.6993908643915296E-6</v>
      </c>
    </row>
    <row r="1173" spans="1:6" x14ac:dyDescent="0.15">
      <c r="A1173" s="25" t="s">
        <v>1118</v>
      </c>
      <c r="B1173" s="25" t="s">
        <v>346</v>
      </c>
      <c r="C1173" s="21">
        <v>0.21248601394628</v>
      </c>
      <c r="D1173" s="22">
        <v>3.0681324877686897</v>
      </c>
      <c r="E1173" s="23">
        <f t="shared" si="60"/>
        <v>-0.93074418565907135</v>
      </c>
      <c r="F1173" s="24">
        <f t="shared" si="61"/>
        <v>5.1330102033729161E-6</v>
      </c>
    </row>
    <row r="1174" spans="1:6" x14ac:dyDescent="0.15">
      <c r="A1174" s="25" t="s">
        <v>1120</v>
      </c>
      <c r="B1174" s="25" t="s">
        <v>348</v>
      </c>
      <c r="C1174" s="21">
        <v>0.462690342615587</v>
      </c>
      <c r="D1174" s="22">
        <v>1.70020774880114</v>
      </c>
      <c r="E1174" s="23">
        <f t="shared" ref="E1174:E1205" si="62">IF(ISERROR(C1174/D1174-1),"",((C1174/D1174-1)))</f>
        <v>-0.72786246684157163</v>
      </c>
      <c r="F1174" s="24">
        <f t="shared" ref="F1174:F1205" si="63">C1174/$C$1427</f>
        <v>1.1177179173064804E-5</v>
      </c>
    </row>
    <row r="1175" spans="1:6" x14ac:dyDescent="0.15">
      <c r="A1175" s="25" t="s">
        <v>1129</v>
      </c>
      <c r="B1175" s="25" t="s">
        <v>351</v>
      </c>
      <c r="C1175" s="21">
        <v>0.38186559285543004</v>
      </c>
      <c r="D1175" s="22">
        <v>0.33649314773626504</v>
      </c>
      <c r="E1175" s="23">
        <f t="shared" si="62"/>
        <v>0.13483913543085513</v>
      </c>
      <c r="F1175" s="24">
        <f t="shared" si="63"/>
        <v>9.2247011840483817E-6</v>
      </c>
    </row>
    <row r="1176" spans="1:6" x14ac:dyDescent="0.15">
      <c r="A1176" s="25" t="s">
        <v>829</v>
      </c>
      <c r="B1176" s="25" t="s">
        <v>1134</v>
      </c>
      <c r="C1176" s="21">
        <v>26.218793977503999</v>
      </c>
      <c r="D1176" s="22">
        <v>61.623338765343803</v>
      </c>
      <c r="E1176" s="23">
        <f t="shared" si="62"/>
        <v>-0.57453142749465691</v>
      </c>
      <c r="F1176" s="24">
        <f t="shared" si="63"/>
        <v>6.3336562490501043E-4</v>
      </c>
    </row>
    <row r="1177" spans="1:6" x14ac:dyDescent="0.15">
      <c r="A1177" s="25" t="s">
        <v>631</v>
      </c>
      <c r="B1177" s="25" t="s">
        <v>1135</v>
      </c>
      <c r="C1177" s="21">
        <v>19.991936059999997</v>
      </c>
      <c r="D1177" s="22">
        <v>22.57265718</v>
      </c>
      <c r="E1177" s="23">
        <f t="shared" si="62"/>
        <v>-0.11432952263531448</v>
      </c>
      <c r="F1177" s="24">
        <f t="shared" si="63"/>
        <v>4.829438412219576E-4</v>
      </c>
    </row>
    <row r="1178" spans="1:6" x14ac:dyDescent="0.15">
      <c r="A1178" s="25" t="s">
        <v>633</v>
      </c>
      <c r="B1178" s="25" t="s">
        <v>352</v>
      </c>
      <c r="C1178" s="21">
        <v>0.10042017023126601</v>
      </c>
      <c r="D1178" s="22">
        <v>0.26650361635220104</v>
      </c>
      <c r="E1178" s="23">
        <f t="shared" si="62"/>
        <v>-0.62319396785012282</v>
      </c>
      <c r="F1178" s="24">
        <f t="shared" si="63"/>
        <v>2.4258432300953692E-6</v>
      </c>
    </row>
    <row r="1179" spans="1:6" x14ac:dyDescent="0.15">
      <c r="A1179" s="25" t="s">
        <v>830</v>
      </c>
      <c r="B1179" s="25" t="s">
        <v>353</v>
      </c>
      <c r="C1179" s="21">
        <v>8.3767044458428308E-2</v>
      </c>
      <c r="D1179" s="22">
        <v>0.27521495413787206</v>
      </c>
      <c r="E1179" s="23">
        <f t="shared" si="62"/>
        <v>-0.69563047647307619</v>
      </c>
      <c r="F1179" s="24">
        <f t="shared" si="63"/>
        <v>2.0235548021537574E-6</v>
      </c>
    </row>
    <row r="1180" spans="1:6" x14ac:dyDescent="0.15">
      <c r="A1180" s="25" t="s">
        <v>635</v>
      </c>
      <c r="B1180" s="25" t="s">
        <v>354</v>
      </c>
      <c r="C1180" s="21">
        <v>0.363410435249029</v>
      </c>
      <c r="D1180" s="22">
        <v>1.2435158881672599</v>
      </c>
      <c r="E1180" s="23">
        <f t="shared" si="62"/>
        <v>-0.70775569600108867</v>
      </c>
      <c r="F1180" s="24">
        <f t="shared" si="63"/>
        <v>8.7788811955268727E-6</v>
      </c>
    </row>
    <row r="1181" spans="1:6" x14ac:dyDescent="0.15">
      <c r="A1181" s="25" t="s">
        <v>831</v>
      </c>
      <c r="B1181" s="25" t="s">
        <v>355</v>
      </c>
      <c r="C1181" s="21">
        <v>7.1793982132790202E-2</v>
      </c>
      <c r="D1181" s="22">
        <v>0.62912285322557604</v>
      </c>
      <c r="E1181" s="23">
        <f t="shared" si="62"/>
        <v>-0.88588241268824486</v>
      </c>
      <c r="F1181" s="24">
        <f t="shared" si="63"/>
        <v>1.7343223489596483E-6</v>
      </c>
    </row>
    <row r="1182" spans="1:6" x14ac:dyDescent="0.15">
      <c r="A1182" s="25" t="s">
        <v>639</v>
      </c>
      <c r="B1182" s="25" t="s">
        <v>356</v>
      </c>
      <c r="C1182" s="21">
        <v>0.29613990784717503</v>
      </c>
      <c r="D1182" s="22">
        <v>0.14383566772823797</v>
      </c>
      <c r="E1182" s="23">
        <f t="shared" si="62"/>
        <v>1.0588767203882945</v>
      </c>
      <c r="F1182" s="24">
        <f t="shared" si="63"/>
        <v>7.1538316351953797E-6</v>
      </c>
    </row>
    <row r="1183" spans="1:6" x14ac:dyDescent="0.15">
      <c r="A1183" s="25" t="s">
        <v>1150</v>
      </c>
      <c r="B1183" s="25" t="s">
        <v>1151</v>
      </c>
      <c r="C1183" s="21">
        <v>10.335669402035601</v>
      </c>
      <c r="D1183" s="22">
        <v>14.153133810563199</v>
      </c>
      <c r="E1183" s="23">
        <f t="shared" si="62"/>
        <v>-0.26972573421714074</v>
      </c>
      <c r="F1183" s="24">
        <f t="shared" si="63"/>
        <v>2.4967806357716646E-4</v>
      </c>
    </row>
    <row r="1184" spans="1:6" x14ac:dyDescent="0.15">
      <c r="A1184" s="25" t="s">
        <v>1152</v>
      </c>
      <c r="B1184" s="25" t="s">
        <v>1153</v>
      </c>
      <c r="C1184" s="21">
        <v>0.55069135999999996</v>
      </c>
      <c r="D1184" s="22">
        <v>6.5588399999999991E-2</v>
      </c>
      <c r="E1184" s="23">
        <f t="shared" si="62"/>
        <v>7.3961700544608497</v>
      </c>
      <c r="F1184" s="24">
        <f t="shared" si="63"/>
        <v>1.3303013771550843E-5</v>
      </c>
    </row>
    <row r="1185" spans="1:6" x14ac:dyDescent="0.15">
      <c r="A1185" s="25" t="s">
        <v>1392</v>
      </c>
      <c r="B1185" s="25" t="s">
        <v>360</v>
      </c>
      <c r="C1185" s="21">
        <v>2.5047792495766896</v>
      </c>
      <c r="D1185" s="22">
        <v>2.5558191827543899</v>
      </c>
      <c r="E1185" s="23">
        <f t="shared" si="62"/>
        <v>-1.9970087681513871E-2</v>
      </c>
      <c r="F1185" s="24">
        <f t="shared" si="63"/>
        <v>6.0507782166427108E-5</v>
      </c>
    </row>
    <row r="1186" spans="1:6" x14ac:dyDescent="0.15">
      <c r="A1186" s="25" t="s">
        <v>1394</v>
      </c>
      <c r="B1186" s="25" t="s">
        <v>362</v>
      </c>
      <c r="C1186" s="21">
        <v>0.17886800050826998</v>
      </c>
      <c r="D1186" s="22">
        <v>0.171281621061321</v>
      </c>
      <c r="E1186" s="23">
        <f t="shared" si="62"/>
        <v>4.4291847542901053E-2</v>
      </c>
      <c r="F1186" s="24">
        <f t="shared" si="63"/>
        <v>4.3209021366365348E-6</v>
      </c>
    </row>
    <row r="1187" spans="1:6" x14ac:dyDescent="0.15">
      <c r="A1187" s="25" t="s">
        <v>1396</v>
      </c>
      <c r="B1187" s="25" t="s">
        <v>364</v>
      </c>
      <c r="C1187" s="21">
        <v>0.86690084974371184</v>
      </c>
      <c r="D1187" s="22">
        <v>0.36211562175411999</v>
      </c>
      <c r="E1187" s="23">
        <f t="shared" si="62"/>
        <v>1.3939890953733718</v>
      </c>
      <c r="F1187" s="24">
        <f t="shared" si="63"/>
        <v>2.0941664933166425E-5</v>
      </c>
    </row>
    <row r="1188" spans="1:6" x14ac:dyDescent="0.15">
      <c r="A1188" s="25" t="s">
        <v>780</v>
      </c>
      <c r="B1188" s="25" t="s">
        <v>717</v>
      </c>
      <c r="C1188" s="21">
        <v>0</v>
      </c>
      <c r="D1188" s="22">
        <v>6.1981132075471703E-3</v>
      </c>
      <c r="E1188" s="23">
        <f t="shared" si="62"/>
        <v>-1</v>
      </c>
      <c r="F1188" s="24">
        <f t="shared" si="63"/>
        <v>0</v>
      </c>
    </row>
    <row r="1189" spans="1:6" x14ac:dyDescent="0.15">
      <c r="A1189" s="25" t="s">
        <v>1398</v>
      </c>
      <c r="B1189" s="25" t="s">
        <v>366</v>
      </c>
      <c r="C1189" s="21">
        <v>6.0989283237352313E-3</v>
      </c>
      <c r="D1189" s="22">
        <v>0.15966831523676897</v>
      </c>
      <c r="E1189" s="23">
        <f t="shared" si="62"/>
        <v>-0.96180251344988987</v>
      </c>
      <c r="F1189" s="24">
        <f t="shared" si="63"/>
        <v>1.4733139717745215E-7</v>
      </c>
    </row>
    <row r="1190" spans="1:6" x14ac:dyDescent="0.15">
      <c r="A1190" s="25" t="s">
        <v>1400</v>
      </c>
      <c r="B1190" s="25" t="s">
        <v>721</v>
      </c>
      <c r="C1190" s="21">
        <v>0.41146205888228399</v>
      </c>
      <c r="D1190" s="22">
        <v>0.99054808852853815</v>
      </c>
      <c r="E1190" s="23">
        <f t="shared" si="62"/>
        <v>-0.58461172794395888</v>
      </c>
      <c r="F1190" s="24">
        <f t="shared" si="63"/>
        <v>9.9396610031827778E-6</v>
      </c>
    </row>
    <row r="1191" spans="1:6" x14ac:dyDescent="0.15">
      <c r="A1191" s="25" t="s">
        <v>1402</v>
      </c>
      <c r="B1191" s="25" t="s">
        <v>368</v>
      </c>
      <c r="C1191" s="21">
        <v>2.32119177896206</v>
      </c>
      <c r="D1191" s="22">
        <v>0.25827781596291</v>
      </c>
      <c r="E1191" s="23">
        <f t="shared" si="62"/>
        <v>7.987189899791451</v>
      </c>
      <c r="F1191" s="24">
        <f t="shared" si="63"/>
        <v>5.6072872111054889E-5</v>
      </c>
    </row>
    <row r="1192" spans="1:6" x14ac:dyDescent="0.15">
      <c r="A1192" s="25" t="s">
        <v>1404</v>
      </c>
      <c r="B1192" s="25" t="s">
        <v>370</v>
      </c>
      <c r="C1192" s="21">
        <v>0.383650768867903</v>
      </c>
      <c r="D1192" s="22">
        <v>1.88925119191322</v>
      </c>
      <c r="E1192" s="23">
        <f t="shared" si="62"/>
        <v>-0.79692971982228322</v>
      </c>
      <c r="F1192" s="24">
        <f t="shared" si="63"/>
        <v>9.2678255597033216E-6</v>
      </c>
    </row>
    <row r="1193" spans="1:6" x14ac:dyDescent="0.15">
      <c r="A1193" s="25" t="s">
        <v>1</v>
      </c>
      <c r="B1193" s="25" t="s">
        <v>371</v>
      </c>
      <c r="C1193" s="21">
        <v>4.5491213425588004</v>
      </c>
      <c r="D1193" s="22">
        <v>3.1908248819989398</v>
      </c>
      <c r="E1193" s="23">
        <f t="shared" si="62"/>
        <v>0.42568818747236792</v>
      </c>
      <c r="F1193" s="24">
        <f t="shared" si="63"/>
        <v>1.0989281522142564E-4</v>
      </c>
    </row>
    <row r="1194" spans="1:6" x14ac:dyDescent="0.15">
      <c r="A1194" s="25" t="s">
        <v>3</v>
      </c>
      <c r="B1194" s="25" t="s">
        <v>372</v>
      </c>
      <c r="C1194" s="21">
        <v>3.3397618205686999E-2</v>
      </c>
      <c r="D1194" s="22">
        <v>0.12629705624999998</v>
      </c>
      <c r="E1194" s="23">
        <f t="shared" si="62"/>
        <v>-0.73556297195417009</v>
      </c>
      <c r="F1194" s="24">
        <f t="shared" si="63"/>
        <v>8.0678399408200508E-7</v>
      </c>
    </row>
    <row r="1195" spans="1:6" x14ac:dyDescent="0.15">
      <c r="A1195" s="25" t="s">
        <v>5</v>
      </c>
      <c r="B1195" s="25" t="s">
        <v>373</v>
      </c>
      <c r="C1195" s="21">
        <v>1.9441242693223601E-2</v>
      </c>
      <c r="D1195" s="22">
        <v>0.10306750000000001</v>
      </c>
      <c r="E1195" s="23">
        <f t="shared" si="62"/>
        <v>-0.81137368527204401</v>
      </c>
      <c r="F1195" s="24">
        <f t="shared" si="63"/>
        <v>4.6964077897284569E-7</v>
      </c>
    </row>
    <row r="1196" spans="1:6" x14ac:dyDescent="0.15">
      <c r="A1196" s="25" t="s">
        <v>781</v>
      </c>
      <c r="B1196" s="25" t="s">
        <v>380</v>
      </c>
      <c r="C1196" s="21">
        <v>22.3559822283454</v>
      </c>
      <c r="D1196" s="22">
        <v>32.201083611748203</v>
      </c>
      <c r="E1196" s="23">
        <f t="shared" si="62"/>
        <v>-0.30573820130111795</v>
      </c>
      <c r="F1196" s="24">
        <f t="shared" si="63"/>
        <v>5.4005194390597448E-4</v>
      </c>
    </row>
    <row r="1197" spans="1:6" x14ac:dyDescent="0.15">
      <c r="A1197" s="25" t="s">
        <v>17</v>
      </c>
      <c r="B1197" s="25" t="s">
        <v>381</v>
      </c>
      <c r="C1197" s="21">
        <v>11.538267592384901</v>
      </c>
      <c r="D1197" s="22">
        <v>8.3780169730019001</v>
      </c>
      <c r="E1197" s="23">
        <f t="shared" si="62"/>
        <v>0.37720747398422394</v>
      </c>
      <c r="F1197" s="24">
        <f t="shared" si="63"/>
        <v>2.7872914636128509E-4</v>
      </c>
    </row>
    <row r="1198" spans="1:6" x14ac:dyDescent="0.15">
      <c r="A1198" s="25" t="s">
        <v>19</v>
      </c>
      <c r="B1198" s="25" t="s">
        <v>397</v>
      </c>
      <c r="C1198" s="21">
        <v>1.7732877730078</v>
      </c>
      <c r="D1198" s="22">
        <v>2.0911665541465201</v>
      </c>
      <c r="E1198" s="23">
        <f t="shared" si="62"/>
        <v>-0.15201026456185729</v>
      </c>
      <c r="F1198" s="24">
        <f t="shared" si="63"/>
        <v>4.2837192261824283E-5</v>
      </c>
    </row>
    <row r="1199" spans="1:6" x14ac:dyDescent="0.15">
      <c r="A1199" s="25" t="s">
        <v>21</v>
      </c>
      <c r="B1199" s="25" t="s">
        <v>398</v>
      </c>
      <c r="C1199" s="21">
        <v>6.7067407989819401</v>
      </c>
      <c r="D1199" s="22">
        <v>10.5025631560578</v>
      </c>
      <c r="E1199" s="23">
        <f t="shared" si="62"/>
        <v>-0.36141866520330879</v>
      </c>
      <c r="F1199" s="24">
        <f t="shared" si="63"/>
        <v>1.6201428184941681E-4</v>
      </c>
    </row>
    <row r="1200" spans="1:6" x14ac:dyDescent="0.15">
      <c r="A1200" s="25" t="s">
        <v>23</v>
      </c>
      <c r="B1200" s="25" t="s">
        <v>400</v>
      </c>
      <c r="C1200" s="21">
        <v>0.66553578039678996</v>
      </c>
      <c r="D1200" s="22">
        <v>1.43591370255497</v>
      </c>
      <c r="E1200" s="23">
        <f t="shared" si="62"/>
        <v>-0.53650711793293737</v>
      </c>
      <c r="F1200" s="24">
        <f t="shared" si="63"/>
        <v>1.6077302632963654E-5</v>
      </c>
    </row>
    <row r="1201" spans="1:6" x14ac:dyDescent="0.15">
      <c r="A1201" s="25" t="s">
        <v>25</v>
      </c>
      <c r="B1201" s="25" t="s">
        <v>401</v>
      </c>
      <c r="C1201" s="21">
        <v>0.47908564047874003</v>
      </c>
      <c r="D1201" s="22">
        <v>0.49496439260030101</v>
      </c>
      <c r="E1201" s="23">
        <f t="shared" si="62"/>
        <v>-3.2080594804288376E-2</v>
      </c>
      <c r="F1201" s="24">
        <f t="shared" si="63"/>
        <v>1.1573239269708055E-5</v>
      </c>
    </row>
    <row r="1202" spans="1:6" x14ac:dyDescent="0.15">
      <c r="A1202" s="25" t="s">
        <v>29</v>
      </c>
      <c r="B1202" s="25" t="s">
        <v>402</v>
      </c>
      <c r="C1202" s="21">
        <v>7.3144727226262996</v>
      </c>
      <c r="D1202" s="22">
        <v>4.6974658028791394</v>
      </c>
      <c r="E1202" s="23">
        <f t="shared" si="62"/>
        <v>0.55711037175473677</v>
      </c>
      <c r="F1202" s="24">
        <f t="shared" si="63"/>
        <v>1.7669522064179592E-4</v>
      </c>
    </row>
    <row r="1203" spans="1:6" x14ac:dyDescent="0.15">
      <c r="A1203" s="25" t="s">
        <v>31</v>
      </c>
      <c r="B1203" s="25" t="s">
        <v>403</v>
      </c>
      <c r="C1203" s="21">
        <v>1.2330619083719201</v>
      </c>
      <c r="D1203" s="22">
        <v>0.75898314582817805</v>
      </c>
      <c r="E1203" s="23">
        <f t="shared" si="62"/>
        <v>0.62462357056221918</v>
      </c>
      <c r="F1203" s="24">
        <f t="shared" si="63"/>
        <v>2.9786992750796777E-5</v>
      </c>
    </row>
    <row r="1204" spans="1:6" x14ac:dyDescent="0.15">
      <c r="A1204" s="25" t="s">
        <v>406</v>
      </c>
      <c r="B1204" s="25" t="s">
        <v>407</v>
      </c>
      <c r="C1204" s="21">
        <v>10.065248811321002</v>
      </c>
      <c r="D1204" s="22">
        <v>5.2934273213208503</v>
      </c>
      <c r="E1204" s="23">
        <f t="shared" si="62"/>
        <v>0.90146160518351204</v>
      </c>
      <c r="F1204" s="24">
        <f t="shared" si="63"/>
        <v>2.4314553173866583E-4</v>
      </c>
    </row>
    <row r="1205" spans="1:6" x14ac:dyDescent="0.15">
      <c r="A1205" s="25" t="s">
        <v>37</v>
      </c>
      <c r="B1205" s="25" t="s">
        <v>408</v>
      </c>
      <c r="C1205" s="21">
        <v>1.02091311262331</v>
      </c>
      <c r="D1205" s="22">
        <v>0.94172851927938406</v>
      </c>
      <c r="E1205" s="23">
        <f t="shared" si="62"/>
        <v>8.408431062969024E-2</v>
      </c>
      <c r="F1205" s="24">
        <f t="shared" si="63"/>
        <v>2.4662128704515594E-5</v>
      </c>
    </row>
    <row r="1206" spans="1:6" x14ac:dyDescent="0.15">
      <c r="A1206" s="25" t="s">
        <v>39</v>
      </c>
      <c r="B1206" s="25" t="s">
        <v>410</v>
      </c>
      <c r="C1206" s="21">
        <v>0.64732997016958105</v>
      </c>
      <c r="D1206" s="22">
        <v>0.40387060900344302</v>
      </c>
      <c r="E1206" s="23">
        <f t="shared" ref="E1206:E1237" si="64">IF(ISERROR(C1206/D1206-1),"",((C1206/D1206-1)))</f>
        <v>0.60281524760337923</v>
      </c>
      <c r="F1206" s="24">
        <f t="shared" ref="F1206:F1240" si="65">C1206/$C$1427</f>
        <v>1.5637506112141535E-5</v>
      </c>
    </row>
    <row r="1207" spans="1:6" x14ac:dyDescent="0.15">
      <c r="A1207" s="25" t="s">
        <v>43</v>
      </c>
      <c r="B1207" s="25" t="s">
        <v>411</v>
      </c>
      <c r="C1207" s="21">
        <v>44.752100044330298</v>
      </c>
      <c r="D1207" s="22">
        <v>14.024670484534399</v>
      </c>
      <c r="E1207" s="23">
        <f t="shared" si="64"/>
        <v>2.1909555446368842</v>
      </c>
      <c r="F1207" s="24">
        <f t="shared" si="65"/>
        <v>1.0810734404758905E-3</v>
      </c>
    </row>
    <row r="1208" spans="1:6" x14ac:dyDescent="0.15">
      <c r="A1208" s="25" t="s">
        <v>50</v>
      </c>
      <c r="B1208" s="25" t="s">
        <v>412</v>
      </c>
      <c r="C1208" s="21">
        <v>133.761781141911</v>
      </c>
      <c r="D1208" s="22">
        <v>53.421640179240597</v>
      </c>
      <c r="E1208" s="23">
        <f t="shared" si="64"/>
        <v>1.5038875761416666</v>
      </c>
      <c r="F1208" s="24">
        <f t="shared" si="65"/>
        <v>3.2312742597559768E-3</v>
      </c>
    </row>
    <row r="1209" spans="1:6" x14ac:dyDescent="0.15">
      <c r="A1209" s="25" t="s">
        <v>52</v>
      </c>
      <c r="B1209" s="25" t="s">
        <v>414</v>
      </c>
      <c r="C1209" s="21">
        <v>3.3367378976831299</v>
      </c>
      <c r="D1209" s="22">
        <v>0.79897579708365207</v>
      </c>
      <c r="E1209" s="23">
        <f t="shared" si="64"/>
        <v>3.1762690557869009</v>
      </c>
      <c r="F1209" s="24">
        <f t="shared" si="65"/>
        <v>8.0605350708488121E-5</v>
      </c>
    </row>
    <row r="1210" spans="1:6" x14ac:dyDescent="0.15">
      <c r="A1210" s="25" t="s">
        <v>55</v>
      </c>
      <c r="B1210" s="25" t="s">
        <v>416</v>
      </c>
      <c r="C1210" s="21">
        <v>0.74510536323045795</v>
      </c>
      <c r="D1210" s="22">
        <v>0.55317050885531194</v>
      </c>
      <c r="E1210" s="23">
        <f t="shared" si="64"/>
        <v>0.34697231920826921</v>
      </c>
      <c r="F1210" s="24">
        <f t="shared" si="65"/>
        <v>1.799945963980836E-5</v>
      </c>
    </row>
    <row r="1211" spans="1:6" x14ac:dyDescent="0.15">
      <c r="A1211" s="25" t="s">
        <v>57</v>
      </c>
      <c r="B1211" s="25" t="s">
        <v>418</v>
      </c>
      <c r="C1211" s="21">
        <v>5.3883325739097897E-2</v>
      </c>
      <c r="D1211" s="22">
        <v>3.3438127500000005E-2</v>
      </c>
      <c r="E1211" s="23">
        <f t="shared" si="64"/>
        <v>0.61143370660028395</v>
      </c>
      <c r="F1211" s="24">
        <f t="shared" si="65"/>
        <v>1.3016558392421108E-6</v>
      </c>
    </row>
    <row r="1212" spans="1:6" x14ac:dyDescent="0.15">
      <c r="A1212" s="25" t="s">
        <v>59</v>
      </c>
      <c r="B1212" s="25" t="s">
        <v>60</v>
      </c>
      <c r="C1212" s="21">
        <v>3.8203191198092803</v>
      </c>
      <c r="D1212" s="22">
        <v>3.2551322250657</v>
      </c>
      <c r="E1212" s="23">
        <f t="shared" si="64"/>
        <v>0.17362947360215841</v>
      </c>
      <c r="F1212" s="24">
        <f t="shared" si="65"/>
        <v>9.2287189438639193E-5</v>
      </c>
    </row>
    <row r="1213" spans="1:6" x14ac:dyDescent="0.15">
      <c r="A1213" s="25" t="s">
        <v>64</v>
      </c>
      <c r="B1213" s="25" t="s">
        <v>782</v>
      </c>
      <c r="C1213" s="21">
        <v>10.2207301221276</v>
      </c>
      <c r="D1213" s="22">
        <v>5.5953490170515598</v>
      </c>
      <c r="E1213" s="23">
        <f t="shared" si="64"/>
        <v>0.82664746935006406</v>
      </c>
      <c r="F1213" s="24">
        <f t="shared" si="65"/>
        <v>2.4690148320098579E-4</v>
      </c>
    </row>
    <row r="1214" spans="1:6" x14ac:dyDescent="0.15">
      <c r="A1214" s="25" t="s">
        <v>204</v>
      </c>
      <c r="B1214" s="25" t="s">
        <v>211</v>
      </c>
      <c r="C1214" s="21">
        <v>0.175887165115547</v>
      </c>
      <c r="D1214" s="22">
        <v>0.49690230377358502</v>
      </c>
      <c r="E1214" s="23">
        <f t="shared" si="64"/>
        <v>-0.64603270345131969</v>
      </c>
      <c r="F1214" s="24">
        <f t="shared" si="65"/>
        <v>4.2488942985616459E-6</v>
      </c>
    </row>
    <row r="1215" spans="1:6" x14ac:dyDescent="0.15">
      <c r="A1215" s="25" t="s">
        <v>428</v>
      </c>
      <c r="B1215" s="25" t="s">
        <v>783</v>
      </c>
      <c r="C1215" s="21">
        <v>5.2224503927041503</v>
      </c>
      <c r="D1215" s="22">
        <v>3.0254209970713997</v>
      </c>
      <c r="E1215" s="23">
        <f t="shared" si="64"/>
        <v>0.72618964360975546</v>
      </c>
      <c r="F1215" s="24">
        <f t="shared" si="65"/>
        <v>1.2615837934225885E-4</v>
      </c>
    </row>
    <row r="1216" spans="1:6" x14ac:dyDescent="0.15">
      <c r="A1216" s="25" t="s">
        <v>429</v>
      </c>
      <c r="B1216" s="25" t="s">
        <v>784</v>
      </c>
      <c r="C1216" s="21">
        <v>0.54658518820381707</v>
      </c>
      <c r="D1216" s="22">
        <v>0.257162966735691</v>
      </c>
      <c r="E1216" s="23">
        <f t="shared" si="64"/>
        <v>1.1254428471638795</v>
      </c>
      <c r="F1216" s="24">
        <f t="shared" si="65"/>
        <v>1.3203821258428839E-5</v>
      </c>
    </row>
    <row r="1217" spans="1:6" x14ac:dyDescent="0.15">
      <c r="A1217" s="25" t="s">
        <v>72</v>
      </c>
      <c r="B1217" s="25" t="s">
        <v>73</v>
      </c>
      <c r="C1217" s="21">
        <v>61.808015950000005</v>
      </c>
      <c r="D1217" s="22">
        <v>6.9328272599999998</v>
      </c>
      <c r="E1217" s="23">
        <f t="shared" si="64"/>
        <v>7.9152684225396381</v>
      </c>
      <c r="F1217" s="24">
        <f t="shared" si="65"/>
        <v>1.4930920422922276E-3</v>
      </c>
    </row>
    <row r="1218" spans="1:6" x14ac:dyDescent="0.15">
      <c r="A1218" s="25" t="s">
        <v>641</v>
      </c>
      <c r="B1218" s="25" t="s">
        <v>78</v>
      </c>
      <c r="C1218" s="21">
        <v>147.70998788</v>
      </c>
      <c r="D1218" s="22">
        <v>131.26677287999999</v>
      </c>
      <c r="E1218" s="23">
        <f t="shared" si="64"/>
        <v>0.12526562997805923</v>
      </c>
      <c r="F1218" s="24">
        <f t="shared" si="65"/>
        <v>3.5682201423375306E-3</v>
      </c>
    </row>
    <row r="1219" spans="1:6" x14ac:dyDescent="0.15">
      <c r="A1219" s="25" t="s">
        <v>79</v>
      </c>
      <c r="B1219" s="25" t="s">
        <v>80</v>
      </c>
      <c r="C1219" s="21">
        <v>7.1650279999999997E-2</v>
      </c>
      <c r="D1219" s="22">
        <v>0.19220000000000001</v>
      </c>
      <c r="E1219" s="23">
        <f t="shared" si="64"/>
        <v>-0.62720978147762751</v>
      </c>
      <c r="F1219" s="24">
        <f t="shared" si="65"/>
        <v>1.7308509463004358E-6</v>
      </c>
    </row>
    <row r="1220" spans="1:6" x14ac:dyDescent="0.15">
      <c r="A1220" s="25" t="s">
        <v>432</v>
      </c>
      <c r="B1220" s="25" t="s">
        <v>433</v>
      </c>
      <c r="C1220" s="21">
        <v>0.1844343</v>
      </c>
      <c r="D1220" s="22">
        <v>2.7676340000000001E-2</v>
      </c>
      <c r="E1220" s="23">
        <f t="shared" si="64"/>
        <v>5.6639700191571567</v>
      </c>
      <c r="F1220" s="24">
        <f t="shared" si="65"/>
        <v>4.4553668553041029E-6</v>
      </c>
    </row>
    <row r="1221" spans="1:6" x14ac:dyDescent="0.15">
      <c r="A1221" s="25" t="s">
        <v>434</v>
      </c>
      <c r="B1221" s="25" t="s">
        <v>118</v>
      </c>
      <c r="C1221" s="21">
        <v>2.0251262400000001</v>
      </c>
      <c r="D1221" s="22">
        <v>8.1960610000000003E-2</v>
      </c>
      <c r="E1221" s="23">
        <f t="shared" si="64"/>
        <v>23.708530597807897</v>
      </c>
      <c r="F1221" s="24">
        <f t="shared" si="65"/>
        <v>4.8920836999964881E-5</v>
      </c>
    </row>
    <row r="1222" spans="1:6" x14ac:dyDescent="0.15">
      <c r="A1222" s="25" t="s">
        <v>116</v>
      </c>
      <c r="B1222" s="25" t="s">
        <v>117</v>
      </c>
      <c r="C1222" s="21">
        <v>0.76488398999999996</v>
      </c>
      <c r="D1222" s="22">
        <v>0.56576431000000005</v>
      </c>
      <c r="E1222" s="23">
        <f t="shared" si="64"/>
        <v>0.35194811068941401</v>
      </c>
      <c r="F1222" s="24">
        <f t="shared" si="65"/>
        <v>1.8477250582992181E-5</v>
      </c>
    </row>
    <row r="1223" spans="1:6" x14ac:dyDescent="0.15">
      <c r="A1223" s="25" t="s">
        <v>149</v>
      </c>
      <c r="B1223" s="25" t="s">
        <v>1276</v>
      </c>
      <c r="C1223" s="21">
        <v>0.20084472325372202</v>
      </c>
      <c r="D1223" s="22">
        <v>0.83958393433320411</v>
      </c>
      <c r="E1223" s="23">
        <f t="shared" si="64"/>
        <v>-0.76078064974738646</v>
      </c>
      <c r="F1223" s="24">
        <f t="shared" si="65"/>
        <v>4.8517923349797649E-6</v>
      </c>
    </row>
    <row r="1224" spans="1:6" x14ac:dyDescent="0.15">
      <c r="A1224" s="25" t="s">
        <v>385</v>
      </c>
      <c r="B1224" s="25" t="s">
        <v>1277</v>
      </c>
      <c r="C1224" s="21">
        <v>0.4187220457195911</v>
      </c>
      <c r="D1224" s="22">
        <v>7.5073396226415109E-2</v>
      </c>
      <c r="E1224" s="23">
        <f t="shared" si="64"/>
        <v>4.5775023745663548</v>
      </c>
      <c r="F1224" s="24">
        <f t="shared" si="65"/>
        <v>1.0115040011994491E-5</v>
      </c>
    </row>
    <row r="1225" spans="1:6" x14ac:dyDescent="0.15">
      <c r="A1225" s="25" t="s">
        <v>785</v>
      </c>
      <c r="B1225" s="25" t="s">
        <v>120</v>
      </c>
      <c r="C1225" s="21">
        <v>1.3343311200000001</v>
      </c>
      <c r="D1225" s="22">
        <v>0.66605676999999996</v>
      </c>
      <c r="E1225" s="23">
        <f t="shared" si="64"/>
        <v>1.003329415899489</v>
      </c>
      <c r="F1225" s="24">
        <f t="shared" si="65"/>
        <v>3.2233346216234197E-5</v>
      </c>
    </row>
    <row r="1226" spans="1:6" x14ac:dyDescent="0.15">
      <c r="A1226" s="25" t="s">
        <v>160</v>
      </c>
      <c r="B1226" s="25" t="s">
        <v>1278</v>
      </c>
      <c r="C1226" s="21">
        <v>0.20906014583242</v>
      </c>
      <c r="D1226" s="22">
        <v>1.1556171069182402E-2</v>
      </c>
      <c r="E1226" s="23">
        <f t="shared" si="64"/>
        <v>17.090779773062931</v>
      </c>
      <c r="F1226" s="24">
        <f t="shared" si="65"/>
        <v>5.0502517400874261E-6</v>
      </c>
    </row>
    <row r="1227" spans="1:6" x14ac:dyDescent="0.15">
      <c r="A1227" s="25" t="s">
        <v>162</v>
      </c>
      <c r="B1227" s="25" t="s">
        <v>163</v>
      </c>
      <c r="C1227" s="21">
        <v>2.1783159100000002</v>
      </c>
      <c r="D1227" s="22">
        <v>0.96234392000000002</v>
      </c>
      <c r="E1227" s="23">
        <f t="shared" si="64"/>
        <v>1.2635524210513016</v>
      </c>
      <c r="F1227" s="24">
        <f t="shared" si="65"/>
        <v>5.2621429451005576E-5</v>
      </c>
    </row>
    <row r="1228" spans="1:6" x14ac:dyDescent="0.15">
      <c r="A1228" s="25" t="s">
        <v>164</v>
      </c>
      <c r="B1228" s="25" t="s">
        <v>165</v>
      </c>
      <c r="C1228" s="21">
        <v>0.60987170999999996</v>
      </c>
      <c r="D1228" s="22">
        <v>0.62643888000000003</v>
      </c>
      <c r="E1228" s="23">
        <f t="shared" si="64"/>
        <v>-2.6446586457085974E-2</v>
      </c>
      <c r="F1228" s="24">
        <f t="shared" si="65"/>
        <v>1.4732629466002994E-5</v>
      </c>
    </row>
    <row r="1229" spans="1:6" x14ac:dyDescent="0.15">
      <c r="A1229" s="25" t="s">
        <v>166</v>
      </c>
      <c r="B1229" s="25" t="s">
        <v>167</v>
      </c>
      <c r="C1229" s="21">
        <v>0.61621274000000004</v>
      </c>
      <c r="D1229" s="22">
        <v>1.47906447</v>
      </c>
      <c r="E1229" s="23">
        <f t="shared" si="64"/>
        <v>-0.5833766867511867</v>
      </c>
      <c r="F1229" s="24">
        <f t="shared" si="65"/>
        <v>1.4885809296926468E-5</v>
      </c>
    </row>
    <row r="1230" spans="1:6" x14ac:dyDescent="0.15">
      <c r="A1230" s="25" t="s">
        <v>168</v>
      </c>
      <c r="B1230" s="25" t="s">
        <v>169</v>
      </c>
      <c r="C1230" s="21">
        <v>2.7792127999999998</v>
      </c>
      <c r="D1230" s="22">
        <v>0.85832931000000001</v>
      </c>
      <c r="E1230" s="23">
        <f t="shared" si="64"/>
        <v>2.2379330026607152</v>
      </c>
      <c r="F1230" s="24">
        <f t="shared" si="65"/>
        <v>6.7137254799985206E-5</v>
      </c>
    </row>
    <row r="1231" spans="1:6" x14ac:dyDescent="0.15">
      <c r="A1231" s="25" t="s">
        <v>172</v>
      </c>
      <c r="B1231" s="25" t="s">
        <v>786</v>
      </c>
      <c r="C1231" s="21">
        <v>2.2558673085930798</v>
      </c>
      <c r="D1231" s="22">
        <v>3.6848856490645501</v>
      </c>
      <c r="E1231" s="23">
        <f t="shared" si="64"/>
        <v>-0.38780534229990082</v>
      </c>
      <c r="F1231" s="24">
        <f t="shared" si="65"/>
        <v>5.449483331825849E-5</v>
      </c>
    </row>
    <row r="1232" spans="1:6" x14ac:dyDescent="0.15">
      <c r="A1232" s="25" t="s">
        <v>787</v>
      </c>
      <c r="B1232" s="25" t="s">
        <v>788</v>
      </c>
      <c r="C1232" s="21">
        <v>10.2149704652822</v>
      </c>
      <c r="D1232" s="22">
        <v>11.745221378447201</v>
      </c>
      <c r="E1232" s="23">
        <f t="shared" si="64"/>
        <v>-0.13028710688868361</v>
      </c>
      <c r="F1232" s="24">
        <f t="shared" si="65"/>
        <v>2.4676234756186159E-4</v>
      </c>
    </row>
    <row r="1233" spans="1:6" x14ac:dyDescent="0.15">
      <c r="A1233" s="25" t="s">
        <v>174</v>
      </c>
      <c r="B1233" s="25" t="s">
        <v>1197</v>
      </c>
      <c r="C1233" s="21">
        <v>9.47986577181208E-3</v>
      </c>
      <c r="D1233" s="22"/>
      <c r="E1233" s="23" t="str">
        <f t="shared" si="64"/>
        <v/>
      </c>
      <c r="F1233" s="24">
        <f t="shared" si="65"/>
        <v>2.2900447342204457E-7</v>
      </c>
    </row>
    <row r="1234" spans="1:6" x14ac:dyDescent="0.15">
      <c r="A1234" s="25" t="s">
        <v>1174</v>
      </c>
      <c r="B1234" s="25" t="s">
        <v>1198</v>
      </c>
      <c r="C1234" s="21">
        <v>1.28466E-2</v>
      </c>
      <c r="D1234" s="22"/>
      <c r="E1234" s="23" t="str">
        <f t="shared" si="64"/>
        <v/>
      </c>
      <c r="F1234" s="24">
        <f t="shared" si="65"/>
        <v>3.1033444344869524E-7</v>
      </c>
    </row>
    <row r="1235" spans="1:6" x14ac:dyDescent="0.15">
      <c r="A1235" s="25" t="s">
        <v>177</v>
      </c>
      <c r="B1235" s="25" t="s">
        <v>789</v>
      </c>
      <c r="C1235" s="21">
        <v>4.84290832781869</v>
      </c>
      <c r="D1235" s="22">
        <v>16.938783403731101</v>
      </c>
      <c r="E1235" s="23">
        <f t="shared" si="64"/>
        <v>-0.71409349701278169</v>
      </c>
      <c r="F1235" s="24">
        <f t="shared" si="65"/>
        <v>1.1698980746552897E-4</v>
      </c>
    </row>
    <row r="1236" spans="1:6" x14ac:dyDescent="0.15">
      <c r="A1236" s="25" t="s">
        <v>179</v>
      </c>
      <c r="B1236" s="25" t="s">
        <v>790</v>
      </c>
      <c r="C1236" s="21">
        <v>5.0573710336609903</v>
      </c>
      <c r="D1236" s="22">
        <v>7.9128838894969507</v>
      </c>
      <c r="E1236" s="23">
        <f t="shared" si="64"/>
        <v>-0.36086879268204386</v>
      </c>
      <c r="F1236" s="24">
        <f t="shared" si="65"/>
        <v>1.221705684807448E-4</v>
      </c>
    </row>
    <row r="1237" spans="1:6" x14ac:dyDescent="0.15">
      <c r="A1237" s="25" t="s">
        <v>181</v>
      </c>
      <c r="B1237" s="25" t="s">
        <v>182</v>
      </c>
      <c r="C1237" s="21">
        <v>0.14852479000000002</v>
      </c>
      <c r="D1237" s="22">
        <v>0.71813625999999997</v>
      </c>
      <c r="E1237" s="23">
        <f t="shared" si="64"/>
        <v>-0.79318021067478195</v>
      </c>
      <c r="F1237" s="24">
        <f t="shared" si="65"/>
        <v>3.5879032617956768E-6</v>
      </c>
    </row>
    <row r="1238" spans="1:6" x14ac:dyDescent="0.15">
      <c r="A1238" s="25" t="s">
        <v>216</v>
      </c>
      <c r="B1238" s="25" t="s">
        <v>217</v>
      </c>
      <c r="C1238" s="21">
        <v>0.36783853000000005</v>
      </c>
      <c r="D1238" s="22">
        <v>0.34699489</v>
      </c>
      <c r="E1238" s="23">
        <f t="shared" ref="E1238:E1269" si="66">IF(ISERROR(C1238/D1238-1),"",((C1238/D1238-1)))</f>
        <v>6.0069011390917249E-2</v>
      </c>
      <c r="F1238" s="24">
        <f t="shared" si="65"/>
        <v>8.8858503795974196E-6</v>
      </c>
    </row>
    <row r="1239" spans="1:6" x14ac:dyDescent="0.15">
      <c r="A1239" s="25" t="s">
        <v>839</v>
      </c>
      <c r="B1239" s="25" t="s">
        <v>791</v>
      </c>
      <c r="C1239" s="21">
        <v>13.729917781637399</v>
      </c>
      <c r="D1239" s="22">
        <v>33.561821629375402</v>
      </c>
      <c r="E1239" s="23">
        <f t="shared" si="66"/>
        <v>-0.5909066577715163</v>
      </c>
      <c r="F1239" s="24">
        <f t="shared" si="65"/>
        <v>3.3167269109031077E-4</v>
      </c>
    </row>
    <row r="1240" spans="1:6" x14ac:dyDescent="0.15">
      <c r="A1240" s="25" t="s">
        <v>1199</v>
      </c>
      <c r="B1240" s="25" t="s">
        <v>842</v>
      </c>
      <c r="C1240" s="21">
        <v>2.9035499999999999E-2</v>
      </c>
      <c r="D1240" s="22"/>
      <c r="E1240" s="23" t="str">
        <f t="shared" si="66"/>
        <v/>
      </c>
      <c r="F1240" s="24">
        <f t="shared" si="65"/>
        <v>7.0140860093367821E-7</v>
      </c>
    </row>
    <row r="1241" spans="1:6" x14ac:dyDescent="0.15">
      <c r="A1241" s="25" t="s">
        <v>843</v>
      </c>
      <c r="B1241" s="25" t="s">
        <v>844</v>
      </c>
      <c r="C1241" s="21">
        <v>2.0524970200000001</v>
      </c>
      <c r="D1241" s="22">
        <v>3.1265171499999997</v>
      </c>
      <c r="E1241" s="23">
        <f t="shared" si="66"/>
        <v>-0.34351966692394431</v>
      </c>
      <c r="F1241" s="24">
        <f t="shared" ref="F1241:F1275" si="67">C1241/$C$1427</f>
        <v>4.9582031072953584E-5</v>
      </c>
    </row>
    <row r="1242" spans="1:6" x14ac:dyDescent="0.15">
      <c r="A1242" s="25" t="s">
        <v>845</v>
      </c>
      <c r="B1242" s="25" t="s">
        <v>846</v>
      </c>
      <c r="C1242" s="21">
        <v>0.13695462</v>
      </c>
      <c r="D1242" s="22">
        <v>8.28266E-2</v>
      </c>
      <c r="E1242" s="23">
        <f t="shared" si="66"/>
        <v>0.65351010424187406</v>
      </c>
      <c r="F1242" s="24">
        <f t="shared" si="67"/>
        <v>3.3084034511409669E-6</v>
      </c>
    </row>
    <row r="1243" spans="1:6" x14ac:dyDescent="0.15">
      <c r="A1243" s="25" t="s">
        <v>792</v>
      </c>
      <c r="B1243" s="25" t="s">
        <v>847</v>
      </c>
      <c r="C1243" s="21">
        <v>5.36224161452422</v>
      </c>
      <c r="D1243" s="22">
        <v>6.0409724815937107</v>
      </c>
      <c r="E1243" s="23">
        <f t="shared" si="66"/>
        <v>-0.11235457025131657</v>
      </c>
      <c r="F1243" s="24">
        <f t="shared" si="67"/>
        <v>1.2953530639085882E-4</v>
      </c>
    </row>
    <row r="1244" spans="1:6" x14ac:dyDescent="0.15">
      <c r="A1244" s="25" t="s">
        <v>848</v>
      </c>
      <c r="B1244" s="25" t="s">
        <v>849</v>
      </c>
      <c r="C1244" s="21">
        <v>0.63036109568977783</v>
      </c>
      <c r="D1244" s="22">
        <v>3.2712419601009499E-2</v>
      </c>
      <c r="E1244" s="23">
        <f t="shared" si="66"/>
        <v>18.269778982363171</v>
      </c>
      <c r="F1244" s="24">
        <f t="shared" si="67"/>
        <v>1.5227590164136576E-5</v>
      </c>
    </row>
    <row r="1245" spans="1:6" x14ac:dyDescent="0.15">
      <c r="A1245" s="25" t="s">
        <v>850</v>
      </c>
      <c r="B1245" s="25" t="s">
        <v>851</v>
      </c>
      <c r="C1245" s="21">
        <v>0.50276609837867303</v>
      </c>
      <c r="D1245" s="22">
        <v>0.76155517529662808</v>
      </c>
      <c r="E1245" s="23">
        <f t="shared" si="66"/>
        <v>-0.33981658232071743</v>
      </c>
      <c r="F1245" s="24">
        <f t="shared" si="67"/>
        <v>1.2145286482432508E-5</v>
      </c>
    </row>
    <row r="1246" spans="1:6" x14ac:dyDescent="0.15">
      <c r="A1246" s="25" t="s">
        <v>852</v>
      </c>
      <c r="B1246" s="25" t="s">
        <v>853</v>
      </c>
      <c r="C1246" s="21">
        <v>2.2648729830432095</v>
      </c>
      <c r="D1246" s="22">
        <v>0.952293772948822</v>
      </c>
      <c r="E1246" s="23">
        <f t="shared" si="66"/>
        <v>1.3783343411245093</v>
      </c>
      <c r="F1246" s="24">
        <f t="shared" si="67"/>
        <v>5.4712382784137484E-5</v>
      </c>
    </row>
    <row r="1247" spans="1:6" x14ac:dyDescent="0.15">
      <c r="A1247" s="25" t="s">
        <v>854</v>
      </c>
      <c r="B1247" s="25" t="s">
        <v>855</v>
      </c>
      <c r="C1247" s="21">
        <v>0.173720976157555</v>
      </c>
      <c r="D1247" s="22">
        <v>0</v>
      </c>
      <c r="E1247" s="23" t="str">
        <f t="shared" si="66"/>
        <v/>
      </c>
      <c r="F1247" s="24">
        <f t="shared" si="67"/>
        <v>4.1965658190664366E-6</v>
      </c>
    </row>
    <row r="1248" spans="1:6" x14ac:dyDescent="0.15">
      <c r="A1248" s="25" t="s">
        <v>856</v>
      </c>
      <c r="B1248" s="25" t="s">
        <v>857</v>
      </c>
      <c r="C1248" s="21">
        <v>5.0629390953682206E-2</v>
      </c>
      <c r="D1248" s="22">
        <v>2.3756052436844501E-2</v>
      </c>
      <c r="E1248" s="23">
        <f t="shared" si="66"/>
        <v>1.1312207105233716</v>
      </c>
      <c r="F1248" s="24">
        <f t="shared" si="67"/>
        <v>1.2230507576913248E-6</v>
      </c>
    </row>
    <row r="1249" spans="1:6" x14ac:dyDescent="0.15">
      <c r="A1249" s="25" t="s">
        <v>858</v>
      </c>
      <c r="B1249" s="25" t="s">
        <v>859</v>
      </c>
      <c r="C1249" s="21">
        <v>2.4294680988471598</v>
      </c>
      <c r="D1249" s="22">
        <v>4.5558410764696404</v>
      </c>
      <c r="E1249" s="23">
        <f t="shared" si="66"/>
        <v>-0.46673554716492105</v>
      </c>
      <c r="F1249" s="24">
        <f t="shared" si="67"/>
        <v>5.8688495814619672E-5</v>
      </c>
    </row>
    <row r="1250" spans="1:6" x14ac:dyDescent="0.15">
      <c r="A1250" s="25" t="s">
        <v>677</v>
      </c>
      <c r="B1250" s="25" t="s">
        <v>860</v>
      </c>
      <c r="C1250" s="21">
        <v>0.99042788576567997</v>
      </c>
      <c r="D1250" s="22">
        <v>0.67857230470461005</v>
      </c>
      <c r="E1250" s="23">
        <f t="shared" si="66"/>
        <v>0.45957605239551302</v>
      </c>
      <c r="F1250" s="24">
        <f t="shared" si="67"/>
        <v>2.3925699150371321E-5</v>
      </c>
    </row>
    <row r="1251" spans="1:6" x14ac:dyDescent="0.15">
      <c r="A1251" s="25" t="s">
        <v>678</v>
      </c>
      <c r="B1251" s="25" t="s">
        <v>861</v>
      </c>
      <c r="C1251" s="21">
        <v>0.16762974611477599</v>
      </c>
      <c r="D1251" s="22">
        <v>3.1308438067231902E-2</v>
      </c>
      <c r="E1251" s="23">
        <f t="shared" si="66"/>
        <v>4.3541395375523688</v>
      </c>
      <c r="F1251" s="24">
        <f t="shared" si="67"/>
        <v>4.0494203887390511E-6</v>
      </c>
    </row>
    <row r="1252" spans="1:6" x14ac:dyDescent="0.15">
      <c r="A1252" s="25" t="s">
        <v>862</v>
      </c>
      <c r="B1252" s="25" t="s">
        <v>863</v>
      </c>
      <c r="C1252" s="21">
        <v>3.2138119999999999E-2</v>
      </c>
      <c r="D1252" s="22">
        <v>1.240137E-2</v>
      </c>
      <c r="E1252" s="23">
        <f t="shared" si="66"/>
        <v>1.5914975522865618</v>
      </c>
      <c r="F1252" s="24">
        <f t="shared" si="67"/>
        <v>7.7635838149295391E-7</v>
      </c>
    </row>
    <row r="1253" spans="1:6" x14ac:dyDescent="0.15">
      <c r="A1253" s="25" t="s">
        <v>870</v>
      </c>
      <c r="B1253" s="25" t="s">
        <v>871</v>
      </c>
      <c r="C1253" s="21">
        <v>99.208588496590508</v>
      </c>
      <c r="D1253" s="22">
        <v>18.601243080483602</v>
      </c>
      <c r="E1253" s="23">
        <f t="shared" si="66"/>
        <v>4.3334386345759883</v>
      </c>
      <c r="F1253" s="24">
        <f t="shared" si="67"/>
        <v>2.3965751324412721E-3</v>
      </c>
    </row>
    <row r="1254" spans="1:6" x14ac:dyDescent="0.15">
      <c r="A1254" s="25" t="s">
        <v>887</v>
      </c>
      <c r="B1254" s="25" t="s">
        <v>886</v>
      </c>
      <c r="C1254" s="21">
        <v>89.46957359000001</v>
      </c>
      <c r="D1254" s="22">
        <v>17.938372129999998</v>
      </c>
      <c r="E1254" s="23">
        <f t="shared" si="66"/>
        <v>3.9876082925257066</v>
      </c>
      <c r="F1254" s="24">
        <f t="shared" si="67"/>
        <v>2.1613104109760354E-3</v>
      </c>
    </row>
    <row r="1255" spans="1:6" x14ac:dyDescent="0.15">
      <c r="A1255" s="25" t="s">
        <v>793</v>
      </c>
      <c r="B1255" s="25" t="s">
        <v>888</v>
      </c>
      <c r="C1255" s="21">
        <v>8.4041500500000001</v>
      </c>
      <c r="D1255" s="22">
        <v>4.7763340099999994</v>
      </c>
      <c r="E1255" s="23">
        <f t="shared" si="66"/>
        <v>0.75953985470961682</v>
      </c>
      <c r="F1255" s="24">
        <f t="shared" si="67"/>
        <v>2.0301848181044591E-4</v>
      </c>
    </row>
    <row r="1256" spans="1:6" x14ac:dyDescent="0.15">
      <c r="A1256" s="25" t="s">
        <v>892</v>
      </c>
      <c r="B1256" s="25" t="s">
        <v>893</v>
      </c>
      <c r="C1256" s="21">
        <v>3.4998582192675203</v>
      </c>
      <c r="D1256" s="22">
        <v>3.2883453070500201</v>
      </c>
      <c r="E1256" s="23">
        <f t="shared" si="66"/>
        <v>6.4321989471126662E-2</v>
      </c>
      <c r="F1256" s="24">
        <f t="shared" si="67"/>
        <v>8.4545837235200559E-5</v>
      </c>
    </row>
    <row r="1257" spans="1:6" x14ac:dyDescent="0.15">
      <c r="A1257" s="25" t="s">
        <v>563</v>
      </c>
      <c r="B1257" s="25" t="s">
        <v>889</v>
      </c>
      <c r="C1257" s="21">
        <v>4.0906368999999998</v>
      </c>
      <c r="D1257" s="22">
        <v>0.26309659999999996</v>
      </c>
      <c r="E1257" s="23">
        <f t="shared" si="66"/>
        <v>14.548041669865746</v>
      </c>
      <c r="F1257" s="24">
        <f t="shared" si="67"/>
        <v>9.8817237690299069E-5</v>
      </c>
    </row>
    <row r="1258" spans="1:6" x14ac:dyDescent="0.15">
      <c r="A1258" s="25" t="s">
        <v>496</v>
      </c>
      <c r="B1258" s="25" t="s">
        <v>891</v>
      </c>
      <c r="C1258" s="21">
        <v>9.6606006656167605</v>
      </c>
      <c r="D1258" s="22">
        <v>4.97726779763933</v>
      </c>
      <c r="E1258" s="23">
        <f t="shared" si="66"/>
        <v>0.94094452185166522</v>
      </c>
      <c r="F1258" s="24">
        <f t="shared" si="67"/>
        <v>2.3337047397321254E-4</v>
      </c>
    </row>
    <row r="1259" spans="1:6" x14ac:dyDescent="0.15">
      <c r="A1259" s="25" t="s">
        <v>602</v>
      </c>
      <c r="B1259" s="25" t="s">
        <v>794</v>
      </c>
      <c r="C1259" s="21">
        <v>3.2195984554959098</v>
      </c>
      <c r="D1259" s="22">
        <v>1.53483851023076</v>
      </c>
      <c r="E1259" s="23">
        <f t="shared" si="66"/>
        <v>1.0976789636401874</v>
      </c>
      <c r="F1259" s="24">
        <f t="shared" si="67"/>
        <v>7.7775621161599336E-5</v>
      </c>
    </row>
    <row r="1260" spans="1:6" x14ac:dyDescent="0.15">
      <c r="A1260" s="25" t="s">
        <v>497</v>
      </c>
      <c r="B1260" s="25" t="s">
        <v>890</v>
      </c>
      <c r="C1260" s="21">
        <v>10.679373591937299</v>
      </c>
      <c r="D1260" s="22">
        <v>15.472324529755701</v>
      </c>
      <c r="E1260" s="23">
        <f t="shared" si="66"/>
        <v>-0.30977575015317238</v>
      </c>
      <c r="F1260" s="24">
        <f t="shared" si="67"/>
        <v>2.5798090234260856E-4</v>
      </c>
    </row>
    <row r="1261" spans="1:6" x14ac:dyDescent="0.15">
      <c r="A1261" s="25" t="s">
        <v>564</v>
      </c>
      <c r="B1261" s="25" t="s">
        <v>565</v>
      </c>
      <c r="C1261" s="21">
        <v>2.1665817354081298</v>
      </c>
      <c r="D1261" s="22">
        <v>1.7831971145505601</v>
      </c>
      <c r="E1261" s="23">
        <f t="shared" si="66"/>
        <v>0.21499845290754549</v>
      </c>
      <c r="F1261" s="24">
        <f t="shared" si="67"/>
        <v>5.2337967792566929E-5</v>
      </c>
    </row>
    <row r="1262" spans="1:6" x14ac:dyDescent="0.15">
      <c r="A1262" s="25" t="s">
        <v>802</v>
      </c>
      <c r="B1262" s="25" t="s">
        <v>803</v>
      </c>
      <c r="C1262" s="21">
        <v>12.957022982538801</v>
      </c>
      <c r="D1262" s="22">
        <v>2.8584258668229903</v>
      </c>
      <c r="E1262" s="23">
        <f t="shared" si="66"/>
        <v>3.5329225196733685</v>
      </c>
      <c r="F1262" s="24">
        <f t="shared" si="67"/>
        <v>3.1300192393614903E-4</v>
      </c>
    </row>
    <row r="1263" spans="1:6" x14ac:dyDescent="0.15">
      <c r="A1263" s="25" t="s">
        <v>804</v>
      </c>
      <c r="B1263" s="25" t="s">
        <v>805</v>
      </c>
      <c r="C1263" s="21">
        <v>68.7797468247132</v>
      </c>
      <c r="D1263" s="22">
        <v>26.137580805711899</v>
      </c>
      <c r="E1263" s="23">
        <f t="shared" si="66"/>
        <v>1.6314503754564242</v>
      </c>
      <c r="F1263" s="24">
        <f t="shared" si="67"/>
        <v>1.6615076713986218E-3</v>
      </c>
    </row>
    <row r="1264" spans="1:6" x14ac:dyDescent="0.15">
      <c r="A1264" s="25" t="s">
        <v>806</v>
      </c>
      <c r="B1264" s="25" t="s">
        <v>807</v>
      </c>
      <c r="C1264" s="21">
        <v>0.77720237999999997</v>
      </c>
      <c r="D1264" s="22">
        <v>0.89224241000000004</v>
      </c>
      <c r="E1264" s="23">
        <f t="shared" si="66"/>
        <v>-0.12893360448983826</v>
      </c>
      <c r="F1264" s="24">
        <f t="shared" si="67"/>
        <v>1.8774825093355547E-5</v>
      </c>
    </row>
    <row r="1265" spans="1:7" x14ac:dyDescent="0.15">
      <c r="A1265" s="25" t="s">
        <v>808</v>
      </c>
      <c r="B1265" s="25" t="s">
        <v>809</v>
      </c>
      <c r="C1265" s="21">
        <v>4.9547287084400997</v>
      </c>
      <c r="D1265" s="22">
        <v>3.4747841796871</v>
      </c>
      <c r="E1265" s="23">
        <f t="shared" si="66"/>
        <v>0.42590976941948289</v>
      </c>
      <c r="F1265" s="24">
        <f t="shared" si="67"/>
        <v>1.1969104480353019E-4</v>
      </c>
    </row>
    <row r="1266" spans="1:7" x14ac:dyDescent="0.15">
      <c r="A1266" s="25" t="s">
        <v>810</v>
      </c>
      <c r="B1266" s="25" t="s">
        <v>895</v>
      </c>
      <c r="C1266" s="21">
        <v>201.62434996000002</v>
      </c>
      <c r="D1266" s="22">
        <v>54.216779500000001</v>
      </c>
      <c r="E1266" s="23">
        <f t="shared" si="66"/>
        <v>2.7188551555335376</v>
      </c>
      <c r="F1266" s="24">
        <f t="shared" si="67"/>
        <v>4.8706257243583181E-3</v>
      </c>
    </row>
    <row r="1267" spans="1:7" x14ac:dyDescent="0.15">
      <c r="A1267" s="25" t="s">
        <v>811</v>
      </c>
      <c r="B1267" s="25" t="s">
        <v>812</v>
      </c>
      <c r="C1267" s="21">
        <v>70.719509967100294</v>
      </c>
      <c r="D1267" s="22">
        <v>18.384984296124902</v>
      </c>
      <c r="E1267" s="23">
        <f t="shared" si="66"/>
        <v>2.8465907192537667</v>
      </c>
      <c r="F1267" s="24">
        <f t="shared" si="67"/>
        <v>1.7083663978488103E-3</v>
      </c>
    </row>
    <row r="1268" spans="1:7" x14ac:dyDescent="0.15">
      <c r="A1268" s="25" t="s">
        <v>813</v>
      </c>
      <c r="B1268" s="25" t="s">
        <v>814</v>
      </c>
      <c r="C1268" s="21">
        <v>4.7969659685973598</v>
      </c>
      <c r="D1268" s="22">
        <v>3.3826503700228296</v>
      </c>
      <c r="E1268" s="23">
        <f t="shared" si="66"/>
        <v>0.41810871472507061</v>
      </c>
      <c r="F1268" s="24">
        <f t="shared" si="67"/>
        <v>1.1587998101497618E-4</v>
      </c>
    </row>
    <row r="1269" spans="1:7" x14ac:dyDescent="0.15">
      <c r="A1269" s="25" t="s">
        <v>815</v>
      </c>
      <c r="B1269" s="25" t="s">
        <v>816</v>
      </c>
      <c r="C1269" s="21">
        <v>44.422925092795793</v>
      </c>
      <c r="D1269" s="22">
        <v>20.494544158988496</v>
      </c>
      <c r="E1269" s="23">
        <f t="shared" si="66"/>
        <v>1.1675488241251166</v>
      </c>
      <c r="F1269" s="24">
        <f t="shared" si="67"/>
        <v>1.073121583534621E-3</v>
      </c>
    </row>
    <row r="1270" spans="1:7" x14ac:dyDescent="0.15">
      <c r="A1270" s="25" t="s">
        <v>817</v>
      </c>
      <c r="B1270" s="25" t="s">
        <v>818</v>
      </c>
      <c r="C1270" s="21">
        <v>1013.2237585339201</v>
      </c>
      <c r="D1270" s="22">
        <v>375.05485100050299</v>
      </c>
      <c r="E1270" s="23">
        <f t="shared" ref="E1270:E1276" si="68">IF(ISERROR(C1270/D1270-1),"",((C1270/D1270-1)))</f>
        <v>1.7015348710489318</v>
      </c>
      <c r="F1270" s="24">
        <f t="shared" si="67"/>
        <v>2.4476377500164969E-2</v>
      </c>
    </row>
    <row r="1271" spans="1:7" x14ac:dyDescent="0.15">
      <c r="A1271" s="25" t="s">
        <v>819</v>
      </c>
      <c r="B1271" s="25" t="s">
        <v>820</v>
      </c>
      <c r="C1271" s="21">
        <v>67.552884642837299</v>
      </c>
      <c r="D1271" s="22">
        <v>36.014673242841198</v>
      </c>
      <c r="E1271" s="23">
        <f t="shared" si="68"/>
        <v>0.87570449931168248</v>
      </c>
      <c r="F1271" s="24">
        <f t="shared" si="67"/>
        <v>1.6318704450196024E-3</v>
      </c>
    </row>
    <row r="1272" spans="1:7" x14ac:dyDescent="0.15">
      <c r="A1272" s="25" t="s">
        <v>821</v>
      </c>
      <c r="B1272" s="25" t="s">
        <v>822</v>
      </c>
      <c r="C1272" s="21">
        <v>780.03976097476698</v>
      </c>
      <c r="D1272" s="22">
        <v>375.04719358197201</v>
      </c>
      <c r="E1272" s="23">
        <f t="shared" si="68"/>
        <v>1.0798442817951068</v>
      </c>
      <c r="F1272" s="24">
        <f t="shared" si="67"/>
        <v>1.8843367512801641E-2</v>
      </c>
    </row>
    <row r="1273" spans="1:7" x14ac:dyDescent="0.15">
      <c r="A1273" s="25" t="s">
        <v>823</v>
      </c>
      <c r="B1273" s="25" t="s">
        <v>824</v>
      </c>
      <c r="C1273" s="21">
        <v>14.6008757279302</v>
      </c>
      <c r="D1273" s="22">
        <v>10.5161741662039</v>
      </c>
      <c r="E1273" s="23">
        <f t="shared" si="68"/>
        <v>0.38842087409063764</v>
      </c>
      <c r="F1273" s="24">
        <f t="shared" si="67"/>
        <v>3.5271236302918916E-4</v>
      </c>
    </row>
    <row r="1274" spans="1:7" x14ac:dyDescent="0.15">
      <c r="A1274" s="25" t="s">
        <v>825</v>
      </c>
      <c r="B1274" s="25" t="s">
        <v>826</v>
      </c>
      <c r="C1274" s="21">
        <v>21.591084760593802</v>
      </c>
      <c r="D1274" s="22">
        <v>23.484840108458702</v>
      </c>
      <c r="E1274" s="23">
        <f t="shared" si="68"/>
        <v>-8.0637353250823773E-2</v>
      </c>
      <c r="F1274" s="24">
        <f t="shared" si="67"/>
        <v>5.215743677418525E-4</v>
      </c>
    </row>
    <row r="1275" spans="1:7" x14ac:dyDescent="0.15">
      <c r="A1275" s="25" t="s">
        <v>827</v>
      </c>
      <c r="B1275" s="25" t="s">
        <v>828</v>
      </c>
      <c r="C1275" s="21">
        <v>59.463909406761303</v>
      </c>
      <c r="D1275" s="22">
        <v>57.970352574114798</v>
      </c>
      <c r="E1275" s="23">
        <f t="shared" si="68"/>
        <v>2.5764149540698389E-2</v>
      </c>
      <c r="F1275" s="24">
        <f t="shared" si="67"/>
        <v>1.4364656197772877E-3</v>
      </c>
    </row>
    <row r="1276" spans="1:7" s="4" customFormat="1" ht="11" x14ac:dyDescent="0.15">
      <c r="A1276" s="115" t="s">
        <v>751</v>
      </c>
      <c r="B1276" s="27"/>
      <c r="C1276" s="28">
        <f>SUM(C1142:C1275)</f>
        <v>3469.7066394357889</v>
      </c>
      <c r="D1276" s="29">
        <f>SUM(D1142:D1275)</f>
        <v>1742.1360782295026</v>
      </c>
      <c r="E1276" s="30">
        <f t="shared" si="68"/>
        <v>0.99163927708906718</v>
      </c>
      <c r="F1276" s="50">
        <f>C1276/$C1427</f>
        <v>8.3817467569594156E-2</v>
      </c>
    </row>
    <row r="1277" spans="1:7" x14ac:dyDescent="0.15">
      <c r="E1277" s="33"/>
      <c r="G1277" s="138"/>
    </row>
    <row r="1278" spans="1:7" s="4" customFormat="1" ht="11" x14ac:dyDescent="0.15">
      <c r="A1278" s="34" t="s">
        <v>249</v>
      </c>
      <c r="B1278" s="34" t="s">
        <v>934</v>
      </c>
      <c r="C1278" s="140" t="s">
        <v>469</v>
      </c>
      <c r="D1278" s="141"/>
      <c r="E1278" s="142"/>
      <c r="F1278" s="116"/>
    </row>
    <row r="1279" spans="1:7" s="4" customFormat="1" ht="12" x14ac:dyDescent="0.15">
      <c r="A1279" s="37"/>
      <c r="B1279" s="37"/>
      <c r="C1279" s="7" t="s">
        <v>1186</v>
      </c>
      <c r="D1279" s="39" t="s">
        <v>1260</v>
      </c>
      <c r="E1279" s="39" t="s">
        <v>905</v>
      </c>
      <c r="F1279" s="41" t="s">
        <v>906</v>
      </c>
    </row>
    <row r="1280" spans="1:7" x14ac:dyDescent="0.15">
      <c r="A1280" s="20" t="s">
        <v>674</v>
      </c>
      <c r="B1280" s="63" t="s">
        <v>250</v>
      </c>
      <c r="C1280" s="45">
        <v>118.34084906</v>
      </c>
      <c r="D1280" s="46">
        <v>29.576563879999998</v>
      </c>
      <c r="E1280" s="42">
        <f t="shared" ref="E1280:E1313" si="69">IF(ISERROR(C1280/D1280-1),"",((C1280/D1280-1)))</f>
        <v>3.0011696267402916</v>
      </c>
      <c r="F1280" s="43">
        <f t="shared" ref="F1280:F1313" si="70">C1280/$C$1427</f>
        <v>2.858751851095321E-3</v>
      </c>
    </row>
    <row r="1281" spans="1:6" x14ac:dyDescent="0.15">
      <c r="A1281" s="25" t="s">
        <v>251</v>
      </c>
      <c r="B1281" s="67" t="s">
        <v>252</v>
      </c>
      <c r="C1281" s="21">
        <v>1.18837595</v>
      </c>
      <c r="D1281" s="22">
        <v>1.5890378000000001</v>
      </c>
      <c r="E1281" s="23">
        <f t="shared" si="69"/>
        <v>-0.25214116995832325</v>
      </c>
      <c r="F1281" s="24">
        <f t="shared" si="70"/>
        <v>2.8707517090207876E-5</v>
      </c>
    </row>
    <row r="1282" spans="1:6" x14ac:dyDescent="0.15">
      <c r="A1282" s="25" t="s">
        <v>253</v>
      </c>
      <c r="B1282" s="67" t="s">
        <v>254</v>
      </c>
      <c r="C1282" s="21">
        <v>0.21395033999999999</v>
      </c>
      <c r="D1282" s="22">
        <v>47.950201380000003</v>
      </c>
      <c r="E1282" s="23">
        <f t="shared" si="69"/>
        <v>-0.99553807212811329</v>
      </c>
      <c r="F1282" s="24">
        <f t="shared" si="70"/>
        <v>5.1683838283716405E-6</v>
      </c>
    </row>
    <row r="1283" spans="1:6" x14ac:dyDescent="0.15">
      <c r="A1283" s="25" t="s">
        <v>255</v>
      </c>
      <c r="B1283" s="67" t="s">
        <v>256</v>
      </c>
      <c r="C1283" s="21">
        <v>92.457796279999997</v>
      </c>
      <c r="D1283" s="22">
        <v>46.075852329999996</v>
      </c>
      <c r="E1283" s="23">
        <f t="shared" si="69"/>
        <v>1.0066432112380199</v>
      </c>
      <c r="F1283" s="24">
        <f t="shared" si="70"/>
        <v>2.233496703489378E-3</v>
      </c>
    </row>
    <row r="1284" spans="1:6" x14ac:dyDescent="0.15">
      <c r="A1284" s="25" t="s">
        <v>257</v>
      </c>
      <c r="B1284" s="67" t="s">
        <v>258</v>
      </c>
      <c r="C1284" s="21">
        <v>5.7435000000000003E-3</v>
      </c>
      <c r="D1284" s="22">
        <v>2.9450694100000003</v>
      </c>
      <c r="E1284" s="23">
        <f t="shared" si="69"/>
        <v>-0.99804979129507176</v>
      </c>
      <c r="F1284" s="24">
        <f t="shared" si="70"/>
        <v>1.3874533930748847E-7</v>
      </c>
    </row>
    <row r="1285" spans="1:6" x14ac:dyDescent="0.15">
      <c r="A1285" s="25" t="s">
        <v>259</v>
      </c>
      <c r="B1285" s="67" t="s">
        <v>260</v>
      </c>
      <c r="C1285" s="21">
        <v>11.844417099999999</v>
      </c>
      <c r="D1285" s="22">
        <v>2.2009558199999999</v>
      </c>
      <c r="E1285" s="23">
        <f t="shared" si="69"/>
        <v>4.3814878937460904</v>
      </c>
      <c r="F1285" s="24">
        <f t="shared" si="70"/>
        <v>2.8612477921805836E-4</v>
      </c>
    </row>
    <row r="1286" spans="1:6" x14ac:dyDescent="0.15">
      <c r="A1286" s="25" t="s">
        <v>261</v>
      </c>
      <c r="B1286" s="67" t="s">
        <v>262</v>
      </c>
      <c r="C1286" s="21">
        <v>814.51985995000007</v>
      </c>
      <c r="D1286" s="22">
        <v>4.60405043</v>
      </c>
      <c r="E1286" s="23">
        <f t="shared" si="69"/>
        <v>175.9137572087802</v>
      </c>
      <c r="F1286" s="24">
        <f t="shared" si="70"/>
        <v>1.9676300921293764E-2</v>
      </c>
    </row>
    <row r="1287" spans="1:6" x14ac:dyDescent="0.15">
      <c r="A1287" s="25" t="s">
        <v>263</v>
      </c>
      <c r="B1287" s="67" t="s">
        <v>264</v>
      </c>
      <c r="C1287" s="21">
        <v>0</v>
      </c>
      <c r="D1287" s="22">
        <v>14.56648122</v>
      </c>
      <c r="E1287" s="23">
        <f t="shared" si="69"/>
        <v>-1</v>
      </c>
      <c r="F1287" s="24">
        <f t="shared" si="70"/>
        <v>0</v>
      </c>
    </row>
    <row r="1288" spans="1:6" x14ac:dyDescent="0.15">
      <c r="A1288" s="25" t="s">
        <v>265</v>
      </c>
      <c r="B1288" s="67" t="s">
        <v>266</v>
      </c>
      <c r="C1288" s="21">
        <v>0</v>
      </c>
      <c r="D1288" s="22">
        <v>9.1737240000000012E-2</v>
      </c>
      <c r="E1288" s="23">
        <f t="shared" si="69"/>
        <v>-1</v>
      </c>
      <c r="F1288" s="24">
        <f t="shared" si="70"/>
        <v>0</v>
      </c>
    </row>
    <row r="1289" spans="1:6" x14ac:dyDescent="0.15">
      <c r="A1289" s="68" t="s">
        <v>267</v>
      </c>
      <c r="B1289" s="61" t="s">
        <v>268</v>
      </c>
      <c r="C1289" s="21">
        <v>0</v>
      </c>
      <c r="D1289" s="22">
        <v>8.4575000000000004E-4</v>
      </c>
      <c r="E1289" s="23">
        <f t="shared" si="69"/>
        <v>-1</v>
      </c>
      <c r="F1289" s="24">
        <f t="shared" si="70"/>
        <v>0</v>
      </c>
    </row>
    <row r="1290" spans="1:6" x14ac:dyDescent="0.15">
      <c r="A1290" s="68" t="s">
        <v>269</v>
      </c>
      <c r="B1290" s="61" t="s">
        <v>270</v>
      </c>
      <c r="C1290" s="21">
        <v>0</v>
      </c>
      <c r="D1290" s="22">
        <v>4.0739999999999998E-2</v>
      </c>
      <c r="E1290" s="23">
        <f t="shared" si="69"/>
        <v>-1</v>
      </c>
      <c r="F1290" s="24">
        <f t="shared" si="70"/>
        <v>0</v>
      </c>
    </row>
    <row r="1291" spans="1:6" x14ac:dyDescent="0.15">
      <c r="A1291" s="68" t="s">
        <v>1279</v>
      </c>
      <c r="B1291" s="61" t="s">
        <v>1280</v>
      </c>
      <c r="C1291" s="21">
        <f>6323487.99/1000000</f>
        <v>6.3234879900000003</v>
      </c>
      <c r="D1291" s="22">
        <v>0</v>
      </c>
      <c r="E1291" s="23" t="str">
        <f t="shared" si="69"/>
        <v/>
      </c>
      <c r="F1291" s="24">
        <f t="shared" si="70"/>
        <v>1.5275606977964277E-4</v>
      </c>
    </row>
    <row r="1292" spans="1:6" x14ac:dyDescent="0.15">
      <c r="A1292" s="68" t="s">
        <v>494</v>
      </c>
      <c r="B1292" s="61" t="s">
        <v>65</v>
      </c>
      <c r="C1292" s="21">
        <v>0.37204009000000005</v>
      </c>
      <c r="D1292" s="22">
        <v>8.9095050000000009E-2</v>
      </c>
      <c r="E1292" s="23">
        <f t="shared" si="69"/>
        <v>3.1757661059733397</v>
      </c>
      <c r="F1292" s="24">
        <f t="shared" si="70"/>
        <v>8.9873471790787059E-6</v>
      </c>
    </row>
    <row r="1293" spans="1:6" x14ac:dyDescent="0.15">
      <c r="A1293" s="68" t="s">
        <v>66</v>
      </c>
      <c r="B1293" s="61" t="s">
        <v>67</v>
      </c>
      <c r="C1293" s="21">
        <v>4.7767425999999995</v>
      </c>
      <c r="D1293" s="22">
        <v>2.5293790499999997</v>
      </c>
      <c r="E1293" s="23">
        <f t="shared" si="69"/>
        <v>0.88850405794260068</v>
      </c>
      <c r="F1293" s="24">
        <f t="shared" si="70"/>
        <v>1.153914464736719E-4</v>
      </c>
    </row>
    <row r="1294" spans="1:6" x14ac:dyDescent="0.15">
      <c r="A1294" s="68" t="s">
        <v>641</v>
      </c>
      <c r="B1294" s="61" t="s">
        <v>78</v>
      </c>
      <c r="C1294" s="21">
        <v>75.905502409999997</v>
      </c>
      <c r="D1294" s="22">
        <v>43.39122356</v>
      </c>
      <c r="E1294" s="23">
        <f t="shared" si="69"/>
        <v>0.74932846281783894</v>
      </c>
      <c r="F1294" s="24">
        <f t="shared" si="70"/>
        <v>1.8336440649744637E-3</v>
      </c>
    </row>
    <row r="1295" spans="1:6" x14ac:dyDescent="0.15">
      <c r="A1295" s="68" t="s">
        <v>434</v>
      </c>
      <c r="B1295" s="61" t="s">
        <v>118</v>
      </c>
      <c r="C1295" s="21">
        <v>1.6978362900000001</v>
      </c>
      <c r="D1295" s="22">
        <v>0.44781215999999996</v>
      </c>
      <c r="E1295" s="23">
        <f t="shared" si="69"/>
        <v>2.7914028283644647</v>
      </c>
      <c r="F1295" s="24">
        <f t="shared" si="70"/>
        <v>4.1014515912704339E-5</v>
      </c>
    </row>
    <row r="1296" spans="1:6" x14ac:dyDescent="0.15">
      <c r="A1296" s="68" t="s">
        <v>500</v>
      </c>
      <c r="B1296" s="61" t="s">
        <v>84</v>
      </c>
      <c r="C1296" s="21">
        <v>0.70706682999999992</v>
      </c>
      <c r="D1296" s="22">
        <v>1.92644587</v>
      </c>
      <c r="E1296" s="23">
        <f t="shared" si="69"/>
        <v>-0.63296823388035306</v>
      </c>
      <c r="F1296" s="24">
        <f t="shared" si="70"/>
        <v>1.708056537675986E-5</v>
      </c>
    </row>
    <row r="1297" spans="1:6" x14ac:dyDescent="0.15">
      <c r="A1297" s="61" t="s">
        <v>116</v>
      </c>
      <c r="B1297" s="61" t="s">
        <v>117</v>
      </c>
      <c r="C1297" s="21">
        <v>3.0394279999999999E-2</v>
      </c>
      <c r="D1297" s="22">
        <v>1.1484360000000001E-2</v>
      </c>
      <c r="E1297" s="23">
        <f t="shared" si="69"/>
        <v>1.6465802186625984</v>
      </c>
      <c r="F1297" s="24">
        <f t="shared" si="70"/>
        <v>7.3423255708310435E-7</v>
      </c>
    </row>
    <row r="1298" spans="1:6" x14ac:dyDescent="0.15">
      <c r="A1298" s="68" t="s">
        <v>119</v>
      </c>
      <c r="B1298" s="61" t="s">
        <v>120</v>
      </c>
      <c r="C1298" s="21">
        <v>0.63069042000000008</v>
      </c>
      <c r="D1298" s="22">
        <v>0.27144859999999998</v>
      </c>
      <c r="E1298" s="23">
        <f t="shared" si="69"/>
        <v>1.3234248399144448</v>
      </c>
      <c r="F1298" s="24">
        <f t="shared" si="70"/>
        <v>1.5235545629125519E-5</v>
      </c>
    </row>
    <row r="1299" spans="1:6" x14ac:dyDescent="0.15">
      <c r="A1299" s="68" t="s">
        <v>121</v>
      </c>
      <c r="B1299" s="61" t="s">
        <v>122</v>
      </c>
      <c r="C1299" s="21">
        <v>3.4878895000000001</v>
      </c>
      <c r="D1299" s="22">
        <v>11.27476663</v>
      </c>
      <c r="E1299" s="23">
        <f t="shared" si="69"/>
        <v>-0.69064641296260687</v>
      </c>
      <c r="F1299" s="24">
        <f t="shared" si="70"/>
        <v>8.4256709696966357E-5</v>
      </c>
    </row>
    <row r="1300" spans="1:6" x14ac:dyDescent="0.15">
      <c r="A1300" s="68" t="s">
        <v>271</v>
      </c>
      <c r="B1300" s="61" t="s">
        <v>272</v>
      </c>
      <c r="C1300" s="21">
        <v>44.154745979999994</v>
      </c>
      <c r="D1300" s="22">
        <v>34.61069225</v>
      </c>
      <c r="E1300" s="23">
        <f t="shared" si="69"/>
        <v>0.27575448826800031</v>
      </c>
      <c r="F1300" s="24">
        <f t="shared" si="70"/>
        <v>1.0666431989259269E-3</v>
      </c>
    </row>
    <row r="1301" spans="1:6" x14ac:dyDescent="0.15">
      <c r="A1301" s="61" t="s">
        <v>151</v>
      </c>
      <c r="B1301" s="61" t="s">
        <v>152</v>
      </c>
      <c r="C1301" s="21">
        <v>1.97790471</v>
      </c>
      <c r="D1301" s="22">
        <v>6.0610499999999998E-2</v>
      </c>
      <c r="E1301" s="23">
        <f t="shared" si="69"/>
        <v>31.633037345014479</v>
      </c>
      <c r="F1301" s="24">
        <f t="shared" si="70"/>
        <v>4.7780109707813973E-5</v>
      </c>
    </row>
    <row r="1302" spans="1:6" x14ac:dyDescent="0.15">
      <c r="A1302" s="61" t="s">
        <v>657</v>
      </c>
      <c r="B1302" s="61" t="s">
        <v>155</v>
      </c>
      <c r="C1302" s="21">
        <v>5.89825116</v>
      </c>
      <c r="D1302" s="22">
        <v>3.6719573300000001</v>
      </c>
      <c r="E1302" s="23">
        <f t="shared" si="69"/>
        <v>0.60629621477654805</v>
      </c>
      <c r="F1302" s="24">
        <f t="shared" si="70"/>
        <v>1.4248365256637718E-4</v>
      </c>
    </row>
    <row r="1303" spans="1:6" x14ac:dyDescent="0.15">
      <c r="A1303" s="68" t="s">
        <v>158</v>
      </c>
      <c r="B1303" s="61" t="s">
        <v>159</v>
      </c>
      <c r="C1303" s="21">
        <v>1.6842000000000001E-3</v>
      </c>
      <c r="D1303" s="22">
        <v>0.25692999999999999</v>
      </c>
      <c r="E1303" s="23">
        <f t="shared" si="69"/>
        <v>-0.99344490717316003</v>
      </c>
      <c r="F1303" s="24">
        <f t="shared" si="70"/>
        <v>4.0685104981574314E-8</v>
      </c>
    </row>
    <row r="1304" spans="1:6" x14ac:dyDescent="0.15">
      <c r="A1304" s="68" t="s">
        <v>160</v>
      </c>
      <c r="B1304" s="61" t="s">
        <v>161</v>
      </c>
      <c r="C1304" s="21">
        <v>0.35408278000000004</v>
      </c>
      <c r="D1304" s="22">
        <v>5.8422680099999997</v>
      </c>
      <c r="E1304" s="23">
        <f t="shared" si="69"/>
        <v>-0.9393929242215644</v>
      </c>
      <c r="F1304" s="24">
        <f t="shared" si="70"/>
        <v>8.5535536613630697E-6</v>
      </c>
    </row>
    <row r="1305" spans="1:6" x14ac:dyDescent="0.15">
      <c r="A1305" s="68" t="s">
        <v>162</v>
      </c>
      <c r="B1305" s="61" t="s">
        <v>163</v>
      </c>
      <c r="C1305" s="21">
        <v>5.4089999999999997E-4</v>
      </c>
      <c r="D1305" s="22">
        <v>9.0677499999999994E-3</v>
      </c>
      <c r="E1305" s="23">
        <f t="shared" si="69"/>
        <v>-0.94034903917730417</v>
      </c>
      <c r="F1305" s="24">
        <f t="shared" si="70"/>
        <v>1.306648455322025E-8</v>
      </c>
    </row>
    <row r="1306" spans="1:6" x14ac:dyDescent="0.15">
      <c r="A1306" s="68" t="s">
        <v>164</v>
      </c>
      <c r="B1306" s="61" t="s">
        <v>165</v>
      </c>
      <c r="C1306" s="21">
        <v>1.320525E-2</v>
      </c>
      <c r="D1306" s="22">
        <v>6.1687499999999998E-3</v>
      </c>
      <c r="E1306" s="23">
        <f t="shared" si="69"/>
        <v>1.1406686930091188</v>
      </c>
      <c r="F1306" s="24">
        <f t="shared" si="70"/>
        <v>3.1899832713331801E-7</v>
      </c>
    </row>
    <row r="1307" spans="1:6" x14ac:dyDescent="0.15">
      <c r="A1307" s="68" t="s">
        <v>166</v>
      </c>
      <c r="B1307" s="61" t="s">
        <v>167</v>
      </c>
      <c r="C1307" s="21">
        <v>1.5750899999999998E-2</v>
      </c>
      <c r="D1307" s="22">
        <v>1.3980100000000001E-2</v>
      </c>
      <c r="E1307" s="23">
        <f t="shared" si="69"/>
        <v>0.12666576061687662</v>
      </c>
      <c r="F1307" s="24">
        <f t="shared" si="70"/>
        <v>3.8049342124111074E-7</v>
      </c>
    </row>
    <row r="1308" spans="1:6" x14ac:dyDescent="0.15">
      <c r="A1308" s="68" t="s">
        <v>172</v>
      </c>
      <c r="B1308" s="61" t="s">
        <v>173</v>
      </c>
      <c r="C1308" s="21">
        <v>0.45525533000000001</v>
      </c>
      <c r="D1308" s="22">
        <v>0.36447877000000001</v>
      </c>
      <c r="E1308" s="23">
        <f t="shared" si="69"/>
        <v>0.24905856656616798</v>
      </c>
      <c r="F1308" s="24">
        <f t="shared" si="70"/>
        <v>1.09975720784178E-5</v>
      </c>
    </row>
    <row r="1309" spans="1:6" x14ac:dyDescent="0.15">
      <c r="A1309" s="68" t="s">
        <v>273</v>
      </c>
      <c r="B1309" s="61" t="s">
        <v>840</v>
      </c>
      <c r="C1309" s="21">
        <v>0.12017116999999999</v>
      </c>
      <c r="D1309" s="22">
        <v>1.0551366299999998</v>
      </c>
      <c r="E1309" s="23">
        <f t="shared" si="69"/>
        <v>-0.88610842749341379</v>
      </c>
      <c r="F1309" s="24">
        <f t="shared" si="70"/>
        <v>2.9029667896975495E-6</v>
      </c>
    </row>
    <row r="1310" spans="1:6" x14ac:dyDescent="0.15">
      <c r="A1310" s="68" t="s">
        <v>675</v>
      </c>
      <c r="B1310" s="61" t="s">
        <v>176</v>
      </c>
      <c r="C1310" s="21">
        <v>0.82757656999999996</v>
      </c>
      <c r="D1310" s="22">
        <v>0.62001857999999999</v>
      </c>
      <c r="E1310" s="23">
        <f t="shared" si="69"/>
        <v>0.33476091958405507</v>
      </c>
      <c r="F1310" s="24">
        <f t="shared" si="70"/>
        <v>1.9991710978946194E-5</v>
      </c>
    </row>
    <row r="1311" spans="1:6" x14ac:dyDescent="0.15">
      <c r="A1311" s="61" t="s">
        <v>181</v>
      </c>
      <c r="B1311" s="61" t="s">
        <v>182</v>
      </c>
      <c r="C1311" s="21">
        <v>3.9325000000000002E-3</v>
      </c>
      <c r="D1311" s="22">
        <v>1.6836400000000001E-2</v>
      </c>
      <c r="E1311" s="23">
        <f t="shared" si="69"/>
        <v>-0.76642869021881166</v>
      </c>
      <c r="F1311" s="24">
        <f t="shared" si="70"/>
        <v>9.4997135340245207E-8</v>
      </c>
    </row>
    <row r="1312" spans="1:6" x14ac:dyDescent="0.15">
      <c r="A1312" s="85" t="s">
        <v>845</v>
      </c>
      <c r="B1312" s="62" t="s">
        <v>846</v>
      </c>
      <c r="C1312" s="47">
        <v>4.2779999999999997E-3</v>
      </c>
      <c r="D1312" s="48">
        <v>1.3487999999999998E-4</v>
      </c>
      <c r="E1312" s="49">
        <f t="shared" si="69"/>
        <v>30.717081850533809</v>
      </c>
      <c r="F1312" s="44">
        <f t="shared" si="70"/>
        <v>1.0334335536823114E-7</v>
      </c>
    </row>
    <row r="1313" spans="1:7" s="4" customFormat="1" ht="11" x14ac:dyDescent="0.15">
      <c r="A1313" s="115" t="s">
        <v>751</v>
      </c>
      <c r="B1313" s="27"/>
      <c r="C1313" s="29">
        <f>SUM(C1280:C1312)</f>
        <v>1186.3300220400006</v>
      </c>
      <c r="D1313" s="29">
        <f>SUM(D1280:D1312)</f>
        <v>256.11147049000004</v>
      </c>
      <c r="E1313" s="30">
        <f t="shared" si="69"/>
        <v>3.6320846925375063</v>
      </c>
      <c r="F1313" s="51">
        <f t="shared" si="70"/>
        <v>2.8658093747471077E-2</v>
      </c>
      <c r="G1313" s="118"/>
    </row>
    <row r="1314" spans="1:7" x14ac:dyDescent="0.15">
      <c r="E1314" s="33"/>
    </row>
    <row r="1315" spans="1:7" s="4" customFormat="1" ht="11" x14ac:dyDescent="0.15">
      <c r="A1315" s="114" t="s">
        <v>223</v>
      </c>
      <c r="B1315" s="34" t="s">
        <v>934</v>
      </c>
      <c r="C1315" s="140" t="s">
        <v>469</v>
      </c>
      <c r="D1315" s="141"/>
      <c r="E1315" s="142"/>
      <c r="F1315" s="116"/>
    </row>
    <row r="1316" spans="1:7" s="4" customFormat="1" ht="12" x14ac:dyDescent="0.15">
      <c r="A1316" s="38"/>
      <c r="B1316" s="37"/>
      <c r="C1316" s="7" t="s">
        <v>1186</v>
      </c>
      <c r="D1316" s="39" t="s">
        <v>1260</v>
      </c>
      <c r="E1316" s="39" t="s">
        <v>905</v>
      </c>
      <c r="F1316" s="41" t="s">
        <v>906</v>
      </c>
    </row>
    <row r="1317" spans="1:7" ht="12.75" customHeight="1" x14ac:dyDescent="0.15">
      <c r="A1317" s="68" t="s">
        <v>683</v>
      </c>
      <c r="B1317" s="60" t="s">
        <v>228</v>
      </c>
      <c r="C1317" s="45">
        <v>3.8091071599999999</v>
      </c>
      <c r="D1317" s="46">
        <v>6.3675040100000002</v>
      </c>
      <c r="E1317" s="42">
        <f t="shared" ref="E1317:E1324" si="71">IF(ISERROR(C1317/D1317-1),"",((C1317/D1317-1)))</f>
        <v>-0.40178959384746427</v>
      </c>
      <c r="F1317" s="43">
        <f t="shared" ref="F1317:F1325" si="72">C1317/$C$1427</f>
        <v>9.2016342887226202E-5</v>
      </c>
      <c r="G1317" s="119"/>
    </row>
    <row r="1318" spans="1:7" x14ac:dyDescent="0.15">
      <c r="A1318" s="68" t="s">
        <v>224</v>
      </c>
      <c r="B1318" s="61" t="s">
        <v>225</v>
      </c>
      <c r="C1318" s="21">
        <v>135.50479263999998</v>
      </c>
      <c r="D1318" s="22">
        <v>211.49009669</v>
      </c>
      <c r="E1318" s="23">
        <f t="shared" si="71"/>
        <v>-0.35928540030589939</v>
      </c>
      <c r="F1318" s="24">
        <f t="shared" si="72"/>
        <v>3.273380070101447E-3</v>
      </c>
      <c r="G1318" s="119"/>
    </row>
    <row r="1319" spans="1:7" x14ac:dyDescent="0.15">
      <c r="A1319" s="68" t="s">
        <v>682</v>
      </c>
      <c r="B1319" s="61" t="s">
        <v>232</v>
      </c>
      <c r="C1319" s="21">
        <v>6.19723296</v>
      </c>
      <c r="D1319" s="22">
        <v>10.97887135</v>
      </c>
      <c r="E1319" s="23">
        <f t="shared" si="71"/>
        <v>-0.43553096102178124</v>
      </c>
      <c r="F1319" s="24">
        <f t="shared" si="72"/>
        <v>1.4970613559724054E-4</v>
      </c>
      <c r="G1319" s="119"/>
    </row>
    <row r="1320" spans="1:7" x14ac:dyDescent="0.15">
      <c r="A1320" s="68" t="s">
        <v>226</v>
      </c>
      <c r="B1320" s="61" t="s">
        <v>227</v>
      </c>
      <c r="C1320" s="21">
        <v>12.38341069</v>
      </c>
      <c r="D1320" s="22">
        <v>17.51232877</v>
      </c>
      <c r="E1320" s="23">
        <f t="shared" si="71"/>
        <v>-0.29287470258017545</v>
      </c>
      <c r="F1320" s="24">
        <f t="shared" si="72"/>
        <v>2.991452107544232E-4</v>
      </c>
      <c r="G1320" s="119"/>
    </row>
    <row r="1321" spans="1:7" x14ac:dyDescent="0.15">
      <c r="A1321" s="68" t="s">
        <v>685</v>
      </c>
      <c r="B1321" s="61" t="s">
        <v>229</v>
      </c>
      <c r="C1321" s="21">
        <v>170.58014777000002</v>
      </c>
      <c r="D1321" s="22">
        <v>160.81032296999999</v>
      </c>
      <c r="E1321" s="23">
        <f t="shared" si="71"/>
        <v>6.0753716674163183E-2</v>
      </c>
      <c r="F1321" s="24">
        <f t="shared" si="72"/>
        <v>4.1206930410847345E-3</v>
      </c>
      <c r="G1321" s="119"/>
    </row>
    <row r="1322" spans="1:7" x14ac:dyDescent="0.15">
      <c r="A1322" s="68" t="s">
        <v>684</v>
      </c>
      <c r="B1322" s="61" t="s">
        <v>230</v>
      </c>
      <c r="C1322" s="21">
        <v>47.762843659999994</v>
      </c>
      <c r="D1322" s="22">
        <v>28.031398339999999</v>
      </c>
      <c r="E1322" s="23">
        <f t="shared" si="71"/>
        <v>0.70390513811235</v>
      </c>
      <c r="F1322" s="24">
        <f t="shared" si="72"/>
        <v>1.1538037694606464E-3</v>
      </c>
      <c r="G1322" s="119"/>
    </row>
    <row r="1323" spans="1:7" x14ac:dyDescent="0.15">
      <c r="A1323" s="68" t="s">
        <v>233</v>
      </c>
      <c r="B1323" s="61" t="s">
        <v>234</v>
      </c>
      <c r="C1323" s="21">
        <v>0.57689520999999999</v>
      </c>
      <c r="D1323" s="22">
        <v>0.80958120999999994</v>
      </c>
      <c r="E1323" s="23">
        <f t="shared" si="71"/>
        <v>-0.28741526745661494</v>
      </c>
      <c r="F1323" s="24">
        <f t="shared" si="72"/>
        <v>1.393601839580653E-5</v>
      </c>
      <c r="G1323" s="119"/>
    </row>
    <row r="1324" spans="1:7" x14ac:dyDescent="0.15">
      <c r="A1324" s="68" t="s">
        <v>595</v>
      </c>
      <c r="B1324" s="62" t="s">
        <v>231</v>
      </c>
      <c r="C1324" s="47">
        <v>2.6928604500000004</v>
      </c>
      <c r="D1324" s="48">
        <v>4.0518315299999994</v>
      </c>
      <c r="E1324" s="49">
        <f t="shared" si="71"/>
        <v>-0.33539673847199647</v>
      </c>
      <c r="F1324" s="44">
        <f t="shared" si="72"/>
        <v>6.5051246947499976E-5</v>
      </c>
      <c r="G1324" s="119"/>
    </row>
    <row r="1325" spans="1:7" s="4" customFormat="1" ht="11" x14ac:dyDescent="0.15">
      <c r="A1325" s="115" t="s">
        <v>751</v>
      </c>
      <c r="B1325" s="59"/>
      <c r="C1325" s="28">
        <f>SUM(C1317:C1324)</f>
        <v>379.50729053999999</v>
      </c>
      <c r="D1325" s="29">
        <f>SUM(D1317:D1324)</f>
        <v>440.05193486999997</v>
      </c>
      <c r="E1325" s="51">
        <f>C1325/D1325-1</f>
        <v>-0.13758522468009615</v>
      </c>
      <c r="F1325" s="51">
        <f t="shared" si="72"/>
        <v>9.167731835229025E-3</v>
      </c>
    </row>
    <row r="1326" spans="1:7" x14ac:dyDescent="0.15">
      <c r="E1326" s="33"/>
    </row>
    <row r="1327" spans="1:7" s="4" customFormat="1" ht="11" x14ac:dyDescent="0.15">
      <c r="A1327" s="34" t="s">
        <v>752</v>
      </c>
      <c r="B1327" s="35" t="s">
        <v>934</v>
      </c>
      <c r="C1327" s="140" t="s">
        <v>469</v>
      </c>
      <c r="D1327" s="141"/>
      <c r="E1327" s="142"/>
      <c r="F1327" s="36"/>
    </row>
    <row r="1328" spans="1:7" s="10" customFormat="1" ht="12" x14ac:dyDescent="0.15">
      <c r="A1328" s="37"/>
      <c r="B1328" s="38"/>
      <c r="C1328" s="7" t="s">
        <v>1186</v>
      </c>
      <c r="D1328" s="39" t="s">
        <v>1260</v>
      </c>
      <c r="E1328" s="40" t="s">
        <v>905</v>
      </c>
      <c r="F1328" s="41" t="s">
        <v>906</v>
      </c>
    </row>
    <row r="1329" spans="1:6" x14ac:dyDescent="0.15">
      <c r="A1329" s="20" t="s">
        <v>394</v>
      </c>
      <c r="B1329" s="20" t="s">
        <v>616</v>
      </c>
      <c r="C1329" s="21">
        <v>7.2817320999999993</v>
      </c>
      <c r="D1329" s="46">
        <v>0.75249999999999995</v>
      </c>
      <c r="E1329" s="42">
        <f t="shared" ref="E1329:E1349" si="73">IF(ISERROR(C1329/D1329-1),"",((C1329/D1329-1)))</f>
        <v>8.6767203986710957</v>
      </c>
      <c r="F1329" s="43">
        <f t="shared" ref="F1329:F1348" si="74">C1329/$C$1427</f>
        <v>1.7590430764529127E-4</v>
      </c>
    </row>
    <row r="1330" spans="1:6" x14ac:dyDescent="0.15">
      <c r="A1330" s="25" t="s">
        <v>393</v>
      </c>
      <c r="B1330" s="25" t="s">
        <v>617</v>
      </c>
      <c r="C1330" s="21">
        <v>2.3490954999999998</v>
      </c>
      <c r="D1330" s="22">
        <v>0.13677</v>
      </c>
      <c r="E1330" s="23">
        <f t="shared" si="73"/>
        <v>16.175517291803757</v>
      </c>
      <c r="F1330" s="24">
        <f t="shared" si="74"/>
        <v>5.6746940404491029E-5</v>
      </c>
    </row>
    <row r="1331" spans="1:6" x14ac:dyDescent="0.15">
      <c r="A1331" s="25" t="s">
        <v>829</v>
      </c>
      <c r="B1331" s="25" t="s">
        <v>1134</v>
      </c>
      <c r="C1331" s="21">
        <v>108.42852547</v>
      </c>
      <c r="D1331" s="22">
        <v>32.603493629999996</v>
      </c>
      <c r="E1331" s="23">
        <f t="shared" si="73"/>
        <v>2.3256719878089953</v>
      </c>
      <c r="F1331" s="24">
        <f t="shared" si="74"/>
        <v>2.6193005235389229E-3</v>
      </c>
    </row>
    <row r="1332" spans="1:6" x14ac:dyDescent="0.15">
      <c r="A1332" s="25" t="s">
        <v>830</v>
      </c>
      <c r="B1332" s="25" t="s">
        <v>353</v>
      </c>
      <c r="C1332" s="21">
        <v>0.44007742999999999</v>
      </c>
      <c r="D1332" s="22">
        <v>0.22145188000000002</v>
      </c>
      <c r="E1332" s="23">
        <f t="shared" si="73"/>
        <v>0.98723727249459325</v>
      </c>
      <c r="F1332" s="24">
        <f t="shared" si="74"/>
        <v>1.0630920579249151E-5</v>
      </c>
    </row>
    <row r="1333" spans="1:6" x14ac:dyDescent="0.15">
      <c r="A1333" s="25" t="s">
        <v>831</v>
      </c>
      <c r="B1333" s="25" t="s">
        <v>355</v>
      </c>
      <c r="C1333" s="21">
        <v>0.45436423999999997</v>
      </c>
      <c r="D1333" s="22">
        <v>0.59217297999999996</v>
      </c>
      <c r="E1333" s="23">
        <f t="shared" si="73"/>
        <v>-0.23271703480965988</v>
      </c>
      <c r="F1333" s="24">
        <f t="shared" si="74"/>
        <v>1.0976046077825213E-5</v>
      </c>
    </row>
    <row r="1334" spans="1:6" x14ac:dyDescent="0.15">
      <c r="A1334" s="25" t="s">
        <v>1150</v>
      </c>
      <c r="B1334" s="25" t="s">
        <v>1151</v>
      </c>
      <c r="C1334" s="21">
        <v>18.426173500000001</v>
      </c>
      <c r="D1334" s="22">
        <v>4.5697266799999996</v>
      </c>
      <c r="E1334" s="23">
        <f t="shared" si="73"/>
        <v>3.0322266057277636</v>
      </c>
      <c r="F1334" s="24">
        <f t="shared" si="74"/>
        <v>4.4511982143225425E-4</v>
      </c>
    </row>
    <row r="1335" spans="1:6" x14ac:dyDescent="0.15">
      <c r="A1335" s="25" t="s">
        <v>357</v>
      </c>
      <c r="B1335" s="25" t="s">
        <v>358</v>
      </c>
      <c r="C1335" s="21">
        <v>11.460413300000001</v>
      </c>
      <c r="D1335" s="22">
        <v>15.61637477</v>
      </c>
      <c r="E1335" s="23">
        <f t="shared" si="73"/>
        <v>-0.26612844089678567</v>
      </c>
      <c r="F1335" s="24">
        <f t="shared" si="74"/>
        <v>2.768484255092807E-4</v>
      </c>
    </row>
    <row r="1336" spans="1:6" x14ac:dyDescent="0.15">
      <c r="A1336" s="25" t="s">
        <v>1</v>
      </c>
      <c r="B1336" s="25" t="s">
        <v>371</v>
      </c>
      <c r="C1336" s="21">
        <v>0.71425472999999995</v>
      </c>
      <c r="D1336" s="22">
        <v>0.83387097827461687</v>
      </c>
      <c r="E1336" s="23">
        <f t="shared" si="73"/>
        <v>-0.14344694969732352</v>
      </c>
      <c r="F1336" s="24">
        <f t="shared" si="74"/>
        <v>1.7254202988740062E-5</v>
      </c>
    </row>
    <row r="1337" spans="1:6" x14ac:dyDescent="0.15">
      <c r="A1337" s="25" t="s">
        <v>3</v>
      </c>
      <c r="B1337" s="25" t="s">
        <v>372</v>
      </c>
      <c r="C1337" s="21">
        <v>0.1082292</v>
      </c>
      <c r="D1337" s="22">
        <v>1.5151623600000002</v>
      </c>
      <c r="E1337" s="23">
        <f t="shared" si="73"/>
        <v>-0.92856923927281299</v>
      </c>
      <c r="F1337" s="24">
        <f t="shared" si="74"/>
        <v>2.6144854317015808E-6</v>
      </c>
    </row>
    <row r="1338" spans="1:6" x14ac:dyDescent="0.15">
      <c r="A1338" s="25" t="s">
        <v>5</v>
      </c>
      <c r="B1338" s="25" t="s">
        <v>373</v>
      </c>
      <c r="C1338" s="21">
        <v>3.3399999999999999E-2</v>
      </c>
      <c r="D1338" s="22">
        <v>1.3763238</v>
      </c>
      <c r="E1338" s="23">
        <f t="shared" si="73"/>
        <v>-0.97573245481913484</v>
      </c>
      <c r="F1338" s="24">
        <f t="shared" si="74"/>
        <v>8.0684153092541381E-7</v>
      </c>
    </row>
    <row r="1339" spans="1:6" x14ac:dyDescent="0.15">
      <c r="A1339" s="25" t="s">
        <v>29</v>
      </c>
      <c r="B1339" s="25" t="s">
        <v>402</v>
      </c>
      <c r="C1339" s="21">
        <v>10.214728300000001</v>
      </c>
      <c r="D1339" s="22">
        <v>8.8020532718147599</v>
      </c>
      <c r="E1339" s="23">
        <f t="shared" si="73"/>
        <v>0.16049380577016015</v>
      </c>
      <c r="F1339" s="24">
        <f t="shared" si="74"/>
        <v>2.4675649759159135E-4</v>
      </c>
    </row>
    <row r="1340" spans="1:6" x14ac:dyDescent="0.15">
      <c r="A1340" s="25" t="s">
        <v>50</v>
      </c>
      <c r="B1340" s="25" t="s">
        <v>412</v>
      </c>
      <c r="C1340" s="21">
        <v>32.6908064</v>
      </c>
      <c r="D1340" s="22">
        <v>14.377163452753798</v>
      </c>
      <c r="E1340" s="23">
        <f t="shared" si="73"/>
        <v>1.2738008444731435</v>
      </c>
      <c r="F1340" s="24">
        <f t="shared" si="74"/>
        <v>7.8970958931024902E-4</v>
      </c>
    </row>
    <row r="1341" spans="1:6" x14ac:dyDescent="0.15">
      <c r="A1341" s="25" t="s">
        <v>870</v>
      </c>
      <c r="B1341" s="25" t="s">
        <v>871</v>
      </c>
      <c r="C1341" s="21">
        <v>1.9537305600000001</v>
      </c>
      <c r="D1341" s="22">
        <v>10.7576132914692</v>
      </c>
      <c r="E1341" s="23">
        <f t="shared" si="73"/>
        <v>-0.81838624357790302</v>
      </c>
      <c r="F1341" s="24">
        <f t="shared" si="74"/>
        <v>4.7196136408567852E-5</v>
      </c>
    </row>
    <row r="1342" spans="1:6" x14ac:dyDescent="0.15">
      <c r="A1342" s="25" t="s">
        <v>887</v>
      </c>
      <c r="B1342" s="25" t="s">
        <v>886</v>
      </c>
      <c r="C1342" s="21">
        <v>7.5010876299999998</v>
      </c>
      <c r="D1342" s="22">
        <v>4.8831639602882904</v>
      </c>
      <c r="E1342" s="23">
        <f t="shared" si="73"/>
        <v>0.53611217870250538</v>
      </c>
      <c r="F1342" s="24">
        <f t="shared" si="74"/>
        <v>1.8120326428128396E-4</v>
      </c>
    </row>
    <row r="1343" spans="1:6" x14ac:dyDescent="0.15">
      <c r="A1343" s="25" t="s">
        <v>892</v>
      </c>
      <c r="B1343" s="25" t="s">
        <v>893</v>
      </c>
      <c r="C1343" s="21">
        <v>9.7098518000000009</v>
      </c>
      <c r="D1343" s="22">
        <v>5.3746768783438998</v>
      </c>
      <c r="E1343" s="23">
        <f t="shared" si="73"/>
        <v>0.8065926603185678</v>
      </c>
      <c r="F1343" s="24">
        <f t="shared" si="74"/>
        <v>2.3456023028056545E-4</v>
      </c>
    </row>
    <row r="1344" spans="1:6" x14ac:dyDescent="0.15">
      <c r="A1344" s="25" t="s">
        <v>495</v>
      </c>
      <c r="B1344" s="25" t="s">
        <v>889</v>
      </c>
      <c r="C1344" s="21">
        <v>0.32418661999999998</v>
      </c>
      <c r="D1344" s="22">
        <v>9.3548376572326994E-2</v>
      </c>
      <c r="E1344" s="23">
        <f t="shared" si="73"/>
        <v>2.4654435691821424</v>
      </c>
      <c r="F1344" s="24">
        <f t="shared" si="74"/>
        <v>7.8313541552795013E-6</v>
      </c>
    </row>
    <row r="1345" spans="1:6" x14ac:dyDescent="0.15">
      <c r="A1345" s="25" t="s">
        <v>496</v>
      </c>
      <c r="B1345" s="25" t="s">
        <v>891</v>
      </c>
      <c r="C1345" s="21">
        <v>11.61092507</v>
      </c>
      <c r="D1345" s="22">
        <v>1.43723458484147</v>
      </c>
      <c r="E1345" s="23">
        <f t="shared" si="73"/>
        <v>7.0786568820849176</v>
      </c>
      <c r="F1345" s="24">
        <f t="shared" si="74"/>
        <v>2.8048432811194815E-4</v>
      </c>
    </row>
    <row r="1346" spans="1:6" x14ac:dyDescent="0.15">
      <c r="A1346" s="25" t="s">
        <v>497</v>
      </c>
      <c r="B1346" s="25" t="s">
        <v>890</v>
      </c>
      <c r="C1346" s="21">
        <v>23.128257390000002</v>
      </c>
      <c r="D1346" s="22">
        <v>11.0445576713</v>
      </c>
      <c r="E1346" s="23">
        <f t="shared" si="73"/>
        <v>1.0940863435482147</v>
      </c>
      <c r="F1346" s="24">
        <f t="shared" si="74"/>
        <v>5.5870774252049754E-4</v>
      </c>
    </row>
    <row r="1347" spans="1:6" x14ac:dyDescent="0.15">
      <c r="A1347" s="25" t="s">
        <v>564</v>
      </c>
      <c r="B1347" s="25" t="s">
        <v>565</v>
      </c>
      <c r="C1347" s="21">
        <v>2.5362891699999999</v>
      </c>
      <c r="D1347" s="22">
        <v>4.5095647206149101</v>
      </c>
      <c r="E1347" s="23">
        <f t="shared" si="73"/>
        <v>-0.43757561380466015</v>
      </c>
      <c r="F1347" s="24">
        <f t="shared" si="74"/>
        <v>6.1268965173423562E-5</v>
      </c>
    </row>
    <row r="1348" spans="1:6" s="4" customFormat="1" ht="11" x14ac:dyDescent="0.15">
      <c r="A1348" s="115" t="s">
        <v>751</v>
      </c>
      <c r="B1348" s="27"/>
      <c r="C1348" s="28">
        <f>SUM(C1329:C1347)</f>
        <v>249.36612841000002</v>
      </c>
      <c r="D1348" s="29">
        <f>SUM(D1329:D1347)</f>
        <v>119.49742328627327</v>
      </c>
      <c r="E1348" s="30">
        <f t="shared" si="73"/>
        <v>1.0867908407749307</v>
      </c>
      <c r="F1348" s="50">
        <f t="shared" si="74"/>
        <v>6.0239206229720883E-3</v>
      </c>
    </row>
    <row r="1349" spans="1:6" x14ac:dyDescent="0.15">
      <c r="E1349" s="33" t="str">
        <f t="shared" si="73"/>
        <v/>
      </c>
    </row>
    <row r="1350" spans="1:6" s="4" customFormat="1" ht="11" x14ac:dyDescent="0.15">
      <c r="A1350" s="34" t="s">
        <v>218</v>
      </c>
      <c r="B1350" s="34" t="s">
        <v>934</v>
      </c>
      <c r="C1350" s="140" t="s">
        <v>469</v>
      </c>
      <c r="D1350" s="141"/>
      <c r="E1350" s="142"/>
      <c r="F1350" s="116"/>
    </row>
    <row r="1351" spans="1:6" s="4" customFormat="1" ht="12" x14ac:dyDescent="0.15">
      <c r="A1351" s="37"/>
      <c r="B1351" s="37"/>
      <c r="C1351" s="7" t="s">
        <v>1186</v>
      </c>
      <c r="D1351" s="39" t="s">
        <v>1260</v>
      </c>
      <c r="E1351" s="39" t="s">
        <v>905</v>
      </c>
      <c r="F1351" s="41" t="s">
        <v>906</v>
      </c>
    </row>
    <row r="1352" spans="1:6" x14ac:dyDescent="0.15">
      <c r="A1352" s="25" t="s">
        <v>219</v>
      </c>
      <c r="B1352" s="25" t="s">
        <v>220</v>
      </c>
      <c r="C1352" s="21">
        <v>0</v>
      </c>
      <c r="D1352" s="22">
        <v>4.6079999999999999E-5</v>
      </c>
      <c r="E1352" s="23">
        <f t="shared" ref="E1352:E1375" si="75">IF(ISERROR(C1352/D1352-1),"",((C1352/D1352-1)))</f>
        <v>-1</v>
      </c>
      <c r="F1352" s="24">
        <f t="shared" ref="F1352:F1374" si="76">C1352/$C$1427</f>
        <v>0</v>
      </c>
    </row>
    <row r="1353" spans="1:6" x14ac:dyDescent="0.15">
      <c r="A1353" s="25" t="s">
        <v>1122</v>
      </c>
      <c r="B1353" s="25" t="s">
        <v>1123</v>
      </c>
      <c r="C1353" s="21">
        <v>3.6442949200000001</v>
      </c>
      <c r="D1353" s="22">
        <v>4.19606996</v>
      </c>
      <c r="E1353" s="23">
        <f t="shared" si="75"/>
        <v>-0.13149805538513948</v>
      </c>
      <c r="F1353" s="24">
        <f t="shared" si="76"/>
        <v>8.8034984802290678E-5</v>
      </c>
    </row>
    <row r="1354" spans="1:6" x14ac:dyDescent="0.15">
      <c r="A1354" s="25" t="s">
        <v>1124</v>
      </c>
      <c r="B1354" s="25" t="s">
        <v>1125</v>
      </c>
      <c r="C1354" s="21">
        <v>1.09236318</v>
      </c>
      <c r="D1354" s="22">
        <v>0.62449178999999999</v>
      </c>
      <c r="E1354" s="23">
        <f t="shared" si="75"/>
        <v>0.74920342827885689</v>
      </c>
      <c r="F1354" s="24">
        <f t="shared" si="76"/>
        <v>2.638814312807645E-5</v>
      </c>
    </row>
    <row r="1355" spans="1:6" x14ac:dyDescent="0.15">
      <c r="A1355" s="25" t="s">
        <v>1126</v>
      </c>
      <c r="B1355" s="25" t="s">
        <v>1127</v>
      </c>
      <c r="C1355" s="21">
        <v>1.1182183400000001</v>
      </c>
      <c r="D1355" s="22">
        <v>2.23492E-2</v>
      </c>
      <c r="E1355" s="23">
        <f t="shared" si="75"/>
        <v>49.033931415889612</v>
      </c>
      <c r="F1355" s="24">
        <f t="shared" si="76"/>
        <v>2.7012724471690868E-5</v>
      </c>
    </row>
    <row r="1356" spans="1:6" x14ac:dyDescent="0.15">
      <c r="A1356" s="25" t="s">
        <v>631</v>
      </c>
      <c r="B1356" s="25" t="s">
        <v>1135</v>
      </c>
      <c r="C1356" s="21">
        <v>0.75270529000000008</v>
      </c>
      <c r="D1356" s="22">
        <v>0.31675513999999999</v>
      </c>
      <c r="E1356" s="23">
        <f t="shared" si="75"/>
        <v>1.3763001604330718</v>
      </c>
      <c r="F1356" s="24">
        <f t="shared" si="76"/>
        <v>1.8183050554468793E-5</v>
      </c>
    </row>
    <row r="1357" spans="1:6" x14ac:dyDescent="0.15">
      <c r="A1357" s="25" t="s">
        <v>636</v>
      </c>
      <c r="B1357" s="25" t="s">
        <v>1141</v>
      </c>
      <c r="C1357" s="21">
        <v>0.31217078999999998</v>
      </c>
      <c r="D1357" s="22">
        <v>7.0743759999999989E-2</v>
      </c>
      <c r="E1357" s="23">
        <f t="shared" si="75"/>
        <v>3.4126971764011413</v>
      </c>
      <c r="F1357" s="24">
        <f t="shared" si="76"/>
        <v>7.5410885662813131E-6</v>
      </c>
    </row>
    <row r="1358" spans="1:6" x14ac:dyDescent="0.15">
      <c r="A1358" s="25" t="s">
        <v>1365</v>
      </c>
      <c r="B1358" s="25" t="s">
        <v>1366</v>
      </c>
      <c r="C1358" s="21">
        <v>2.0695499999999999E-2</v>
      </c>
      <c r="D1358" s="22">
        <v>7.9636499999999992E-3</v>
      </c>
      <c r="E1358" s="23">
        <f t="shared" si="75"/>
        <v>1.5987455500932364</v>
      </c>
      <c r="F1358" s="24">
        <f t="shared" si="76"/>
        <v>4.9993978752296109E-7</v>
      </c>
    </row>
    <row r="1359" spans="1:6" x14ac:dyDescent="0.15">
      <c r="A1359" s="25" t="s">
        <v>1367</v>
      </c>
      <c r="B1359" s="25" t="s">
        <v>1368</v>
      </c>
      <c r="C1359" s="21">
        <v>2.0549000000000001E-2</v>
      </c>
      <c r="D1359" s="22">
        <v>0.18605064000000002</v>
      </c>
      <c r="E1359" s="23">
        <f t="shared" si="75"/>
        <v>-0.88955157585053191</v>
      </c>
      <c r="F1359" s="24">
        <f t="shared" si="76"/>
        <v>4.9640079697563865E-7</v>
      </c>
    </row>
    <row r="1360" spans="1:6" x14ac:dyDescent="0.15">
      <c r="A1360" s="25" t="s">
        <v>641</v>
      </c>
      <c r="B1360" s="25" t="s">
        <v>78</v>
      </c>
      <c r="C1360" s="21">
        <v>3.3332469200000001</v>
      </c>
      <c r="D1360" s="22">
        <v>0.95812865000000003</v>
      </c>
      <c r="E1360" s="23">
        <f t="shared" si="75"/>
        <v>2.4789137346012979</v>
      </c>
      <c r="F1360" s="24">
        <f t="shared" si="76"/>
        <v>8.0521019397761091E-5</v>
      </c>
    </row>
    <row r="1361" spans="1:6" x14ac:dyDescent="0.15">
      <c r="A1361" s="25" t="s">
        <v>432</v>
      </c>
      <c r="B1361" s="25" t="s">
        <v>433</v>
      </c>
      <c r="C1361" s="21">
        <v>7.5101420000000002E-2</v>
      </c>
      <c r="D1361" s="22">
        <v>0</v>
      </c>
      <c r="E1361" s="23" t="str">
        <f t="shared" si="75"/>
        <v/>
      </c>
      <c r="F1361" s="24">
        <f t="shared" si="76"/>
        <v>1.8142199008225299E-6</v>
      </c>
    </row>
    <row r="1362" spans="1:6" x14ac:dyDescent="0.15">
      <c r="A1362" s="25" t="s">
        <v>434</v>
      </c>
      <c r="B1362" s="25" t="s">
        <v>118</v>
      </c>
      <c r="C1362" s="21">
        <v>1.6212991399999999</v>
      </c>
      <c r="D1362" s="22">
        <v>0.81305287999999998</v>
      </c>
      <c r="E1362" s="23">
        <f t="shared" si="75"/>
        <v>0.99408818280060696</v>
      </c>
      <c r="F1362" s="24">
        <f t="shared" si="76"/>
        <v>3.9165613179810084E-5</v>
      </c>
    </row>
    <row r="1363" spans="1:6" x14ac:dyDescent="0.15">
      <c r="A1363" s="25" t="s">
        <v>119</v>
      </c>
      <c r="B1363" s="25" t="s">
        <v>120</v>
      </c>
      <c r="C1363" s="21">
        <v>0</v>
      </c>
      <c r="D1363" s="22">
        <v>2.0639999999999999E-2</v>
      </c>
      <c r="E1363" s="23">
        <f t="shared" si="75"/>
        <v>-1</v>
      </c>
      <c r="F1363" s="24">
        <f t="shared" si="76"/>
        <v>0</v>
      </c>
    </row>
    <row r="1364" spans="1:6" x14ac:dyDescent="0.15">
      <c r="A1364" s="25" t="s">
        <v>792</v>
      </c>
      <c r="B1364" s="25" t="s">
        <v>847</v>
      </c>
      <c r="C1364" s="21">
        <v>1.9544444699999999</v>
      </c>
      <c r="D1364" s="22">
        <v>1.91624449</v>
      </c>
      <c r="E1364" s="23">
        <f t="shared" si="75"/>
        <v>1.9934815311589027E-2</v>
      </c>
      <c r="F1364" s="24">
        <f t="shared" si="76"/>
        <v>4.7213382283937392E-5</v>
      </c>
    </row>
    <row r="1365" spans="1:6" x14ac:dyDescent="0.15">
      <c r="A1365" s="25" t="s">
        <v>848</v>
      </c>
      <c r="B1365" s="25" t="s">
        <v>849</v>
      </c>
      <c r="C1365" s="21">
        <v>0.23274006</v>
      </c>
      <c r="D1365" s="22">
        <v>1.7096E-2</v>
      </c>
      <c r="E1365" s="23">
        <f t="shared" si="75"/>
        <v>12.61371431913898</v>
      </c>
      <c r="F1365" s="24">
        <f t="shared" si="76"/>
        <v>5.6222858179063677E-6</v>
      </c>
    </row>
    <row r="1366" spans="1:6" x14ac:dyDescent="0.15">
      <c r="A1366" s="25" t="s">
        <v>850</v>
      </c>
      <c r="B1366" s="25" t="s">
        <v>851</v>
      </c>
      <c r="C1366" s="21">
        <v>1.65585E-2</v>
      </c>
      <c r="D1366" s="22">
        <v>0</v>
      </c>
      <c r="E1366" s="23" t="str">
        <f t="shared" si="75"/>
        <v/>
      </c>
      <c r="F1366" s="24">
        <f t="shared" si="76"/>
        <v>4.0000255957570257E-7</v>
      </c>
    </row>
    <row r="1367" spans="1:6" x14ac:dyDescent="0.15">
      <c r="A1367" s="25" t="s">
        <v>852</v>
      </c>
      <c r="B1367" s="25" t="s">
        <v>853</v>
      </c>
      <c r="C1367" s="21">
        <v>2.6696250000000001E-2</v>
      </c>
      <c r="D1367" s="22">
        <v>9.5753999999999995E-3</v>
      </c>
      <c r="E1367" s="23">
        <f t="shared" si="75"/>
        <v>1.7880036343129273</v>
      </c>
      <c r="F1367" s="24">
        <f t="shared" si="76"/>
        <v>6.4489949760381976E-7</v>
      </c>
    </row>
    <row r="1368" spans="1:6" x14ac:dyDescent="0.15">
      <c r="A1368" s="25" t="s">
        <v>854</v>
      </c>
      <c r="B1368" s="25" t="s">
        <v>855</v>
      </c>
      <c r="C1368" s="21">
        <v>0</v>
      </c>
      <c r="D1368" s="22">
        <v>1.58175E-3</v>
      </c>
      <c r="E1368" s="23">
        <f t="shared" si="75"/>
        <v>-1</v>
      </c>
      <c r="F1368" s="24">
        <f t="shared" si="76"/>
        <v>0</v>
      </c>
    </row>
    <row r="1369" spans="1:6" x14ac:dyDescent="0.15">
      <c r="A1369" s="25" t="s">
        <v>856</v>
      </c>
      <c r="B1369" s="25" t="s">
        <v>857</v>
      </c>
      <c r="C1369" s="21">
        <v>2.8502600000000003E-3</v>
      </c>
      <c r="D1369" s="22">
        <v>0</v>
      </c>
      <c r="E1369" s="23" t="str">
        <f t="shared" si="75"/>
        <v/>
      </c>
      <c r="F1369" s="24">
        <f t="shared" si="76"/>
        <v>6.8853537183696714E-8</v>
      </c>
    </row>
    <row r="1370" spans="1:6" x14ac:dyDescent="0.15">
      <c r="A1370" s="25" t="s">
        <v>858</v>
      </c>
      <c r="B1370" s="25" t="s">
        <v>859</v>
      </c>
      <c r="C1370" s="21">
        <v>0.18517689000000001</v>
      </c>
      <c r="D1370" s="22">
        <v>7.2694590000000003E-2</v>
      </c>
      <c r="E1370" s="23">
        <f t="shared" si="75"/>
        <v>1.5473269744007085</v>
      </c>
      <c r="F1370" s="24">
        <f t="shared" si="76"/>
        <v>4.4733055514852384E-6</v>
      </c>
    </row>
    <row r="1371" spans="1:6" x14ac:dyDescent="0.15">
      <c r="A1371" s="25" t="s">
        <v>677</v>
      </c>
      <c r="B1371" s="25" t="s">
        <v>860</v>
      </c>
      <c r="C1371" s="21">
        <v>0.11027114</v>
      </c>
      <c r="D1371" s="22">
        <v>4.276315E-2</v>
      </c>
      <c r="E1371" s="23">
        <f t="shared" si="75"/>
        <v>1.5786486729812936</v>
      </c>
      <c r="F1371" s="24">
        <f t="shared" si="76"/>
        <v>2.6638124375595999E-6</v>
      </c>
    </row>
    <row r="1372" spans="1:6" x14ac:dyDescent="0.15">
      <c r="A1372" s="25" t="s">
        <v>678</v>
      </c>
      <c r="B1372" s="25" t="s">
        <v>861</v>
      </c>
      <c r="C1372" s="21">
        <v>2.1327500000000001E-3</v>
      </c>
      <c r="D1372" s="22">
        <v>7.7883599999999994E-3</v>
      </c>
      <c r="E1372" s="23">
        <f t="shared" si="75"/>
        <v>-0.72616186206081901</v>
      </c>
      <c r="F1372" s="24">
        <f t="shared" si="76"/>
        <v>5.1520696858717857E-8</v>
      </c>
    </row>
    <row r="1373" spans="1:6" x14ac:dyDescent="0.15">
      <c r="A1373" s="25" t="s">
        <v>862</v>
      </c>
      <c r="B1373" s="25" t="s">
        <v>863</v>
      </c>
      <c r="C1373" s="21">
        <v>1.266255E-2</v>
      </c>
      <c r="D1373" s="22">
        <v>0.11175388</v>
      </c>
      <c r="E1373" s="23">
        <f t="shared" si="75"/>
        <v>-0.88669252468012738</v>
      </c>
      <c r="F1373" s="24">
        <f t="shared" si="76"/>
        <v>3.0588836010238318E-7</v>
      </c>
    </row>
    <row r="1374" spans="1:6" s="4" customFormat="1" ht="11" x14ac:dyDescent="0.15">
      <c r="A1374" s="115" t="s">
        <v>751</v>
      </c>
      <c r="B1374" s="27"/>
      <c r="C1374" s="28">
        <f>SUM(C1352:C1373)</f>
        <v>14.534177369999998</v>
      </c>
      <c r="D1374" s="29">
        <f>SUM(D1352:D1373)</f>
        <v>9.3957893699999993</v>
      </c>
      <c r="E1374" s="30">
        <f t="shared" si="75"/>
        <v>0.54688199124668113</v>
      </c>
      <c r="F1374" s="51">
        <f t="shared" si="76"/>
        <v>3.511011353279133E-4</v>
      </c>
    </row>
    <row r="1375" spans="1:6" x14ac:dyDescent="0.15">
      <c r="E1375" s="33" t="str">
        <f t="shared" si="75"/>
        <v/>
      </c>
    </row>
    <row r="1376" spans="1:6" s="4" customFormat="1" ht="11" x14ac:dyDescent="0.15">
      <c r="A1376" s="34" t="s">
        <v>221</v>
      </c>
      <c r="B1376" s="34" t="s">
        <v>934</v>
      </c>
      <c r="C1376" s="140" t="s">
        <v>469</v>
      </c>
      <c r="D1376" s="141"/>
      <c r="E1376" s="142"/>
      <c r="F1376" s="116"/>
    </row>
    <row r="1377" spans="1:6" s="4" customFormat="1" ht="12" x14ac:dyDescent="0.15">
      <c r="A1377" s="37"/>
      <c r="B1377" s="37"/>
      <c r="C1377" s="7" t="s">
        <v>1186</v>
      </c>
      <c r="D1377" s="39" t="s">
        <v>1260</v>
      </c>
      <c r="E1377" s="39" t="s">
        <v>905</v>
      </c>
      <c r="F1377" s="41" t="s">
        <v>906</v>
      </c>
    </row>
    <row r="1378" spans="1:6" x14ac:dyDescent="0.15">
      <c r="A1378" s="25" t="s">
        <v>465</v>
      </c>
      <c r="B1378" s="25" t="s">
        <v>466</v>
      </c>
      <c r="C1378" s="21">
        <v>124.83160786000001</v>
      </c>
      <c r="D1378" s="22">
        <v>102.29964172</v>
      </c>
      <c r="E1378" s="23">
        <f>IF(ISERROR(C1378/D1378-1),"",((C1378/D1378-1)))</f>
        <v>0.22025459484668874</v>
      </c>
      <c r="F1378" s="24">
        <f>C1378/$C$1427</f>
        <v>3.015548670468363E-3</v>
      </c>
    </row>
    <row r="1379" spans="1:6" x14ac:dyDescent="0.15">
      <c r="A1379" s="25" t="s">
        <v>566</v>
      </c>
      <c r="B1379" s="25" t="s">
        <v>222</v>
      </c>
      <c r="C1379" s="21">
        <v>0</v>
      </c>
      <c r="D1379" s="22">
        <v>0</v>
      </c>
      <c r="E1379" s="23" t="str">
        <f>IF(ISERROR(C1379/D1379-1),"",((C1379/D1379-1)))</f>
        <v/>
      </c>
      <c r="F1379" s="24">
        <f>C1379/$C$1427</f>
        <v>0</v>
      </c>
    </row>
    <row r="1380" spans="1:6" s="4" customFormat="1" ht="11" x14ac:dyDescent="0.15">
      <c r="A1380" s="115" t="s">
        <v>751</v>
      </c>
      <c r="B1380" s="27"/>
      <c r="C1380" s="28">
        <f>SUM(C1378:C1379)</f>
        <v>124.83160786000001</v>
      </c>
      <c r="D1380" s="29">
        <f>SUM(D1378:D1379)</f>
        <v>102.29964172</v>
      </c>
      <c r="E1380" s="51">
        <f>C1380/D1380-1</f>
        <v>0.22025459484668874</v>
      </c>
      <c r="F1380" s="51">
        <f>C1380/$C$1427</f>
        <v>3.015548670468363E-3</v>
      </c>
    </row>
    <row r="1382" spans="1:6" s="4" customFormat="1" ht="11" x14ac:dyDescent="0.15">
      <c r="A1382" s="34" t="s">
        <v>235</v>
      </c>
      <c r="B1382" s="34" t="s">
        <v>934</v>
      </c>
      <c r="C1382" s="140" t="s">
        <v>469</v>
      </c>
      <c r="D1382" s="141"/>
      <c r="E1382" s="142"/>
      <c r="F1382" s="116"/>
    </row>
    <row r="1383" spans="1:6" s="4" customFormat="1" ht="12" x14ac:dyDescent="0.15">
      <c r="A1383" s="37"/>
      <c r="B1383" s="37"/>
      <c r="C1383" s="7" t="s">
        <v>1186</v>
      </c>
      <c r="D1383" s="39" t="s">
        <v>1260</v>
      </c>
      <c r="E1383" s="39" t="s">
        <v>905</v>
      </c>
      <c r="F1383" s="41" t="s">
        <v>906</v>
      </c>
    </row>
    <row r="1384" spans="1:6" x14ac:dyDescent="0.15">
      <c r="A1384" s="20" t="s">
        <v>236</v>
      </c>
      <c r="B1384" s="63" t="s">
        <v>237</v>
      </c>
      <c r="C1384" s="45">
        <v>42.820217599999999</v>
      </c>
      <c r="D1384" s="46">
        <v>11.56484197</v>
      </c>
      <c r="E1384" s="42">
        <f>IF(ISERROR(C1384/D1384-1),"",((C1384/D1384-1)))</f>
        <v>2.7026202096905956</v>
      </c>
      <c r="F1384" s="43">
        <f>C1384/$C$1427</f>
        <v>1.0344050875132739E-3</v>
      </c>
    </row>
    <row r="1385" spans="1:6" x14ac:dyDescent="0.15">
      <c r="A1385" s="26" t="s">
        <v>238</v>
      </c>
      <c r="B1385" s="64" t="s">
        <v>239</v>
      </c>
      <c r="C1385" s="47">
        <v>9.5955129800000005</v>
      </c>
      <c r="D1385" s="48">
        <v>5.6009473200000004</v>
      </c>
      <c r="E1385" s="49">
        <f>IF(ISERROR(C1385/D1385-1),"",((C1385/D1385-1)))</f>
        <v>0.71319464936513621</v>
      </c>
      <c r="F1385" s="44">
        <f>C1385/$C$1427</f>
        <v>2.3179815517358922E-4</v>
      </c>
    </row>
    <row r="1386" spans="1:6" s="4" customFormat="1" ht="11" x14ac:dyDescent="0.15">
      <c r="A1386" s="115" t="s">
        <v>751</v>
      </c>
      <c r="B1386" s="27"/>
      <c r="C1386" s="28">
        <f>SUM(C1384:C1385)</f>
        <v>52.415730580000002</v>
      </c>
      <c r="D1386" s="29">
        <f>SUM(D1384:D1385)</f>
        <v>17.165789289999999</v>
      </c>
      <c r="E1386" s="51">
        <f>C1386/D1386-1</f>
        <v>2.0534995912209526</v>
      </c>
      <c r="F1386" s="50">
        <f>C1386/$C$1427</f>
        <v>1.2662032426868633E-3</v>
      </c>
    </row>
    <row r="1388" spans="1:6" s="4" customFormat="1" ht="11" x14ac:dyDescent="0.15">
      <c r="A1388" s="34" t="s">
        <v>240</v>
      </c>
      <c r="B1388" s="34" t="s">
        <v>934</v>
      </c>
      <c r="C1388" s="140" t="s">
        <v>469</v>
      </c>
      <c r="D1388" s="141"/>
      <c r="E1388" s="142"/>
      <c r="F1388" s="116"/>
    </row>
    <row r="1389" spans="1:6" s="4" customFormat="1" ht="12" x14ac:dyDescent="0.15">
      <c r="A1389" s="37"/>
      <c r="B1389" s="37"/>
      <c r="C1389" s="7" t="s">
        <v>1186</v>
      </c>
      <c r="D1389" s="39" t="s">
        <v>1260</v>
      </c>
      <c r="E1389" s="39" t="s">
        <v>905</v>
      </c>
      <c r="F1389" s="41" t="s">
        <v>906</v>
      </c>
    </row>
    <row r="1390" spans="1:6" x14ac:dyDescent="0.15">
      <c r="A1390" s="25" t="s">
        <v>1281</v>
      </c>
      <c r="B1390" s="25" t="s">
        <v>1282</v>
      </c>
      <c r="C1390" s="21">
        <v>0</v>
      </c>
      <c r="D1390" s="22">
        <v>0</v>
      </c>
      <c r="E1390" s="23" t="str">
        <f t="shared" ref="E1390:E1403" si="77">IF(ISERROR(C1390/D1390-1),"",((C1390/D1390-1)))</f>
        <v/>
      </c>
      <c r="F1390" s="24">
        <f t="shared" ref="F1390:F1404" si="78">C1390/$C$1427</f>
        <v>0</v>
      </c>
    </row>
    <row r="1391" spans="1:6" x14ac:dyDescent="0.15">
      <c r="A1391" s="25" t="s">
        <v>1283</v>
      </c>
      <c r="B1391" s="25" t="s">
        <v>1284</v>
      </c>
      <c r="C1391" s="21">
        <v>0</v>
      </c>
      <c r="D1391" s="22">
        <v>0</v>
      </c>
      <c r="E1391" s="23" t="str">
        <f t="shared" si="77"/>
        <v/>
      </c>
      <c r="F1391" s="24">
        <f t="shared" si="78"/>
        <v>0</v>
      </c>
    </row>
    <row r="1392" spans="1:6" x14ac:dyDescent="0.15">
      <c r="A1392" s="25" t="s">
        <v>1285</v>
      </c>
      <c r="B1392" s="25" t="s">
        <v>1286</v>
      </c>
      <c r="C1392" s="21">
        <v>0</v>
      </c>
      <c r="D1392" s="22">
        <v>0</v>
      </c>
      <c r="E1392" s="23" t="str">
        <f t="shared" si="77"/>
        <v/>
      </c>
      <c r="F1392" s="24">
        <f t="shared" si="78"/>
        <v>0</v>
      </c>
    </row>
    <row r="1393" spans="1:6" x14ac:dyDescent="0.15">
      <c r="A1393" s="25" t="s">
        <v>1287</v>
      </c>
      <c r="B1393" s="25" t="s">
        <v>1288</v>
      </c>
      <c r="C1393" s="21">
        <v>0</v>
      </c>
      <c r="D1393" s="22">
        <v>0</v>
      </c>
      <c r="E1393" s="23" t="str">
        <f t="shared" si="77"/>
        <v/>
      </c>
      <c r="F1393" s="24">
        <f t="shared" si="78"/>
        <v>0</v>
      </c>
    </row>
    <row r="1394" spans="1:6" x14ac:dyDescent="0.15">
      <c r="A1394" s="25" t="s">
        <v>1305</v>
      </c>
      <c r="B1394" s="25" t="s">
        <v>1306</v>
      </c>
      <c r="C1394" s="21">
        <v>0</v>
      </c>
      <c r="D1394" s="22">
        <v>0</v>
      </c>
      <c r="E1394" s="23" t="str">
        <f t="shared" si="77"/>
        <v/>
      </c>
      <c r="F1394" s="24">
        <f t="shared" si="78"/>
        <v>0</v>
      </c>
    </row>
    <row r="1395" spans="1:6" x14ac:dyDescent="0.15">
      <c r="A1395" s="25" t="s">
        <v>1289</v>
      </c>
      <c r="B1395" s="25" t="s">
        <v>1290</v>
      </c>
      <c r="C1395" s="21">
        <v>0</v>
      </c>
      <c r="D1395" s="22">
        <v>0</v>
      </c>
      <c r="E1395" s="23" t="str">
        <f t="shared" si="77"/>
        <v/>
      </c>
      <c r="F1395" s="24">
        <f t="shared" si="78"/>
        <v>0</v>
      </c>
    </row>
    <row r="1396" spans="1:6" x14ac:dyDescent="0.15">
      <c r="A1396" s="25" t="s">
        <v>1291</v>
      </c>
      <c r="B1396" s="25" t="s">
        <v>1292</v>
      </c>
      <c r="C1396" s="21">
        <v>0</v>
      </c>
      <c r="D1396" s="22">
        <v>0</v>
      </c>
      <c r="E1396" s="23" t="str">
        <f t="shared" si="77"/>
        <v/>
      </c>
      <c r="F1396" s="24">
        <f t="shared" si="78"/>
        <v>0</v>
      </c>
    </row>
    <row r="1397" spans="1:6" x14ac:dyDescent="0.15">
      <c r="A1397" s="25" t="s">
        <v>1293</v>
      </c>
      <c r="B1397" s="25" t="s">
        <v>1294</v>
      </c>
      <c r="C1397" s="21">
        <v>0</v>
      </c>
      <c r="D1397" s="22">
        <v>0</v>
      </c>
      <c r="E1397" s="23" t="str">
        <f t="shared" si="77"/>
        <v/>
      </c>
      <c r="F1397" s="24">
        <f t="shared" si="78"/>
        <v>0</v>
      </c>
    </row>
    <row r="1398" spans="1:6" x14ac:dyDescent="0.15">
      <c r="A1398" s="25" t="s">
        <v>1295</v>
      </c>
      <c r="B1398" s="25" t="s">
        <v>1296</v>
      </c>
      <c r="C1398" s="21">
        <v>0</v>
      </c>
      <c r="D1398" s="22">
        <v>0</v>
      </c>
      <c r="E1398" s="23" t="str">
        <f t="shared" si="77"/>
        <v/>
      </c>
      <c r="F1398" s="24">
        <f t="shared" si="78"/>
        <v>0</v>
      </c>
    </row>
    <row r="1399" spans="1:6" x14ac:dyDescent="0.15">
      <c r="A1399" s="25" t="s">
        <v>1297</v>
      </c>
      <c r="B1399" s="25" t="s">
        <v>1298</v>
      </c>
      <c r="C1399" s="21">
        <v>0</v>
      </c>
      <c r="D1399" s="22">
        <v>0</v>
      </c>
      <c r="E1399" s="23" t="str">
        <f t="shared" si="77"/>
        <v/>
      </c>
      <c r="F1399" s="24">
        <f t="shared" si="78"/>
        <v>0</v>
      </c>
    </row>
    <row r="1400" spans="1:6" x14ac:dyDescent="0.15">
      <c r="A1400" s="25" t="s">
        <v>1299</v>
      </c>
      <c r="B1400" s="25" t="s">
        <v>1300</v>
      </c>
      <c r="C1400" s="21">
        <v>0</v>
      </c>
      <c r="D1400" s="22">
        <v>0</v>
      </c>
      <c r="E1400" s="23" t="str">
        <f t="shared" si="77"/>
        <v/>
      </c>
      <c r="F1400" s="24">
        <f t="shared" si="78"/>
        <v>0</v>
      </c>
    </row>
    <row r="1401" spans="1:6" x14ac:dyDescent="0.15">
      <c r="A1401" s="25" t="s">
        <v>1301</v>
      </c>
      <c r="B1401" s="25" t="s">
        <v>1302</v>
      </c>
      <c r="C1401" s="21">
        <v>0</v>
      </c>
      <c r="D1401" s="22">
        <v>0</v>
      </c>
      <c r="E1401" s="23" t="str">
        <f t="shared" si="77"/>
        <v/>
      </c>
      <c r="F1401" s="24">
        <f t="shared" si="78"/>
        <v>0</v>
      </c>
    </row>
    <row r="1402" spans="1:6" x14ac:dyDescent="0.15">
      <c r="A1402" s="25" t="s">
        <v>1303</v>
      </c>
      <c r="B1402" s="25" t="s">
        <v>1304</v>
      </c>
      <c r="C1402" s="21">
        <v>0</v>
      </c>
      <c r="D1402" s="22">
        <v>0</v>
      </c>
      <c r="E1402" s="23" t="str">
        <f t="shared" si="77"/>
        <v/>
      </c>
      <c r="F1402" s="24">
        <f t="shared" si="78"/>
        <v>0</v>
      </c>
    </row>
    <row r="1403" spans="1:6" x14ac:dyDescent="0.15">
      <c r="A1403" s="25" t="s">
        <v>241</v>
      </c>
      <c r="B1403" s="25" t="s">
        <v>242</v>
      </c>
      <c r="C1403" s="21">
        <f>11396678.5/1000000</f>
        <v>11.3966785</v>
      </c>
      <c r="D1403" s="22">
        <v>14.09828884</v>
      </c>
      <c r="E1403" s="23">
        <f t="shared" si="77"/>
        <v>-0.19162682582689949</v>
      </c>
      <c r="F1403" s="24">
        <f t="shared" si="78"/>
        <v>2.7530878827559127E-4</v>
      </c>
    </row>
    <row r="1404" spans="1:6" s="4" customFormat="1" ht="11" x14ac:dyDescent="0.15">
      <c r="A1404" s="115" t="s">
        <v>751</v>
      </c>
      <c r="B1404" s="65"/>
      <c r="C1404" s="28">
        <f>SUM(C1390:C1403)</f>
        <v>11.3966785</v>
      </c>
      <c r="D1404" s="29">
        <f>SUM(D1390:D1403)</f>
        <v>14.09828884</v>
      </c>
      <c r="E1404" s="51">
        <f>C1404/D1404-1</f>
        <v>-0.19162682582689949</v>
      </c>
      <c r="F1404" s="51">
        <f t="shared" si="78"/>
        <v>2.7530878827559127E-4</v>
      </c>
    </row>
    <row r="1406" spans="1:6" s="4" customFormat="1" ht="11" x14ac:dyDescent="0.15">
      <c r="A1406" s="34" t="s">
        <v>243</v>
      </c>
      <c r="B1406" s="34" t="s">
        <v>934</v>
      </c>
      <c r="C1406" s="140" t="s">
        <v>469</v>
      </c>
      <c r="D1406" s="141"/>
      <c r="E1406" s="142"/>
      <c r="F1406" s="116"/>
    </row>
    <row r="1407" spans="1:6" s="4" customFormat="1" ht="12" x14ac:dyDescent="0.15">
      <c r="A1407" s="37"/>
      <c r="B1407" s="37"/>
      <c r="C1407" s="7" t="s">
        <v>1186</v>
      </c>
      <c r="D1407" s="39" t="s">
        <v>1260</v>
      </c>
      <c r="E1407" s="39" t="s">
        <v>905</v>
      </c>
      <c r="F1407" s="41" t="s">
        <v>906</v>
      </c>
    </row>
    <row r="1408" spans="1:6" x14ac:dyDescent="0.15">
      <c r="A1408" s="53" t="s">
        <v>244</v>
      </c>
      <c r="B1408" s="32" t="s">
        <v>245</v>
      </c>
      <c r="C1408" s="55">
        <v>2.9403726200000002</v>
      </c>
      <c r="D1408" s="56">
        <v>5.8578365300000002</v>
      </c>
      <c r="E1408" s="57">
        <f>IF(ISERROR(C1408/D1408-1),"",((C1408/D1408-1)))</f>
        <v>-0.49804460999528777</v>
      </c>
      <c r="F1408" s="58">
        <f>C1408/$C$1427</f>
        <v>7.1030381623112888E-5</v>
      </c>
    </row>
    <row r="1409" spans="1:6" s="4" customFormat="1" ht="11" x14ac:dyDescent="0.15">
      <c r="A1409" s="115" t="s">
        <v>751</v>
      </c>
      <c r="B1409" s="65"/>
      <c r="C1409" s="28">
        <f>SUM(C1408)</f>
        <v>2.9403726200000002</v>
      </c>
      <c r="D1409" s="29">
        <f>SUM(D1408)</f>
        <v>5.8578365300000002</v>
      </c>
      <c r="E1409" s="66">
        <f>C1409/D1409-1</f>
        <v>-0.49804460999528777</v>
      </c>
      <c r="F1409" s="51">
        <f>C1409/$C$1427</f>
        <v>7.1030381623112888E-5</v>
      </c>
    </row>
    <row r="1411" spans="1:6" s="4" customFormat="1" ht="11" x14ac:dyDescent="0.15">
      <c r="A1411" s="34" t="s">
        <v>274</v>
      </c>
      <c r="B1411" s="34" t="s">
        <v>934</v>
      </c>
      <c r="C1411" s="140" t="s">
        <v>469</v>
      </c>
      <c r="D1411" s="141"/>
      <c r="E1411" s="142"/>
      <c r="F1411" s="116"/>
    </row>
    <row r="1412" spans="1:6" s="4" customFormat="1" ht="12" x14ac:dyDescent="0.15">
      <c r="A1412" s="37"/>
      <c r="B1412" s="37"/>
      <c r="C1412" s="7" t="s">
        <v>1186</v>
      </c>
      <c r="D1412" s="39" t="s">
        <v>1260</v>
      </c>
      <c r="E1412" s="39" t="s">
        <v>905</v>
      </c>
      <c r="F1412" s="41" t="s">
        <v>906</v>
      </c>
    </row>
    <row r="1413" spans="1:6" x14ac:dyDescent="0.15">
      <c r="A1413" s="53" t="s">
        <v>275</v>
      </c>
      <c r="B1413" s="53" t="s">
        <v>276</v>
      </c>
      <c r="C1413" s="55">
        <v>1.2334843999999998</v>
      </c>
      <c r="D1413" s="56">
        <v>0.38580053000000003</v>
      </c>
      <c r="E1413" s="57">
        <f>IF(ISERROR(C1413/D1413-1),"",((C1413/D1413-1)))</f>
        <v>2.1972076347329015</v>
      </c>
      <c r="F1413" s="58">
        <f>C1413/$C$1427</f>
        <v>2.9797198852353755E-5</v>
      </c>
    </row>
    <row r="1414" spans="1:6" s="4" customFormat="1" ht="11" x14ac:dyDescent="0.15">
      <c r="A1414" s="115" t="s">
        <v>751</v>
      </c>
      <c r="B1414" s="65"/>
      <c r="C1414" s="28">
        <f>SUM(C1413)</f>
        <v>1.2334843999999998</v>
      </c>
      <c r="D1414" s="29">
        <f>SUM(D1413)</f>
        <v>0.38580053000000003</v>
      </c>
      <c r="E1414" s="51">
        <f>C1414/D1414-1</f>
        <v>2.1972076347329015</v>
      </c>
      <c r="F1414" s="51">
        <f>C1414/$C$1427</f>
        <v>2.9797198852353755E-5</v>
      </c>
    </row>
    <row r="1416" spans="1:6" s="4" customFormat="1" ht="11" x14ac:dyDescent="0.15">
      <c r="A1416" s="34" t="s">
        <v>277</v>
      </c>
      <c r="B1416" s="34" t="s">
        <v>934</v>
      </c>
      <c r="C1416" s="140" t="s">
        <v>469</v>
      </c>
      <c r="D1416" s="141"/>
      <c r="E1416" s="142"/>
      <c r="F1416" s="116"/>
    </row>
    <row r="1417" spans="1:6" s="4" customFormat="1" ht="12" x14ac:dyDescent="0.15">
      <c r="A1417" s="37"/>
      <c r="B1417" s="37"/>
      <c r="C1417" s="7" t="s">
        <v>1186</v>
      </c>
      <c r="D1417" s="39" t="s">
        <v>1260</v>
      </c>
      <c r="E1417" s="39" t="s">
        <v>905</v>
      </c>
      <c r="F1417" s="41" t="s">
        <v>906</v>
      </c>
    </row>
    <row r="1418" spans="1:6" x14ac:dyDescent="0.15">
      <c r="A1418" s="53" t="s">
        <v>686</v>
      </c>
      <c r="B1418" s="54" t="s">
        <v>278</v>
      </c>
      <c r="C1418" s="55">
        <v>12.71912893</v>
      </c>
      <c r="D1418" s="56">
        <v>10.537018609999999</v>
      </c>
      <c r="E1418" s="57">
        <f>IF(ISERROR(C1418/D1418-1),"",((C1418/D1418-1)))</f>
        <v>0.20708991800860099</v>
      </c>
      <c r="F1418" s="58">
        <f>C1418/$C$1427</f>
        <v>3.0725513347062635E-4</v>
      </c>
    </row>
    <row r="1419" spans="1:6" s="4" customFormat="1" ht="11" x14ac:dyDescent="0.15">
      <c r="A1419" s="115" t="s">
        <v>751</v>
      </c>
      <c r="B1419" s="59"/>
      <c r="C1419" s="28">
        <f>SUM(C1418)</f>
        <v>12.71912893</v>
      </c>
      <c r="D1419" s="29">
        <f>SUM(D1418)</f>
        <v>10.537018609999999</v>
      </c>
      <c r="E1419" s="51">
        <f>IF(ISERROR(C1419/D1419-1),"",(C1419/D1419-1))</f>
        <v>0.20708991800860099</v>
      </c>
      <c r="F1419" s="51">
        <f>C1419/$C$1427</f>
        <v>3.0725513347062635E-4</v>
      </c>
    </row>
    <row r="1421" spans="1:6" s="4" customFormat="1" ht="11" x14ac:dyDescent="0.15">
      <c r="A1421" s="34" t="s">
        <v>246</v>
      </c>
      <c r="B1421" s="34" t="s">
        <v>934</v>
      </c>
      <c r="C1421" s="140" t="s">
        <v>469</v>
      </c>
      <c r="D1421" s="141"/>
      <c r="E1421" s="142"/>
      <c r="F1421" s="116"/>
    </row>
    <row r="1422" spans="1:6" s="4" customFormat="1" ht="12" x14ac:dyDescent="0.15">
      <c r="A1422" s="37"/>
      <c r="B1422" s="37"/>
      <c r="C1422" s="7" t="s">
        <v>1186</v>
      </c>
      <c r="D1422" s="39" t="s">
        <v>1260</v>
      </c>
      <c r="E1422" s="39" t="s">
        <v>905</v>
      </c>
      <c r="F1422" s="41" t="s">
        <v>906</v>
      </c>
    </row>
    <row r="1423" spans="1:6" x14ac:dyDescent="0.15">
      <c r="A1423" s="53" t="s">
        <v>247</v>
      </c>
      <c r="B1423" s="54" t="s">
        <v>248</v>
      </c>
      <c r="C1423" s="55">
        <v>1.7564799999999999E-3</v>
      </c>
      <c r="D1423" s="56">
        <v>4.5940299999999998E-3</v>
      </c>
      <c r="E1423" s="57">
        <f>IF(ISERROR(C1423/D1423-1),"",((C1423/D1423-1)))</f>
        <v>-0.61766031131707888</v>
      </c>
      <c r="F1423" s="58">
        <f>C1423/$C$1427</f>
        <v>4.2431168031133859E-8</v>
      </c>
    </row>
    <row r="1424" spans="1:6" s="4" customFormat="1" ht="11" x14ac:dyDescent="0.15">
      <c r="A1424" s="115" t="s">
        <v>751</v>
      </c>
      <c r="B1424" s="59"/>
      <c r="C1424" s="28">
        <f>SUM(C1423)</f>
        <v>1.7564799999999999E-3</v>
      </c>
      <c r="D1424" s="29">
        <f>SUM(D1423)</f>
        <v>4.5940299999999998E-3</v>
      </c>
      <c r="E1424" s="51">
        <f>IF(ISERROR(C1424/D1424-1),"",(C1424/D1424-1))</f>
        <v>-0.61766031131707888</v>
      </c>
      <c r="F1424" s="51">
        <f>C1424/$C$1427</f>
        <v>4.2431168031133859E-8</v>
      </c>
    </row>
    <row r="1427" spans="1:10" s="4" customFormat="1" ht="12" thickBot="1" x14ac:dyDescent="0.2">
      <c r="A1427" s="69" t="s">
        <v>279</v>
      </c>
      <c r="B1427" s="69"/>
      <c r="C1427" s="70">
        <f>C374+C692+C967+C1138+C1276+C1348+C1374+C1380+C1325+C1386+C1404+C1409+C1313+C1414+C1419+C1424</f>
        <v>41395.985109605826</v>
      </c>
      <c r="D1427" s="70">
        <f>D374+D692+D967+D1138+D1276+D1348+D1374+D1380+D1325+D1386+D1404+D1409+D1313+D1414+D1419+D1424</f>
        <v>32061.213995827791</v>
      </c>
      <c r="E1427" s="112">
        <f>IF(ISERROR(C1427/D1427-1),"",((C1427/D1427-1)))</f>
        <v>0.29115463672064301</v>
      </c>
      <c r="F1427" s="112">
        <f>F374+F692+F967+F1138+F1276+F1348+F1374+F1325+F1386+F1404+F1380+F1409+F1313+F1414+F1419+F1424</f>
        <v>1</v>
      </c>
    </row>
    <row r="1428" spans="1:10" ht="14" thickTop="1" x14ac:dyDescent="0.15">
      <c r="D1428" s="71"/>
    </row>
    <row r="1429" spans="1:10" x14ac:dyDescent="0.15">
      <c r="D1429" s="72"/>
    </row>
    <row r="1430" spans="1:10" s="4" customFormat="1" x14ac:dyDescent="0.15">
      <c r="A1430" s="73" t="s">
        <v>913</v>
      </c>
      <c r="B1430" s="73" t="s">
        <v>934</v>
      </c>
      <c r="C1430" s="146" t="s">
        <v>914</v>
      </c>
      <c r="D1430" s="147"/>
      <c r="E1430" s="148"/>
      <c r="F1430" s="74"/>
    </row>
    <row r="1431" spans="1:10" s="4" customFormat="1" ht="12" x14ac:dyDescent="0.15">
      <c r="A1431" s="75"/>
      <c r="B1431" s="75"/>
      <c r="C1431" s="76" t="s">
        <v>1186</v>
      </c>
      <c r="D1431" s="76" t="s">
        <v>1260</v>
      </c>
      <c r="E1431" s="77" t="s">
        <v>905</v>
      </c>
      <c r="F1431" s="78" t="s">
        <v>906</v>
      </c>
    </row>
    <row r="1432" spans="1:10" s="4" customFormat="1" ht="12" x14ac:dyDescent="0.15">
      <c r="A1432" s="79" t="s">
        <v>280</v>
      </c>
      <c r="B1432" s="79" t="s">
        <v>281</v>
      </c>
      <c r="C1432" s="139">
        <v>1127.5011569000001</v>
      </c>
      <c r="D1432" s="139">
        <v>1381.5315450000001</v>
      </c>
      <c r="E1432" s="80">
        <f t="shared" ref="E1432:E1437" si="79">IF(ISERROR(C1432/D1432-1),"",((C1432/D1432-1)))</f>
        <v>-0.18387592307926637</v>
      </c>
      <c r="F1432" s="81"/>
    </row>
    <row r="1433" spans="1:10" s="4" customFormat="1" ht="12" x14ac:dyDescent="0.15">
      <c r="A1433" s="82" t="s">
        <v>282</v>
      </c>
      <c r="B1433" s="82" t="s">
        <v>283</v>
      </c>
      <c r="C1433" s="139">
        <v>801.41051598000001</v>
      </c>
      <c r="D1433" s="139">
        <v>531.86593127000003</v>
      </c>
      <c r="E1433" s="80">
        <f t="shared" si="79"/>
        <v>0.50679046891831558</v>
      </c>
      <c r="F1433" s="83"/>
    </row>
    <row r="1434" spans="1:10" s="4" customFormat="1" ht="11" x14ac:dyDescent="0.15">
      <c r="A1434" s="68" t="s">
        <v>284</v>
      </c>
      <c r="B1434" s="68" t="s">
        <v>285</v>
      </c>
      <c r="C1434" s="139">
        <v>477.42823249000003</v>
      </c>
      <c r="D1434" s="139">
        <v>410.69544629000001</v>
      </c>
      <c r="E1434" s="80">
        <f t="shared" si="79"/>
        <v>0.16248728054529904</v>
      </c>
      <c r="F1434" s="84"/>
    </row>
    <row r="1435" spans="1:10" s="4" customFormat="1" ht="11" x14ac:dyDescent="0.15">
      <c r="A1435" s="68" t="s">
        <v>288</v>
      </c>
      <c r="B1435" s="68" t="s">
        <v>289</v>
      </c>
      <c r="C1435" s="139">
        <v>51.158644559999999</v>
      </c>
      <c r="D1435" s="139">
        <v>83.01405389</v>
      </c>
      <c r="E1435" s="80">
        <f t="shared" si="79"/>
        <v>-0.38373513685057314</v>
      </c>
      <c r="F1435" s="84"/>
    </row>
    <row r="1436" spans="1:10" s="4" customFormat="1" ht="11" x14ac:dyDescent="0.15">
      <c r="A1436" s="85" t="s">
        <v>286</v>
      </c>
      <c r="B1436" s="85" t="s">
        <v>287</v>
      </c>
      <c r="C1436" s="139">
        <v>61.894614249999997</v>
      </c>
      <c r="D1436" s="139">
        <v>23.4419608</v>
      </c>
      <c r="E1436" s="80">
        <f t="shared" si="79"/>
        <v>1.6403343465193405</v>
      </c>
      <c r="F1436" s="86"/>
    </row>
    <row r="1437" spans="1:10" s="4" customFormat="1" ht="11" x14ac:dyDescent="0.15">
      <c r="A1437" s="87"/>
      <c r="B1437" s="87"/>
      <c r="C1437" s="88">
        <f>SUM(C1432:C1436)</f>
        <v>2519.39316418</v>
      </c>
      <c r="D1437" s="132">
        <f>SUM(D1432:D1436)</f>
        <v>2430.5489372499997</v>
      </c>
      <c r="E1437" s="89">
        <f t="shared" si="79"/>
        <v>3.6553152898259E-2</v>
      </c>
      <c r="F1437" s="89"/>
    </row>
    <row r="1439" spans="1:10" s="4" customFormat="1" x14ac:dyDescent="0.15">
      <c r="A1439" s="90" t="s">
        <v>915</v>
      </c>
      <c r="B1439" s="90"/>
      <c r="C1439" s="52"/>
      <c r="D1439" s="52"/>
      <c r="E1439" s="91"/>
      <c r="F1439" s="52"/>
      <c r="G1439" s="18"/>
      <c r="H1439" s="19"/>
      <c r="I1439" s="18"/>
      <c r="J1439" s="14"/>
    </row>
    <row r="1440" spans="1:10" s="4" customFormat="1" x14ac:dyDescent="0.15">
      <c r="A1440" s="90" t="s">
        <v>470</v>
      </c>
      <c r="B1440" s="90"/>
      <c r="C1440" s="52"/>
      <c r="D1440" s="52"/>
      <c r="E1440" s="91"/>
      <c r="F1440" s="52"/>
      <c r="G1440" s="18"/>
      <c r="H1440" s="19"/>
      <c r="I1440" s="18"/>
      <c r="J1440" s="14"/>
    </row>
    <row r="1441" spans="1:10" s="4" customFormat="1" ht="11" x14ac:dyDescent="0.15">
      <c r="A1441" s="52"/>
      <c r="B1441" s="52"/>
      <c r="C1441" s="52"/>
      <c r="D1441" s="52"/>
      <c r="E1441" s="91"/>
      <c r="F1441" s="52"/>
      <c r="G1441" s="18"/>
      <c r="H1441" s="19"/>
      <c r="I1441" s="18"/>
      <c r="J1441" s="14"/>
    </row>
    <row r="1442" spans="1:10" s="4" customFormat="1" ht="11" x14ac:dyDescent="0.15">
      <c r="A1442" s="52" t="s">
        <v>568</v>
      </c>
      <c r="B1442" s="52"/>
      <c r="C1442" s="52"/>
      <c r="D1442" s="52"/>
      <c r="E1442" s="91"/>
      <c r="F1442" s="52"/>
      <c r="G1442" s="18"/>
      <c r="H1442" s="19"/>
      <c r="I1442" s="18"/>
      <c r="J1442" s="14"/>
    </row>
    <row r="1443" spans="1:10" s="4" customFormat="1" ht="11" x14ac:dyDescent="0.15">
      <c r="A1443" s="52" t="s">
        <v>912</v>
      </c>
      <c r="B1443" s="52"/>
      <c r="C1443" s="52"/>
      <c r="D1443" s="52"/>
      <c r="E1443" s="91"/>
      <c r="F1443" s="52"/>
      <c r="G1443" s="18"/>
      <c r="H1443" s="19"/>
      <c r="I1443" s="18"/>
      <c r="J1443" s="14"/>
    </row>
  </sheetData>
  <mergeCells count="17">
    <mergeCell ref="C1430:E1430"/>
    <mergeCell ref="C694:E694"/>
    <mergeCell ref="C1278:E1278"/>
    <mergeCell ref="C1315:E1315"/>
    <mergeCell ref="C1350:E1350"/>
    <mergeCell ref="C1140:E1140"/>
    <mergeCell ref="C1327:E1327"/>
    <mergeCell ref="C1411:E1411"/>
    <mergeCell ref="C1416:E1416"/>
    <mergeCell ref="C1421:E1421"/>
    <mergeCell ref="C1382:E1382"/>
    <mergeCell ref="C1388:E1388"/>
    <mergeCell ref="C1406:E1406"/>
    <mergeCell ref="C4:E4"/>
    <mergeCell ref="C376:E376"/>
    <mergeCell ref="C969:E969"/>
    <mergeCell ref="C1376:E1376"/>
  </mergeCells>
  <phoneticPr fontId="2" type="noConversion"/>
  <pageMargins left="0.75" right="0.75" top="1" bottom="1" header="0.5" footer="0.5"/>
  <pageSetup paperSize="9" scale="70" orientation="portrait" verticalDpi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375"/>
  <sheetViews>
    <sheetView showGridLines="0" workbookViewId="0"/>
  </sheetViews>
  <sheetFormatPr baseColWidth="10" defaultRowHeight="13" x14ac:dyDescent="0.15"/>
  <cols>
    <col min="1" max="1" width="46.83203125" style="4" customWidth="1"/>
    <col min="2" max="2" width="12.6640625" style="105" bestFit="1" customWidth="1"/>
    <col min="3" max="4" width="11.33203125" style="4" customWidth="1"/>
    <col min="5" max="5" width="10.6640625" style="4" customWidth="1"/>
    <col min="6" max="7" width="10.33203125" style="4" customWidth="1"/>
    <col min="8" max="8" width="11.5" style="4" customWidth="1"/>
    <col min="9" max="9" width="11.5" style="4" bestFit="1" customWidth="1"/>
    <col min="10" max="256" width="8.83203125" customWidth="1"/>
  </cols>
  <sheetData>
    <row r="1" spans="1:9" x14ac:dyDescent="0.15">
      <c r="A1" s="1" t="s">
        <v>933</v>
      </c>
      <c r="B1" s="92"/>
      <c r="C1" s="93"/>
      <c r="D1" s="18"/>
      <c r="E1" s="19"/>
      <c r="F1" s="18"/>
      <c r="G1" s="18"/>
      <c r="H1" s="19"/>
      <c r="I1" s="18"/>
    </row>
    <row r="2" spans="1:9" x14ac:dyDescent="0.15">
      <c r="A2" s="1" t="s">
        <v>472</v>
      </c>
      <c r="B2" s="92"/>
      <c r="C2" s="93"/>
      <c r="D2" s="18"/>
      <c r="E2" s="19"/>
      <c r="F2" s="18"/>
      <c r="G2" s="18"/>
      <c r="H2" s="19"/>
      <c r="I2" s="18"/>
    </row>
    <row r="3" spans="1:9" x14ac:dyDescent="0.15">
      <c r="A3" s="2" t="s">
        <v>1172</v>
      </c>
      <c r="B3" s="94"/>
      <c r="C3" s="18"/>
      <c r="D3" s="18"/>
      <c r="E3" s="19"/>
      <c r="F3" s="18"/>
      <c r="G3" s="18"/>
      <c r="H3" s="19"/>
      <c r="I3" s="18"/>
    </row>
    <row r="4" spans="1:9" x14ac:dyDescent="0.15">
      <c r="A4" s="95"/>
      <c r="B4" s="96"/>
      <c r="C4" s="18"/>
      <c r="D4" s="18"/>
      <c r="E4" s="19"/>
      <c r="F4" s="18"/>
      <c r="G4" s="18"/>
      <c r="H4" s="19"/>
      <c r="I4" s="18"/>
    </row>
    <row r="5" spans="1:9" x14ac:dyDescent="0.15">
      <c r="A5" s="97" t="s">
        <v>933</v>
      </c>
      <c r="B5" s="98" t="s">
        <v>934</v>
      </c>
      <c r="C5" s="149" t="s">
        <v>471</v>
      </c>
      <c r="D5" s="150"/>
      <c r="E5" s="151"/>
      <c r="F5" s="143" t="s">
        <v>916</v>
      </c>
      <c r="G5" s="152"/>
      <c r="H5" s="152"/>
      <c r="I5" s="153"/>
    </row>
    <row r="6" spans="1:9" ht="24" x14ac:dyDescent="0.15">
      <c r="A6" s="5"/>
      <c r="B6" s="135"/>
      <c r="C6" s="136" t="s">
        <v>1186</v>
      </c>
      <c r="D6" s="137" t="s">
        <v>1260</v>
      </c>
      <c r="E6" s="137" t="s">
        <v>905</v>
      </c>
      <c r="F6" s="136" t="s">
        <v>1186</v>
      </c>
      <c r="G6" s="137" t="s">
        <v>1260</v>
      </c>
      <c r="H6" s="99" t="s">
        <v>905</v>
      </c>
      <c r="I6" s="99" t="s">
        <v>917</v>
      </c>
    </row>
    <row r="7" spans="1:9" x14ac:dyDescent="0.15">
      <c r="A7" s="106" t="s">
        <v>1256</v>
      </c>
      <c r="B7" s="120" t="s">
        <v>1257</v>
      </c>
      <c r="C7" s="101">
        <v>56.936255000000003</v>
      </c>
      <c r="D7" s="100">
        <v>35.764377064999998</v>
      </c>
      <c r="E7" s="102">
        <f t="shared" ref="E7:E70" si="0">IF(ISERROR(C7/D7-1),"",(C7/D7-1))</f>
        <v>0.59198229278595171</v>
      </c>
      <c r="F7" s="101">
        <v>29.646042120000001</v>
      </c>
      <c r="G7" s="100">
        <v>211.71646996000001</v>
      </c>
      <c r="H7" s="102">
        <f t="shared" ref="H7:H70" si="1">IF(ISERROR(F7/G7-1),"",(F7/G7-1))</f>
        <v>-0.8599729056242007</v>
      </c>
      <c r="I7" s="103">
        <f t="shared" ref="I7:I70" si="2">IF(ISERROR(F7/C7),"",(F7/C7))</f>
        <v>0.52068830519323761</v>
      </c>
    </row>
    <row r="8" spans="1:9" x14ac:dyDescent="0.15">
      <c r="A8" s="106" t="s">
        <v>1258</v>
      </c>
      <c r="B8" s="120" t="s">
        <v>1259</v>
      </c>
      <c r="C8" s="101">
        <v>3.2902499999999999</v>
      </c>
      <c r="D8" s="100">
        <v>5.7729535349999992</v>
      </c>
      <c r="E8" s="102">
        <f t="shared" si="0"/>
        <v>-0.43005777197893202</v>
      </c>
      <c r="F8" s="101">
        <v>0.75065000000000004</v>
      </c>
      <c r="G8" s="100">
        <v>35.133749912237597</v>
      </c>
      <c r="H8" s="102">
        <f t="shared" si="1"/>
        <v>-0.97863450380687833</v>
      </c>
      <c r="I8" s="103">
        <f t="shared" si="2"/>
        <v>0.22814375807309478</v>
      </c>
    </row>
    <row r="9" spans="1:9" x14ac:dyDescent="0.15">
      <c r="A9" s="106" t="s">
        <v>1206</v>
      </c>
      <c r="B9" s="120" t="s">
        <v>1207</v>
      </c>
      <c r="C9" s="101">
        <v>122.55315898000001</v>
      </c>
      <c r="D9" s="100">
        <v>30.516318576000003</v>
      </c>
      <c r="E9" s="102">
        <f t="shared" si="0"/>
        <v>3.0159876649204893</v>
      </c>
      <c r="F9" s="101">
        <v>3.9759131499999998</v>
      </c>
      <c r="G9" s="100">
        <v>0.65722517000000003</v>
      </c>
      <c r="H9" s="102">
        <f t="shared" si="1"/>
        <v>5.0495448614665799</v>
      </c>
      <c r="I9" s="103">
        <f t="shared" si="2"/>
        <v>3.2442355489578578E-2</v>
      </c>
    </row>
    <row r="10" spans="1:9" x14ac:dyDescent="0.15">
      <c r="A10" s="106" t="s">
        <v>1208</v>
      </c>
      <c r="B10" s="120" t="s">
        <v>1209</v>
      </c>
      <c r="C10" s="101">
        <v>60.858351929999998</v>
      </c>
      <c r="D10" s="100">
        <v>16.990504423000001</v>
      </c>
      <c r="E10" s="102">
        <f t="shared" si="0"/>
        <v>2.5819037748882963</v>
      </c>
      <c r="F10" s="101">
        <v>14.89841167</v>
      </c>
      <c r="G10" s="100">
        <v>0.54860655000000003</v>
      </c>
      <c r="H10" s="102">
        <f t="shared" si="1"/>
        <v>26.156824266863016</v>
      </c>
      <c r="I10" s="103">
        <f t="shared" si="2"/>
        <v>0.24480471780005364</v>
      </c>
    </row>
    <row r="11" spans="1:9" x14ac:dyDescent="0.15">
      <c r="A11" s="106" t="s">
        <v>1210</v>
      </c>
      <c r="B11" s="120" t="s">
        <v>1211</v>
      </c>
      <c r="C11" s="101">
        <v>2.6456562799999999</v>
      </c>
      <c r="D11" s="100">
        <v>4.061207714</v>
      </c>
      <c r="E11" s="102">
        <f t="shared" si="0"/>
        <v>-0.34855430543979316</v>
      </c>
      <c r="F11" s="101">
        <v>1.0210378499999999</v>
      </c>
      <c r="G11" s="100">
        <v>2.7666299999999998E-2</v>
      </c>
      <c r="H11" s="102">
        <f t="shared" si="1"/>
        <v>35.905471638780753</v>
      </c>
      <c r="I11" s="103">
        <f t="shared" si="2"/>
        <v>0.38592989486903417</v>
      </c>
    </row>
    <row r="12" spans="1:9" x14ac:dyDescent="0.15">
      <c r="A12" s="106" t="s">
        <v>1214</v>
      </c>
      <c r="B12" s="120" t="s">
        <v>1215</v>
      </c>
      <c r="C12" s="101">
        <v>3.3686899999999999E-2</v>
      </c>
      <c r="D12" s="100">
        <v>0</v>
      </c>
      <c r="E12" s="102" t="str">
        <f t="shared" si="0"/>
        <v/>
      </c>
      <c r="F12" s="101">
        <v>0</v>
      </c>
      <c r="G12" s="100">
        <v>0</v>
      </c>
      <c r="H12" s="102" t="str">
        <f t="shared" si="1"/>
        <v/>
      </c>
      <c r="I12" s="103">
        <f t="shared" si="2"/>
        <v>0</v>
      </c>
    </row>
    <row r="13" spans="1:9" x14ac:dyDescent="0.15">
      <c r="A13" s="106" t="s">
        <v>1216</v>
      </c>
      <c r="B13" s="120" t="s">
        <v>1217</v>
      </c>
      <c r="C13" s="101">
        <v>9.3317790299999999</v>
      </c>
      <c r="D13" s="100">
        <v>3.2223069839999998</v>
      </c>
      <c r="E13" s="102">
        <f t="shared" si="0"/>
        <v>1.8959931739390106</v>
      </c>
      <c r="F13" s="101">
        <v>0.70702734</v>
      </c>
      <c r="G13" s="100">
        <v>0.50696799999999997</v>
      </c>
      <c r="H13" s="102">
        <f t="shared" si="1"/>
        <v>0.39461926591027452</v>
      </c>
      <c r="I13" s="103">
        <f t="shared" si="2"/>
        <v>7.5765546711622042E-2</v>
      </c>
    </row>
    <row r="14" spans="1:9" x14ac:dyDescent="0.15">
      <c r="A14" s="106" t="s">
        <v>1218</v>
      </c>
      <c r="B14" s="120" t="s">
        <v>1219</v>
      </c>
      <c r="C14" s="101">
        <v>3.0473786400000002</v>
      </c>
      <c r="D14" s="100">
        <v>0.22140537400000002</v>
      </c>
      <c r="E14" s="102">
        <f t="shared" si="0"/>
        <v>12.763797079288599</v>
      </c>
      <c r="F14" s="101">
        <v>5.2409169999999998E-2</v>
      </c>
      <c r="G14" s="100">
        <v>0</v>
      </c>
      <c r="H14" s="102" t="str">
        <f t="shared" si="1"/>
        <v/>
      </c>
      <c r="I14" s="103">
        <f t="shared" si="2"/>
        <v>1.7198115558098154E-2</v>
      </c>
    </row>
    <row r="15" spans="1:9" x14ac:dyDescent="0.15">
      <c r="A15" s="106" t="s">
        <v>1220</v>
      </c>
      <c r="B15" s="120" t="s">
        <v>1221</v>
      </c>
      <c r="C15" s="101">
        <v>0.49452677</v>
      </c>
      <c r="D15" s="100">
        <v>6.9128085000000006E-2</v>
      </c>
      <c r="E15" s="102">
        <f t="shared" si="0"/>
        <v>6.153775053945151</v>
      </c>
      <c r="F15" s="101">
        <v>0</v>
      </c>
      <c r="G15" s="100">
        <v>0</v>
      </c>
      <c r="H15" s="102" t="str">
        <f t="shared" si="1"/>
        <v/>
      </c>
      <c r="I15" s="103">
        <f t="shared" si="2"/>
        <v>0</v>
      </c>
    </row>
    <row r="16" spans="1:9" x14ac:dyDescent="0.15">
      <c r="A16" s="106" t="s">
        <v>1222</v>
      </c>
      <c r="B16" s="120" t="s">
        <v>1223</v>
      </c>
      <c r="C16" s="101">
        <v>0</v>
      </c>
      <c r="D16" s="100">
        <v>0</v>
      </c>
      <c r="E16" s="102" t="str">
        <f t="shared" si="0"/>
        <v/>
      </c>
      <c r="F16" s="101">
        <v>0</v>
      </c>
      <c r="G16" s="100">
        <v>0</v>
      </c>
      <c r="H16" s="102" t="str">
        <f t="shared" si="1"/>
        <v/>
      </c>
      <c r="I16" s="103" t="str">
        <f t="shared" si="2"/>
        <v/>
      </c>
    </row>
    <row r="17" spans="1:9" x14ac:dyDescent="0.15">
      <c r="A17" s="106" t="s">
        <v>1224</v>
      </c>
      <c r="B17" s="120" t="s">
        <v>1225</v>
      </c>
      <c r="C17" s="101">
        <v>0.1839798</v>
      </c>
      <c r="D17" s="100">
        <v>8.4318650000000002E-3</v>
      </c>
      <c r="E17" s="102">
        <f t="shared" si="0"/>
        <v>20.819585583972227</v>
      </c>
      <c r="F17" s="101">
        <v>0</v>
      </c>
      <c r="G17" s="100">
        <v>0</v>
      </c>
      <c r="H17" s="102" t="str">
        <f t="shared" si="1"/>
        <v/>
      </c>
      <c r="I17" s="103">
        <f t="shared" si="2"/>
        <v>0</v>
      </c>
    </row>
    <row r="18" spans="1:9" x14ac:dyDescent="0.15">
      <c r="A18" s="106" t="s">
        <v>1226</v>
      </c>
      <c r="B18" s="120" t="s">
        <v>1227</v>
      </c>
      <c r="C18" s="101">
        <v>9.2481899999999999E-3</v>
      </c>
      <c r="D18" s="100">
        <v>0</v>
      </c>
      <c r="E18" s="102" t="str">
        <f t="shared" si="0"/>
        <v/>
      </c>
      <c r="F18" s="101">
        <v>0</v>
      </c>
      <c r="G18" s="100">
        <v>0</v>
      </c>
      <c r="H18" s="102" t="str">
        <f t="shared" si="1"/>
        <v/>
      </c>
      <c r="I18" s="103">
        <f t="shared" si="2"/>
        <v>0</v>
      </c>
    </row>
    <row r="19" spans="1:9" x14ac:dyDescent="0.15">
      <c r="A19" s="106" t="s">
        <v>1228</v>
      </c>
      <c r="B19" s="120" t="s">
        <v>1229</v>
      </c>
      <c r="C19" s="101">
        <v>0.1104261</v>
      </c>
      <c r="D19" s="100">
        <v>0.12930894700000001</v>
      </c>
      <c r="E19" s="102">
        <f t="shared" si="0"/>
        <v>-0.14602892868658202</v>
      </c>
      <c r="F19" s="101">
        <v>5.9422160000000002E-2</v>
      </c>
      <c r="G19" s="100">
        <v>9.4999999999999998E-3</v>
      </c>
      <c r="H19" s="102">
        <f t="shared" si="1"/>
        <v>5.2549642105263157</v>
      </c>
      <c r="I19" s="103">
        <f t="shared" si="2"/>
        <v>0.53811698502437377</v>
      </c>
    </row>
    <row r="20" spans="1:9" x14ac:dyDescent="0.15">
      <c r="A20" s="106" t="s">
        <v>1230</v>
      </c>
      <c r="B20" s="120" t="s">
        <v>1231</v>
      </c>
      <c r="C20" s="101">
        <v>0</v>
      </c>
      <c r="D20" s="100">
        <v>0</v>
      </c>
      <c r="E20" s="102" t="str">
        <f t="shared" si="0"/>
        <v/>
      </c>
      <c r="F20" s="101">
        <v>0</v>
      </c>
      <c r="G20" s="100">
        <v>0</v>
      </c>
      <c r="H20" s="102" t="str">
        <f t="shared" si="1"/>
        <v/>
      </c>
      <c r="I20" s="103" t="str">
        <f t="shared" si="2"/>
        <v/>
      </c>
    </row>
    <row r="21" spans="1:9" x14ac:dyDescent="0.15">
      <c r="A21" s="106" t="s">
        <v>1232</v>
      </c>
      <c r="B21" s="120" t="s">
        <v>1233</v>
      </c>
      <c r="C21" s="101">
        <v>0.23491956</v>
      </c>
      <c r="D21" s="100">
        <v>7.7286899999999992E-2</v>
      </c>
      <c r="E21" s="102">
        <f t="shared" si="0"/>
        <v>2.039577987990203</v>
      </c>
      <c r="F21" s="101">
        <v>3.5316180000000003E-2</v>
      </c>
      <c r="G21" s="100">
        <v>0</v>
      </c>
      <c r="H21" s="102" t="str">
        <f t="shared" si="1"/>
        <v/>
      </c>
      <c r="I21" s="103">
        <f t="shared" si="2"/>
        <v>0.15033307571323565</v>
      </c>
    </row>
    <row r="22" spans="1:9" x14ac:dyDescent="0.15">
      <c r="A22" s="106" t="s">
        <v>1234</v>
      </c>
      <c r="B22" s="120" t="s">
        <v>1235</v>
      </c>
      <c r="C22" s="101">
        <v>0</v>
      </c>
      <c r="D22" s="100">
        <v>0</v>
      </c>
      <c r="E22" s="102" t="str">
        <f t="shared" si="0"/>
        <v/>
      </c>
      <c r="F22" s="101">
        <v>0</v>
      </c>
      <c r="G22" s="100">
        <v>0</v>
      </c>
      <c r="H22" s="102" t="str">
        <f t="shared" si="1"/>
        <v/>
      </c>
      <c r="I22" s="103" t="str">
        <f t="shared" si="2"/>
        <v/>
      </c>
    </row>
    <row r="23" spans="1:9" x14ac:dyDescent="0.15">
      <c r="A23" s="106" t="s">
        <v>1236</v>
      </c>
      <c r="B23" s="120" t="s">
        <v>1237</v>
      </c>
      <c r="C23" s="101">
        <v>0.24570467999999998</v>
      </c>
      <c r="D23" s="100">
        <v>0.269256736</v>
      </c>
      <c r="E23" s="102">
        <f t="shared" si="0"/>
        <v>-8.7470628775653037E-2</v>
      </c>
      <c r="F23" s="101">
        <v>1.1131950000000002E-2</v>
      </c>
      <c r="G23" s="100">
        <v>0</v>
      </c>
      <c r="H23" s="102" t="str">
        <f t="shared" si="1"/>
        <v/>
      </c>
      <c r="I23" s="103">
        <f t="shared" si="2"/>
        <v>4.5306218831485029E-2</v>
      </c>
    </row>
    <row r="24" spans="1:9" x14ac:dyDescent="0.15">
      <c r="A24" s="106" t="s">
        <v>1238</v>
      </c>
      <c r="B24" s="120" t="s">
        <v>1239</v>
      </c>
      <c r="C24" s="101">
        <v>1.0499999999999999E-3</v>
      </c>
      <c r="D24" s="100">
        <v>0</v>
      </c>
      <c r="E24" s="102" t="str">
        <f t="shared" si="0"/>
        <v/>
      </c>
      <c r="F24" s="101">
        <v>0</v>
      </c>
      <c r="G24" s="100">
        <v>0</v>
      </c>
      <c r="H24" s="102" t="str">
        <f t="shared" si="1"/>
        <v/>
      </c>
      <c r="I24" s="103">
        <f t="shared" si="2"/>
        <v>0</v>
      </c>
    </row>
    <row r="25" spans="1:9" x14ac:dyDescent="0.15">
      <c r="A25" s="106" t="s">
        <v>1176</v>
      </c>
      <c r="B25" s="122" t="s">
        <v>1177</v>
      </c>
      <c r="C25" s="101">
        <v>0</v>
      </c>
      <c r="D25" s="100"/>
      <c r="E25" s="102" t="str">
        <f t="shared" si="0"/>
        <v/>
      </c>
      <c r="F25" s="101">
        <v>10.077719999999999</v>
      </c>
      <c r="G25" s="100"/>
      <c r="H25" s="102" t="str">
        <f t="shared" si="1"/>
        <v/>
      </c>
      <c r="I25" s="103" t="str">
        <f t="shared" si="2"/>
        <v/>
      </c>
    </row>
    <row r="26" spans="1:9" x14ac:dyDescent="0.15">
      <c r="A26" s="106" t="s">
        <v>1240</v>
      </c>
      <c r="B26" s="120" t="s">
        <v>1241</v>
      </c>
      <c r="C26" s="101">
        <v>1.0605E-3</v>
      </c>
      <c r="D26" s="100">
        <v>0</v>
      </c>
      <c r="E26" s="102" t="str">
        <f t="shared" si="0"/>
        <v/>
      </c>
      <c r="F26" s="101">
        <v>0</v>
      </c>
      <c r="G26" s="100">
        <v>10.048951000000001</v>
      </c>
      <c r="H26" s="102">
        <f t="shared" si="1"/>
        <v>-1</v>
      </c>
      <c r="I26" s="103">
        <f t="shared" si="2"/>
        <v>0</v>
      </c>
    </row>
    <row r="27" spans="1:9" x14ac:dyDescent="0.15">
      <c r="A27" s="106" t="s">
        <v>1242</v>
      </c>
      <c r="B27" s="120" t="s">
        <v>1243</v>
      </c>
      <c r="C27" s="101">
        <v>3.4095000000000002E-3</v>
      </c>
      <c r="D27" s="100">
        <v>0</v>
      </c>
      <c r="E27" s="102" t="str">
        <f t="shared" si="0"/>
        <v/>
      </c>
      <c r="F27" s="101">
        <v>0</v>
      </c>
      <c r="G27" s="100">
        <v>30.044943</v>
      </c>
      <c r="H27" s="102">
        <f t="shared" si="1"/>
        <v>-1</v>
      </c>
      <c r="I27" s="103">
        <f t="shared" si="2"/>
        <v>0</v>
      </c>
    </row>
    <row r="28" spans="1:9" x14ac:dyDescent="0.15">
      <c r="A28" s="106" t="s">
        <v>1244</v>
      </c>
      <c r="B28" s="120" t="s">
        <v>1245</v>
      </c>
      <c r="C28" s="101">
        <v>6.2040970000000001E-2</v>
      </c>
      <c r="D28" s="100">
        <v>0</v>
      </c>
      <c r="E28" s="102" t="str">
        <f t="shared" si="0"/>
        <v/>
      </c>
      <c r="F28" s="101">
        <v>0</v>
      </c>
      <c r="G28" s="100">
        <v>30.004860000000001</v>
      </c>
      <c r="H28" s="102">
        <f t="shared" si="1"/>
        <v>-1</v>
      </c>
      <c r="I28" s="103">
        <f t="shared" si="2"/>
        <v>0</v>
      </c>
    </row>
    <row r="29" spans="1:9" x14ac:dyDescent="0.15">
      <c r="A29" s="106" t="s">
        <v>1212</v>
      </c>
      <c r="B29" s="120" t="s">
        <v>1213</v>
      </c>
      <c r="C29" s="101">
        <v>4.4840964400000001</v>
      </c>
      <c r="D29" s="100">
        <v>2.3831149230000004</v>
      </c>
      <c r="E29" s="102">
        <f t="shared" si="0"/>
        <v>0.88161149792774784</v>
      </c>
      <c r="F29" s="101">
        <v>1.1374186799999999</v>
      </c>
      <c r="G29" s="100">
        <v>202.73905622000001</v>
      </c>
      <c r="H29" s="102">
        <f t="shared" si="1"/>
        <v>-0.99438974067845254</v>
      </c>
      <c r="I29" s="103">
        <f t="shared" si="2"/>
        <v>0.25365615909902239</v>
      </c>
    </row>
    <row r="30" spans="1:9" x14ac:dyDescent="0.15">
      <c r="A30" s="106" t="s">
        <v>1246</v>
      </c>
      <c r="B30" s="120" t="s">
        <v>1247</v>
      </c>
      <c r="C30" s="101">
        <v>0</v>
      </c>
      <c r="D30" s="100">
        <v>0</v>
      </c>
      <c r="E30" s="102" t="str">
        <f t="shared" si="0"/>
        <v/>
      </c>
      <c r="F30" s="101">
        <v>0</v>
      </c>
      <c r="G30" s="100">
        <v>0</v>
      </c>
      <c r="H30" s="102" t="str">
        <f t="shared" si="1"/>
        <v/>
      </c>
      <c r="I30" s="103" t="str">
        <f t="shared" si="2"/>
        <v/>
      </c>
    </row>
    <row r="31" spans="1:9" x14ac:dyDescent="0.15">
      <c r="A31" s="106" t="s">
        <v>1248</v>
      </c>
      <c r="B31" s="120" t="s">
        <v>1249</v>
      </c>
      <c r="C31" s="101">
        <v>0.66593930000000001</v>
      </c>
      <c r="D31" s="100">
        <v>0.30533600999999999</v>
      </c>
      <c r="E31" s="102">
        <f t="shared" si="0"/>
        <v>1.1810047887898976</v>
      </c>
      <c r="F31" s="101">
        <v>0</v>
      </c>
      <c r="G31" s="100">
        <v>50.190815999999998</v>
      </c>
      <c r="H31" s="102">
        <f t="shared" si="1"/>
        <v>-1</v>
      </c>
      <c r="I31" s="103">
        <f t="shared" si="2"/>
        <v>0</v>
      </c>
    </row>
    <row r="32" spans="1:9" x14ac:dyDescent="0.15">
      <c r="A32" s="106" t="s">
        <v>1250</v>
      </c>
      <c r="B32" s="120" t="s">
        <v>1251</v>
      </c>
      <c r="C32" s="101">
        <v>5.3646663099999996</v>
      </c>
      <c r="D32" s="100">
        <v>1.3330111299999998</v>
      </c>
      <c r="E32" s="102">
        <f t="shared" si="0"/>
        <v>3.0244722562819115</v>
      </c>
      <c r="F32" s="101">
        <v>3.8130259999999999E-2</v>
      </c>
      <c r="G32" s="100">
        <v>0</v>
      </c>
      <c r="H32" s="102" t="str">
        <f t="shared" si="1"/>
        <v/>
      </c>
      <c r="I32" s="103">
        <f t="shared" si="2"/>
        <v>7.1076666835592989E-3</v>
      </c>
    </row>
    <row r="33" spans="1:9" x14ac:dyDescent="0.15">
      <c r="A33" s="106" t="s">
        <v>1252</v>
      </c>
      <c r="B33" s="120" t="s">
        <v>1253</v>
      </c>
      <c r="C33" s="101">
        <v>0.44619956999999999</v>
      </c>
      <c r="D33" s="100">
        <v>0.31985997999999999</v>
      </c>
      <c r="E33" s="102">
        <f t="shared" si="0"/>
        <v>0.39498404895792216</v>
      </c>
      <c r="F33" s="101">
        <v>1.893914E-2</v>
      </c>
      <c r="G33" s="100">
        <v>0</v>
      </c>
      <c r="H33" s="102" t="str">
        <f t="shared" si="1"/>
        <v/>
      </c>
      <c r="I33" s="103">
        <f t="shared" si="2"/>
        <v>4.2445446552088789E-2</v>
      </c>
    </row>
    <row r="34" spans="1:9" x14ac:dyDescent="0.15">
      <c r="A34" s="106" t="s">
        <v>1254</v>
      </c>
      <c r="B34" s="120" t="s">
        <v>1255</v>
      </c>
      <c r="C34" s="101">
        <v>2.1608984500000004</v>
      </c>
      <c r="D34" s="100">
        <v>0.30490461299999999</v>
      </c>
      <c r="E34" s="102">
        <f t="shared" si="0"/>
        <v>6.0871294098787558</v>
      </c>
      <c r="F34" s="101">
        <v>2.5341849999999999E-2</v>
      </c>
      <c r="G34" s="100">
        <v>0</v>
      </c>
      <c r="H34" s="102" t="str">
        <f t="shared" si="1"/>
        <v/>
      </c>
      <c r="I34" s="103">
        <f t="shared" si="2"/>
        <v>1.1727459936860982E-2</v>
      </c>
    </row>
    <row r="35" spans="1:9" x14ac:dyDescent="0.15">
      <c r="A35" s="106" t="s">
        <v>935</v>
      </c>
      <c r="B35" s="120" t="s">
        <v>936</v>
      </c>
      <c r="C35" s="101">
        <v>0.48438507000000003</v>
      </c>
      <c r="D35" s="100">
        <v>0.74108931999999994</v>
      </c>
      <c r="E35" s="102">
        <f t="shared" si="0"/>
        <v>-0.34638773366751519</v>
      </c>
      <c r="F35" s="101">
        <v>0.87278791</v>
      </c>
      <c r="G35" s="100">
        <v>5.6669519999999994E-2</v>
      </c>
      <c r="H35" s="102">
        <f t="shared" si="1"/>
        <v>14.401364084255524</v>
      </c>
      <c r="I35" s="103">
        <f t="shared" si="2"/>
        <v>1.8018472575961104</v>
      </c>
    </row>
    <row r="36" spans="1:9" x14ac:dyDescent="0.15">
      <c r="A36" s="106" t="s">
        <v>937</v>
      </c>
      <c r="B36" s="120" t="s">
        <v>938</v>
      </c>
      <c r="C36" s="101">
        <v>0.77033750000000001</v>
      </c>
      <c r="D36" s="100">
        <v>6.9319999999999998E-3</v>
      </c>
      <c r="E36" s="102">
        <f t="shared" si="0"/>
        <v>110.1277409117138</v>
      </c>
      <c r="F36" s="101">
        <v>0.33995892999999999</v>
      </c>
      <c r="G36" s="100">
        <v>0</v>
      </c>
      <c r="H36" s="102" t="str">
        <f t="shared" si="1"/>
        <v/>
      </c>
      <c r="I36" s="103">
        <f t="shared" si="2"/>
        <v>0.44131167183215148</v>
      </c>
    </row>
    <row r="37" spans="1:9" x14ac:dyDescent="0.15">
      <c r="A37" s="106" t="s">
        <v>939</v>
      </c>
      <c r="B37" s="120" t="s">
        <v>940</v>
      </c>
      <c r="C37" s="101">
        <v>1.4188996100000002</v>
      </c>
      <c r="D37" s="100">
        <v>0.11324379</v>
      </c>
      <c r="E37" s="102">
        <f t="shared" si="0"/>
        <v>11.529601932256067</v>
      </c>
      <c r="F37" s="101">
        <v>0.30499827000000002</v>
      </c>
      <c r="G37" s="100">
        <v>7.233674000000001E-2</v>
      </c>
      <c r="H37" s="102">
        <f t="shared" si="1"/>
        <v>3.2163673673986413</v>
      </c>
      <c r="I37" s="103">
        <f t="shared" si="2"/>
        <v>0.2149540868504432</v>
      </c>
    </row>
    <row r="38" spans="1:9" x14ac:dyDescent="0.15">
      <c r="A38" s="106" t="s">
        <v>941</v>
      </c>
      <c r="B38" s="120" t="s">
        <v>942</v>
      </c>
      <c r="C38" s="101">
        <v>9.5280879999999998E-2</v>
      </c>
      <c r="D38" s="100">
        <v>0</v>
      </c>
      <c r="E38" s="102" t="str">
        <f t="shared" si="0"/>
        <v/>
      </c>
      <c r="F38" s="101">
        <v>4.8014319999999999E-2</v>
      </c>
      <c r="G38" s="100">
        <v>0</v>
      </c>
      <c r="H38" s="102" t="str">
        <f t="shared" si="1"/>
        <v/>
      </c>
      <c r="I38" s="103">
        <f t="shared" si="2"/>
        <v>0.50392397719248605</v>
      </c>
    </row>
    <row r="39" spans="1:9" x14ac:dyDescent="0.15">
      <c r="A39" s="106" t="s">
        <v>943</v>
      </c>
      <c r="B39" s="120" t="s">
        <v>944</v>
      </c>
      <c r="C39" s="101">
        <v>678.08927849999998</v>
      </c>
      <c r="D39" s="100">
        <v>402.60371612499995</v>
      </c>
      <c r="E39" s="102">
        <f t="shared" si="0"/>
        <v>0.68425985986047766</v>
      </c>
      <c r="F39" s="101">
        <v>1146.4869648699998</v>
      </c>
      <c r="G39" s="100">
        <v>149.8809736</v>
      </c>
      <c r="H39" s="102">
        <f t="shared" si="1"/>
        <v>6.6493162362937825</v>
      </c>
      <c r="I39" s="103">
        <f t="shared" si="2"/>
        <v>1.6907610859238793</v>
      </c>
    </row>
    <row r="40" spans="1:9" x14ac:dyDescent="0.15">
      <c r="A40" s="106" t="s">
        <v>945</v>
      </c>
      <c r="B40" s="120" t="s">
        <v>946</v>
      </c>
      <c r="C40" s="101">
        <v>20.16921155</v>
      </c>
      <c r="D40" s="100">
        <v>25.911796623999997</v>
      </c>
      <c r="E40" s="102">
        <f t="shared" si="0"/>
        <v>-0.22162049036310771</v>
      </c>
      <c r="F40" s="101">
        <v>26.624429679999999</v>
      </c>
      <c r="G40" s="100">
        <v>41.06563199</v>
      </c>
      <c r="H40" s="102">
        <f t="shared" si="1"/>
        <v>-0.35166151378156352</v>
      </c>
      <c r="I40" s="103">
        <f t="shared" si="2"/>
        <v>1.3200530726745241</v>
      </c>
    </row>
    <row r="41" spans="1:9" x14ac:dyDescent="0.15">
      <c r="A41" s="106" t="s">
        <v>626</v>
      </c>
      <c r="B41" s="120" t="s">
        <v>947</v>
      </c>
      <c r="C41" s="101">
        <v>344.54549273000003</v>
      </c>
      <c r="D41" s="100">
        <v>187.60047107099999</v>
      </c>
      <c r="E41" s="102">
        <f t="shared" si="0"/>
        <v>0.83659183136913362</v>
      </c>
      <c r="F41" s="101">
        <v>1808.1645923800002</v>
      </c>
      <c r="G41" s="100">
        <v>928.28142344000003</v>
      </c>
      <c r="H41" s="102">
        <f t="shared" si="1"/>
        <v>0.94786251962185464</v>
      </c>
      <c r="I41" s="103">
        <f t="shared" si="2"/>
        <v>5.2479705308377147</v>
      </c>
    </row>
    <row r="42" spans="1:9" x14ac:dyDescent="0.15">
      <c r="A42" s="106" t="s">
        <v>627</v>
      </c>
      <c r="B42" s="120" t="s">
        <v>948</v>
      </c>
      <c r="C42" s="101">
        <v>685.44009550999999</v>
      </c>
      <c r="D42" s="100">
        <v>322.38609542399996</v>
      </c>
      <c r="E42" s="102">
        <f t="shared" si="0"/>
        <v>1.1261465839850007</v>
      </c>
      <c r="F42" s="101">
        <v>885.57955064999999</v>
      </c>
      <c r="G42" s="100">
        <v>417.81855201999997</v>
      </c>
      <c r="H42" s="102">
        <f t="shared" si="1"/>
        <v>1.1195314242714849</v>
      </c>
      <c r="I42" s="103">
        <f t="shared" si="2"/>
        <v>1.2919867927934485</v>
      </c>
    </row>
    <row r="43" spans="1:9" x14ac:dyDescent="0.15">
      <c r="A43" s="106" t="s">
        <v>1204</v>
      </c>
      <c r="B43" s="120" t="s">
        <v>1205</v>
      </c>
      <c r="C43" s="101">
        <v>45.542880390000001</v>
      </c>
      <c r="D43" s="100">
        <v>13.01518656</v>
      </c>
      <c r="E43" s="102">
        <f t="shared" si="0"/>
        <v>2.4992107243370931</v>
      </c>
      <c r="F43" s="101">
        <v>172.23341237</v>
      </c>
      <c r="G43" s="100">
        <v>63.861268409999994</v>
      </c>
      <c r="H43" s="102">
        <f t="shared" si="1"/>
        <v>1.6969932896451847</v>
      </c>
      <c r="I43" s="103">
        <f t="shared" si="2"/>
        <v>3.7817856686951634</v>
      </c>
    </row>
    <row r="44" spans="1:9" x14ac:dyDescent="0.15">
      <c r="A44" s="106" t="s">
        <v>628</v>
      </c>
      <c r="B44" s="120" t="s">
        <v>949</v>
      </c>
      <c r="C44" s="101">
        <v>4.0038581899999999</v>
      </c>
      <c r="D44" s="100">
        <v>7.0465535999999993</v>
      </c>
      <c r="E44" s="102">
        <f t="shared" si="0"/>
        <v>-0.43179908686141266</v>
      </c>
      <c r="F44" s="101">
        <v>6.7507219000000003</v>
      </c>
      <c r="G44" s="100">
        <v>6.3667686100000003</v>
      </c>
      <c r="H44" s="102">
        <f t="shared" si="1"/>
        <v>6.0305833856902247E-2</v>
      </c>
      <c r="I44" s="103">
        <f t="shared" si="2"/>
        <v>1.6860541956407304</v>
      </c>
    </row>
    <row r="45" spans="1:9" x14ac:dyDescent="0.15">
      <c r="A45" s="106" t="s">
        <v>187</v>
      </c>
      <c r="B45" s="120" t="s">
        <v>188</v>
      </c>
      <c r="C45" s="101">
        <v>2.0497900000000001E-3</v>
      </c>
      <c r="D45" s="100">
        <v>0.40644184</v>
      </c>
      <c r="E45" s="102">
        <f t="shared" si="0"/>
        <v>-0.99495674461074179</v>
      </c>
      <c r="F45" s="101">
        <v>1.2066790000000001E-2</v>
      </c>
      <c r="G45" s="100">
        <v>0.41129451</v>
      </c>
      <c r="H45" s="102">
        <f t="shared" si="1"/>
        <v>-0.97066143674030558</v>
      </c>
      <c r="I45" s="103">
        <f t="shared" si="2"/>
        <v>5.8868420667483008</v>
      </c>
    </row>
    <row r="46" spans="1:9" x14ac:dyDescent="0.15">
      <c r="A46" s="106" t="s">
        <v>950</v>
      </c>
      <c r="B46" s="121" t="s">
        <v>951</v>
      </c>
      <c r="C46" s="101">
        <v>39.296671509999996</v>
      </c>
      <c r="D46" s="100">
        <v>46.327413171000003</v>
      </c>
      <c r="E46" s="102">
        <f t="shared" si="0"/>
        <v>-0.15176201690883762</v>
      </c>
      <c r="F46" s="101">
        <v>166.31031444999999</v>
      </c>
      <c r="G46" s="100">
        <v>60.31808444</v>
      </c>
      <c r="H46" s="102">
        <f t="shared" si="1"/>
        <v>1.7572214203094143</v>
      </c>
      <c r="I46" s="103">
        <f t="shared" si="2"/>
        <v>4.2321730584148396</v>
      </c>
    </row>
    <row r="47" spans="1:9" x14ac:dyDescent="0.15">
      <c r="A47" s="106" t="s">
        <v>952</v>
      </c>
      <c r="B47" s="121" t="s">
        <v>953</v>
      </c>
      <c r="C47" s="101">
        <v>13.89512002</v>
      </c>
      <c r="D47" s="100">
        <v>76.459147959999996</v>
      </c>
      <c r="E47" s="102">
        <f t="shared" si="0"/>
        <v>-0.81826739650212543</v>
      </c>
      <c r="F47" s="101">
        <v>72.87746648000001</v>
      </c>
      <c r="G47" s="100">
        <v>83.586124830000003</v>
      </c>
      <c r="H47" s="102">
        <f t="shared" si="1"/>
        <v>-0.128115262811616</v>
      </c>
      <c r="I47" s="103">
        <f t="shared" si="2"/>
        <v>5.2448245409254124</v>
      </c>
    </row>
    <row r="48" spans="1:9" x14ac:dyDescent="0.15">
      <c r="A48" s="106" t="s">
        <v>954</v>
      </c>
      <c r="B48" s="121" t="s">
        <v>955</v>
      </c>
      <c r="C48" s="101">
        <v>6.7228965199999999</v>
      </c>
      <c r="D48" s="100">
        <v>4.9450142580000014</v>
      </c>
      <c r="E48" s="102">
        <f t="shared" si="0"/>
        <v>0.35953026002377153</v>
      </c>
      <c r="F48" s="101">
        <v>6.3932212000000002</v>
      </c>
      <c r="G48" s="100">
        <v>10.12144528</v>
      </c>
      <c r="H48" s="102">
        <f t="shared" si="1"/>
        <v>-0.36834898345663925</v>
      </c>
      <c r="I48" s="103">
        <f t="shared" si="2"/>
        <v>0.95096230932318448</v>
      </c>
    </row>
    <row r="49" spans="1:9" x14ac:dyDescent="0.15">
      <c r="A49" s="106" t="s">
        <v>644</v>
      </c>
      <c r="B49" s="121" t="s">
        <v>956</v>
      </c>
      <c r="C49" s="101">
        <v>0.97448906000000002</v>
      </c>
      <c r="D49" s="100">
        <v>3.5500632300000006</v>
      </c>
      <c r="E49" s="102">
        <f t="shared" si="0"/>
        <v>-0.72550092861303772</v>
      </c>
      <c r="F49" s="101">
        <v>1.3804231599999999</v>
      </c>
      <c r="G49" s="100">
        <v>0.94811556999999991</v>
      </c>
      <c r="H49" s="102">
        <f t="shared" si="1"/>
        <v>0.45596507818134446</v>
      </c>
      <c r="I49" s="103">
        <f t="shared" si="2"/>
        <v>1.4165609617002779</v>
      </c>
    </row>
    <row r="50" spans="1:9" x14ac:dyDescent="0.15">
      <c r="A50" s="106" t="s">
        <v>957</v>
      </c>
      <c r="B50" s="121" t="s">
        <v>958</v>
      </c>
      <c r="C50" s="101">
        <v>6.5554231100000004</v>
      </c>
      <c r="D50" s="100">
        <v>2.85687807</v>
      </c>
      <c r="E50" s="102">
        <f t="shared" si="0"/>
        <v>1.294610742697885</v>
      </c>
      <c r="F50" s="101">
        <v>11.0302454</v>
      </c>
      <c r="G50" s="100">
        <v>8.840621109999999</v>
      </c>
      <c r="H50" s="102">
        <f t="shared" si="1"/>
        <v>0.24767765327293856</v>
      </c>
      <c r="I50" s="103">
        <f t="shared" si="2"/>
        <v>1.682613801567417</v>
      </c>
    </row>
    <row r="51" spans="1:9" x14ac:dyDescent="0.15">
      <c r="A51" s="106" t="s">
        <v>959</v>
      </c>
      <c r="B51" s="121" t="s">
        <v>960</v>
      </c>
      <c r="C51" s="101">
        <v>0.62655496999999993</v>
      </c>
      <c r="D51" s="100">
        <v>4.9191600000000002E-2</v>
      </c>
      <c r="E51" s="102">
        <f t="shared" si="0"/>
        <v>11.73703172899438</v>
      </c>
      <c r="F51" s="101">
        <v>0.57775078000000002</v>
      </c>
      <c r="G51" s="100">
        <v>4.9191610000000004E-2</v>
      </c>
      <c r="H51" s="102">
        <f t="shared" si="1"/>
        <v>10.744904873005783</v>
      </c>
      <c r="I51" s="103">
        <f t="shared" si="2"/>
        <v>0.92210708982166412</v>
      </c>
    </row>
    <row r="52" spans="1:9" x14ac:dyDescent="0.15">
      <c r="A52" s="106" t="s">
        <v>961</v>
      </c>
      <c r="B52" s="121" t="s">
        <v>962</v>
      </c>
      <c r="C52" s="101">
        <v>1.2946735600000001</v>
      </c>
      <c r="D52" s="100">
        <v>0.54609192000000006</v>
      </c>
      <c r="E52" s="102">
        <f t="shared" si="0"/>
        <v>1.3707978686079074</v>
      </c>
      <c r="F52" s="101">
        <v>15.244092670000001</v>
      </c>
      <c r="G52" s="100">
        <v>1.0186624200000001</v>
      </c>
      <c r="H52" s="102">
        <f t="shared" si="1"/>
        <v>13.964813043755948</v>
      </c>
      <c r="I52" s="103">
        <f t="shared" si="2"/>
        <v>11.77446820648751</v>
      </c>
    </row>
    <row r="53" spans="1:9" x14ac:dyDescent="0.15">
      <c r="A53" s="106" t="s">
        <v>963</v>
      </c>
      <c r="B53" s="121" t="s">
        <v>964</v>
      </c>
      <c r="C53" s="101">
        <v>1.8309782400000001</v>
      </c>
      <c r="D53" s="100">
        <v>2.1480342220000002</v>
      </c>
      <c r="E53" s="102">
        <f t="shared" si="0"/>
        <v>-0.14760285415974161</v>
      </c>
      <c r="F53" s="101">
        <v>12.23562817</v>
      </c>
      <c r="G53" s="100">
        <v>8.1178389099999997</v>
      </c>
      <c r="H53" s="102">
        <f t="shared" si="1"/>
        <v>0.50725190603714521</v>
      </c>
      <c r="I53" s="103">
        <f t="shared" si="2"/>
        <v>6.682563398459612</v>
      </c>
    </row>
    <row r="54" spans="1:9" x14ac:dyDescent="0.15">
      <c r="A54" s="106" t="s">
        <v>645</v>
      </c>
      <c r="B54" s="121" t="s">
        <v>967</v>
      </c>
      <c r="C54" s="101">
        <v>9.1720437799999992</v>
      </c>
      <c r="D54" s="100">
        <v>8.7321595999999992</v>
      </c>
      <c r="E54" s="102">
        <f t="shared" si="0"/>
        <v>5.0375187828678669E-2</v>
      </c>
      <c r="F54" s="101">
        <v>13.01068993</v>
      </c>
      <c r="G54" s="100">
        <v>9.8998146600000005</v>
      </c>
      <c r="H54" s="102">
        <f t="shared" si="1"/>
        <v>0.31423570812587309</v>
      </c>
      <c r="I54" s="103">
        <f t="shared" si="2"/>
        <v>1.4185158991903548</v>
      </c>
    </row>
    <row r="55" spans="1:9" x14ac:dyDescent="0.15">
      <c r="A55" s="106" t="s">
        <v>965</v>
      </c>
      <c r="B55" s="121" t="s">
        <v>966</v>
      </c>
      <c r="C55" s="101">
        <v>5.9385979000000004</v>
      </c>
      <c r="D55" s="100">
        <v>11.563762669999997</v>
      </c>
      <c r="E55" s="102">
        <f t="shared" si="0"/>
        <v>-0.48644761489211696</v>
      </c>
      <c r="F55" s="101">
        <v>25.82415224</v>
      </c>
      <c r="G55" s="100">
        <v>17.922292540000001</v>
      </c>
      <c r="H55" s="102">
        <f t="shared" si="1"/>
        <v>0.44089558756862024</v>
      </c>
      <c r="I55" s="103">
        <f t="shared" si="2"/>
        <v>4.3485268197734008</v>
      </c>
    </row>
    <row r="56" spans="1:9" x14ac:dyDescent="0.15">
      <c r="A56" s="106" t="s">
        <v>968</v>
      </c>
      <c r="B56" s="120" t="s">
        <v>969</v>
      </c>
      <c r="C56" s="101">
        <v>4.15011419</v>
      </c>
      <c r="D56" s="100">
        <v>4.8014806350000008</v>
      </c>
      <c r="E56" s="102">
        <f t="shared" si="0"/>
        <v>-0.13565949641698405</v>
      </c>
      <c r="F56" s="101">
        <v>7.1668868799999998</v>
      </c>
      <c r="G56" s="100">
        <v>9.5668908800000008</v>
      </c>
      <c r="H56" s="102">
        <f t="shared" si="1"/>
        <v>-0.25086561873694124</v>
      </c>
      <c r="I56" s="103">
        <f t="shared" si="2"/>
        <v>1.7269131768155035</v>
      </c>
    </row>
    <row r="57" spans="1:9" x14ac:dyDescent="0.15">
      <c r="A57" s="106" t="s">
        <v>970</v>
      </c>
      <c r="B57" s="120" t="s">
        <v>971</v>
      </c>
      <c r="C57" s="101">
        <v>10.2320847</v>
      </c>
      <c r="D57" s="100">
        <v>7.3521842499999996</v>
      </c>
      <c r="E57" s="102">
        <f t="shared" si="0"/>
        <v>0.39170678427978745</v>
      </c>
      <c r="F57" s="101">
        <v>56.10142682</v>
      </c>
      <c r="G57" s="100">
        <v>7.3056508099999995</v>
      </c>
      <c r="H57" s="102">
        <f t="shared" si="1"/>
        <v>6.679182632601079</v>
      </c>
      <c r="I57" s="103">
        <f t="shared" si="2"/>
        <v>5.4828931214769954</v>
      </c>
    </row>
    <row r="58" spans="1:9" x14ac:dyDescent="0.15">
      <c r="A58" s="106" t="s">
        <v>972</v>
      </c>
      <c r="B58" s="121" t="s">
        <v>973</v>
      </c>
      <c r="C58" s="101">
        <v>1.38908202</v>
      </c>
      <c r="D58" s="100">
        <v>0.40599713900000001</v>
      </c>
      <c r="E58" s="102">
        <f t="shared" si="0"/>
        <v>2.4214083956882266</v>
      </c>
      <c r="F58" s="101">
        <v>1.93932993</v>
      </c>
      <c r="G58" s="100">
        <v>0.47229103</v>
      </c>
      <c r="H58" s="102">
        <f t="shared" si="1"/>
        <v>3.1062180029123141</v>
      </c>
      <c r="I58" s="103">
        <f t="shared" si="2"/>
        <v>1.3961234124965494</v>
      </c>
    </row>
    <row r="59" spans="1:9" x14ac:dyDescent="0.15">
      <c r="A59" s="106" t="s">
        <v>974</v>
      </c>
      <c r="B59" s="121" t="s">
        <v>975</v>
      </c>
      <c r="C59" s="101">
        <v>10.064729740000001</v>
      </c>
      <c r="D59" s="100">
        <v>1.7489363500000001</v>
      </c>
      <c r="E59" s="102">
        <f t="shared" si="0"/>
        <v>4.7547718874960774</v>
      </c>
      <c r="F59" s="101">
        <v>16.130341609999999</v>
      </c>
      <c r="G59" s="100">
        <v>1.7881198899999999</v>
      </c>
      <c r="H59" s="102">
        <f t="shared" si="1"/>
        <v>8.0208389830057758</v>
      </c>
      <c r="I59" s="103">
        <f t="shared" si="2"/>
        <v>1.6026601833026466</v>
      </c>
    </row>
    <row r="60" spans="1:9" x14ac:dyDescent="0.15">
      <c r="A60" s="106" t="s">
        <v>976</v>
      </c>
      <c r="B60" s="121" t="s">
        <v>977</v>
      </c>
      <c r="C60" s="101">
        <v>3.2678253799999997</v>
      </c>
      <c r="D60" s="100">
        <v>1.11114</v>
      </c>
      <c r="E60" s="102">
        <f t="shared" si="0"/>
        <v>1.9409663768742011</v>
      </c>
      <c r="F60" s="101">
        <v>4.4509147599999999</v>
      </c>
      <c r="G60" s="100">
        <v>4.0039643900000002</v>
      </c>
      <c r="H60" s="102">
        <f t="shared" si="1"/>
        <v>0.11162695929970545</v>
      </c>
      <c r="I60" s="103">
        <f t="shared" si="2"/>
        <v>1.3620417991857325</v>
      </c>
    </row>
    <row r="61" spans="1:9" x14ac:dyDescent="0.15">
      <c r="A61" s="106" t="s">
        <v>978</v>
      </c>
      <c r="B61" s="121" t="s">
        <v>979</v>
      </c>
      <c r="C61" s="101">
        <v>4.6608315599999992</v>
      </c>
      <c r="D61" s="100">
        <v>4.9351691540000004</v>
      </c>
      <c r="E61" s="102">
        <f t="shared" si="0"/>
        <v>-5.5588285920787128E-2</v>
      </c>
      <c r="F61" s="101">
        <v>5.2879124299999996</v>
      </c>
      <c r="G61" s="100">
        <v>34.01177431</v>
      </c>
      <c r="H61" s="102">
        <f t="shared" si="1"/>
        <v>-0.84452700462482877</v>
      </c>
      <c r="I61" s="103">
        <f t="shared" si="2"/>
        <v>1.1345427016461416</v>
      </c>
    </row>
    <row r="62" spans="1:9" x14ac:dyDescent="0.15">
      <c r="A62" s="106" t="s">
        <v>980</v>
      </c>
      <c r="B62" s="120" t="s">
        <v>981</v>
      </c>
      <c r="C62" s="101">
        <v>10.01590015</v>
      </c>
      <c r="D62" s="100">
        <v>31.734604109999999</v>
      </c>
      <c r="E62" s="102">
        <f t="shared" si="0"/>
        <v>-0.68438553336659225</v>
      </c>
      <c r="F62" s="101">
        <v>30.6295371</v>
      </c>
      <c r="G62" s="100">
        <v>21.374907799999999</v>
      </c>
      <c r="H62" s="102">
        <f t="shared" si="1"/>
        <v>0.4329669810318435</v>
      </c>
      <c r="I62" s="103">
        <f t="shared" si="2"/>
        <v>3.0580912989632787</v>
      </c>
    </row>
    <row r="63" spans="1:9" x14ac:dyDescent="0.15">
      <c r="A63" s="106" t="s">
        <v>193</v>
      </c>
      <c r="B63" s="120" t="s">
        <v>601</v>
      </c>
      <c r="C63" s="101">
        <v>1.9674992099999999</v>
      </c>
      <c r="D63" s="100">
        <v>1.71038504</v>
      </c>
      <c r="E63" s="102">
        <f t="shared" si="0"/>
        <v>0.15032531505303615</v>
      </c>
      <c r="F63" s="101">
        <v>2.9010896000000002</v>
      </c>
      <c r="G63" s="100">
        <v>1.1730631299999998</v>
      </c>
      <c r="H63" s="102">
        <f t="shared" si="1"/>
        <v>1.4730890655475641</v>
      </c>
      <c r="I63" s="103">
        <f t="shared" si="2"/>
        <v>1.474506106663189</v>
      </c>
    </row>
    <row r="64" spans="1:9" x14ac:dyDescent="0.15">
      <c r="A64" s="106" t="s">
        <v>982</v>
      </c>
      <c r="B64" s="121" t="s">
        <v>983</v>
      </c>
      <c r="C64" s="101">
        <v>1.08302042</v>
      </c>
      <c r="D64" s="100">
        <v>1.77801728</v>
      </c>
      <c r="E64" s="102">
        <f t="shared" si="0"/>
        <v>-0.39088307398227318</v>
      </c>
      <c r="F64" s="101">
        <v>1.48668946</v>
      </c>
      <c r="G64" s="100">
        <v>1.47272212</v>
      </c>
      <c r="H64" s="102">
        <f t="shared" si="1"/>
        <v>9.4840294786908697E-3</v>
      </c>
      <c r="I64" s="103">
        <f t="shared" si="2"/>
        <v>1.3727252344881919</v>
      </c>
    </row>
    <row r="65" spans="1:9" x14ac:dyDescent="0.15">
      <c r="A65" s="106" t="s">
        <v>984</v>
      </c>
      <c r="B65" s="121" t="s">
        <v>985</v>
      </c>
      <c r="C65" s="101">
        <v>8.9558840000000001E-2</v>
      </c>
      <c r="D65" s="100">
        <v>0.76130900000000001</v>
      </c>
      <c r="E65" s="102">
        <f t="shared" si="0"/>
        <v>-0.88236203696527959</v>
      </c>
      <c r="F65" s="101">
        <v>7.7962779999999995E-2</v>
      </c>
      <c r="G65" s="100">
        <v>0.84684499999999996</v>
      </c>
      <c r="H65" s="102">
        <f t="shared" si="1"/>
        <v>-0.90793736752298237</v>
      </c>
      <c r="I65" s="103">
        <f t="shared" si="2"/>
        <v>0.87052020772042149</v>
      </c>
    </row>
    <row r="66" spans="1:9" x14ac:dyDescent="0.15">
      <c r="A66" s="121" t="s">
        <v>986</v>
      </c>
      <c r="B66" s="120" t="s">
        <v>987</v>
      </c>
      <c r="C66" s="101">
        <v>10.058459710000001</v>
      </c>
      <c r="D66" s="100">
        <v>19.753061679999998</v>
      </c>
      <c r="E66" s="102">
        <f t="shared" si="0"/>
        <v>-0.49078983942098431</v>
      </c>
      <c r="F66" s="101">
        <v>24.051159379999998</v>
      </c>
      <c r="G66" s="100">
        <v>36.514853670000001</v>
      </c>
      <c r="H66" s="102">
        <f t="shared" si="1"/>
        <v>-0.34133217135797989</v>
      </c>
      <c r="I66" s="103">
        <f t="shared" si="2"/>
        <v>2.3911374179973719</v>
      </c>
    </row>
    <row r="67" spans="1:9" x14ac:dyDescent="0.15">
      <c r="A67" s="106" t="s">
        <v>988</v>
      </c>
      <c r="B67" s="120" t="s">
        <v>989</v>
      </c>
      <c r="C67" s="101">
        <v>18.221931300000001</v>
      </c>
      <c r="D67" s="100">
        <v>52.521714951</v>
      </c>
      <c r="E67" s="102">
        <f t="shared" si="0"/>
        <v>-0.65305909532847306</v>
      </c>
      <c r="F67" s="101">
        <v>55.82609892</v>
      </c>
      <c r="G67" s="100">
        <v>52.902728159999995</v>
      </c>
      <c r="H67" s="102">
        <f t="shared" si="1"/>
        <v>5.525935734653431E-2</v>
      </c>
      <c r="I67" s="103">
        <f t="shared" si="2"/>
        <v>3.0636762920953386</v>
      </c>
    </row>
    <row r="68" spans="1:9" x14ac:dyDescent="0.15">
      <c r="A68" s="106" t="s">
        <v>481</v>
      </c>
      <c r="B68" s="120" t="s">
        <v>482</v>
      </c>
      <c r="C68" s="101">
        <v>2.61542378</v>
      </c>
      <c r="D68" s="100">
        <v>1.56807181</v>
      </c>
      <c r="E68" s="102">
        <f t="shared" si="0"/>
        <v>0.66792347347918968</v>
      </c>
      <c r="F68" s="101">
        <v>6.1881336900000008</v>
      </c>
      <c r="G68" s="100">
        <v>4.1502095299999997</v>
      </c>
      <c r="H68" s="102">
        <f t="shared" si="1"/>
        <v>0.49104127039099188</v>
      </c>
      <c r="I68" s="103">
        <f t="shared" si="2"/>
        <v>2.3660156863756896</v>
      </c>
    </row>
    <row r="69" spans="1:9" x14ac:dyDescent="0.15">
      <c r="A69" s="106" t="s">
        <v>473</v>
      </c>
      <c r="B69" s="120" t="s">
        <v>990</v>
      </c>
      <c r="C69" s="101">
        <v>1060.5556505100001</v>
      </c>
      <c r="D69" s="100">
        <v>516.36334300399994</v>
      </c>
      <c r="E69" s="102">
        <f t="shared" si="0"/>
        <v>1.0538941520133909</v>
      </c>
      <c r="F69" s="101">
        <v>4007.7588612</v>
      </c>
      <c r="G69" s="100">
        <v>1567.87461532</v>
      </c>
      <c r="H69" s="102">
        <f t="shared" si="1"/>
        <v>1.5561730651414525</v>
      </c>
      <c r="I69" s="103">
        <f t="shared" si="2"/>
        <v>3.7789236795567951</v>
      </c>
    </row>
    <row r="70" spans="1:9" x14ac:dyDescent="0.15">
      <c r="A70" s="124" t="s">
        <v>574</v>
      </c>
      <c r="B70" s="25" t="s">
        <v>474</v>
      </c>
      <c r="C70" s="101">
        <v>19.169359829999998</v>
      </c>
      <c r="D70" s="100">
        <v>16.428412080000001</v>
      </c>
      <c r="E70" s="102">
        <f t="shared" si="0"/>
        <v>0.16684191610562493</v>
      </c>
      <c r="F70" s="101">
        <v>44.704678310000006</v>
      </c>
      <c r="G70" s="100">
        <v>37.595231829999996</v>
      </c>
      <c r="H70" s="102">
        <f t="shared" si="1"/>
        <v>0.18910500438321165</v>
      </c>
      <c r="I70" s="103">
        <f t="shared" si="2"/>
        <v>2.3320903100810546</v>
      </c>
    </row>
    <row r="71" spans="1:9" x14ac:dyDescent="0.15">
      <c r="A71" s="106" t="s">
        <v>991</v>
      </c>
      <c r="B71" s="120" t="s">
        <v>992</v>
      </c>
      <c r="C71" s="101">
        <v>28.173124829999999</v>
      </c>
      <c r="D71" s="100">
        <v>11.39268948</v>
      </c>
      <c r="E71" s="102">
        <f t="shared" ref="E71:E134" si="3">IF(ISERROR(C71/D71-1),"",(C71/D71-1))</f>
        <v>1.4729125532174163</v>
      </c>
      <c r="F71" s="101">
        <v>88.470763043592001</v>
      </c>
      <c r="G71" s="100">
        <v>35.303680152135605</v>
      </c>
      <c r="H71" s="102">
        <f t="shared" ref="H71:H134" si="4">IF(ISERROR(F71/G71-1),"",(F71/G71-1))</f>
        <v>1.5059926518238691</v>
      </c>
      <c r="I71" s="103">
        <f t="shared" ref="I71:I134" si="5">IF(ISERROR(F71/C71),"",(F71/C71))</f>
        <v>3.1402538262061861</v>
      </c>
    </row>
    <row r="72" spans="1:9" x14ac:dyDescent="0.15">
      <c r="A72" s="106" t="s">
        <v>993</v>
      </c>
      <c r="B72" s="120" t="s">
        <v>994</v>
      </c>
      <c r="C72" s="101">
        <v>1.64302427</v>
      </c>
      <c r="D72" s="100">
        <v>2.0186146900000002</v>
      </c>
      <c r="E72" s="102">
        <f t="shared" si="3"/>
        <v>-0.18606345324872287</v>
      </c>
      <c r="F72" s="101">
        <v>12.236689539999999</v>
      </c>
      <c r="G72" s="100">
        <v>8.0456433499999989</v>
      </c>
      <c r="H72" s="102">
        <f t="shared" si="4"/>
        <v>0.52090877108043832</v>
      </c>
      <c r="I72" s="103">
        <f t="shared" si="5"/>
        <v>7.4476620725754703</v>
      </c>
    </row>
    <row r="73" spans="1:9" x14ac:dyDescent="0.15">
      <c r="A73" s="106" t="s">
        <v>575</v>
      </c>
      <c r="B73" s="120" t="s">
        <v>995</v>
      </c>
      <c r="C73" s="101">
        <v>6.3288431200000002</v>
      </c>
      <c r="D73" s="100">
        <v>3.2214100999999999</v>
      </c>
      <c r="E73" s="102">
        <f t="shared" si="3"/>
        <v>0.96461888537569318</v>
      </c>
      <c r="F73" s="101">
        <v>67.883831439999994</v>
      </c>
      <c r="G73" s="100">
        <v>23.380086260000002</v>
      </c>
      <c r="H73" s="102">
        <f t="shared" si="4"/>
        <v>1.9034893492304845</v>
      </c>
      <c r="I73" s="103">
        <f t="shared" si="5"/>
        <v>10.726104305773974</v>
      </c>
    </row>
    <row r="74" spans="1:9" x14ac:dyDescent="0.15">
      <c r="A74" s="106" t="s">
        <v>576</v>
      </c>
      <c r="B74" s="120" t="s">
        <v>996</v>
      </c>
      <c r="C74" s="101">
        <v>12.204773599999999</v>
      </c>
      <c r="D74" s="100">
        <v>7.4853049249999994</v>
      </c>
      <c r="E74" s="102">
        <f t="shared" si="3"/>
        <v>0.63049785176253192</v>
      </c>
      <c r="F74" s="101">
        <v>16.153599660000001</v>
      </c>
      <c r="G74" s="100">
        <v>7.9714080899999997</v>
      </c>
      <c r="H74" s="102">
        <f t="shared" si="4"/>
        <v>1.0264424399830219</v>
      </c>
      <c r="I74" s="103">
        <f t="shared" si="5"/>
        <v>1.3235476699051592</v>
      </c>
    </row>
    <row r="75" spans="1:9" x14ac:dyDescent="0.15">
      <c r="A75" s="106" t="s">
        <v>577</v>
      </c>
      <c r="B75" s="120" t="s">
        <v>997</v>
      </c>
      <c r="C75" s="101">
        <v>97.665262849999991</v>
      </c>
      <c r="D75" s="100">
        <v>37.550122721000008</v>
      </c>
      <c r="E75" s="102">
        <f t="shared" si="3"/>
        <v>1.6009305901783493</v>
      </c>
      <c r="F75" s="101">
        <v>253.22580522000001</v>
      </c>
      <c r="G75" s="100">
        <v>202.93991094</v>
      </c>
      <c r="H75" s="102">
        <f t="shared" si="4"/>
        <v>0.24778711120488883</v>
      </c>
      <c r="I75" s="103">
        <f t="shared" si="5"/>
        <v>2.5927929524842317</v>
      </c>
    </row>
    <row r="76" spans="1:9" x14ac:dyDescent="0.15">
      <c r="A76" s="106" t="s">
        <v>578</v>
      </c>
      <c r="B76" s="120" t="s">
        <v>998</v>
      </c>
      <c r="C76" s="101">
        <v>4.6147443700000004</v>
      </c>
      <c r="D76" s="100">
        <v>4.4485938000000012</v>
      </c>
      <c r="E76" s="102">
        <f t="shared" si="3"/>
        <v>3.7349009028425861E-2</v>
      </c>
      <c r="F76" s="101">
        <v>14.919689529999999</v>
      </c>
      <c r="G76" s="100">
        <v>4.5612899599999999</v>
      </c>
      <c r="H76" s="102">
        <f t="shared" si="4"/>
        <v>2.270936437024933</v>
      </c>
      <c r="I76" s="103">
        <f t="shared" si="5"/>
        <v>3.2330478860305751</v>
      </c>
    </row>
    <row r="77" spans="1:9" x14ac:dyDescent="0.15">
      <c r="A77" s="106" t="s">
        <v>579</v>
      </c>
      <c r="B77" s="120" t="s">
        <v>999</v>
      </c>
      <c r="C77" s="101">
        <v>2.2787554000000001</v>
      </c>
      <c r="D77" s="100">
        <v>3.55419996</v>
      </c>
      <c r="E77" s="102">
        <f t="shared" si="3"/>
        <v>-0.35885560023471497</v>
      </c>
      <c r="F77" s="101">
        <v>16.28835952</v>
      </c>
      <c r="G77" s="100">
        <v>1.24812827</v>
      </c>
      <c r="H77" s="102">
        <f t="shared" si="4"/>
        <v>12.050228819831155</v>
      </c>
      <c r="I77" s="103">
        <f t="shared" si="5"/>
        <v>7.1479192194124916</v>
      </c>
    </row>
    <row r="78" spans="1:9" x14ac:dyDescent="0.15">
      <c r="A78" s="106" t="s">
        <v>580</v>
      </c>
      <c r="B78" s="121" t="s">
        <v>1000</v>
      </c>
      <c r="C78" s="101">
        <v>32.02657679</v>
      </c>
      <c r="D78" s="100">
        <v>7.0900733889999996</v>
      </c>
      <c r="E78" s="102">
        <f t="shared" si="3"/>
        <v>3.5171008863868902</v>
      </c>
      <c r="F78" s="101">
        <v>366.12765114999996</v>
      </c>
      <c r="G78" s="100">
        <v>49.366854340000003</v>
      </c>
      <c r="H78" s="102">
        <f t="shared" si="4"/>
        <v>6.4164671021653747</v>
      </c>
      <c r="I78" s="103">
        <f t="shared" si="5"/>
        <v>11.431994544740727</v>
      </c>
    </row>
    <row r="79" spans="1:9" x14ac:dyDescent="0.15">
      <c r="A79" s="106" t="s">
        <v>581</v>
      </c>
      <c r="B79" s="121" t="s">
        <v>1001</v>
      </c>
      <c r="C79" s="101">
        <v>49.242606250000001</v>
      </c>
      <c r="D79" s="100">
        <v>25.338939845000002</v>
      </c>
      <c r="E79" s="102">
        <f t="shared" si="3"/>
        <v>0.9433570051162492</v>
      </c>
      <c r="F79" s="101">
        <v>276.79723858</v>
      </c>
      <c r="G79" s="100">
        <v>50.109986409999998</v>
      </c>
      <c r="H79" s="102">
        <f t="shared" si="4"/>
        <v>4.5237939263292652</v>
      </c>
      <c r="I79" s="103">
        <f t="shared" si="5"/>
        <v>5.6210923762793321</v>
      </c>
    </row>
    <row r="80" spans="1:9" x14ac:dyDescent="0.15">
      <c r="A80" s="106" t="s">
        <v>582</v>
      </c>
      <c r="B80" s="121" t="s">
        <v>1002</v>
      </c>
      <c r="C80" s="101">
        <v>6.6004581299999998</v>
      </c>
      <c r="D80" s="100">
        <v>8.7479166660000001</v>
      </c>
      <c r="E80" s="102">
        <f t="shared" si="3"/>
        <v>-0.24548228086652879</v>
      </c>
      <c r="F80" s="101">
        <v>43.67194825</v>
      </c>
      <c r="G80" s="100">
        <v>35.54739738</v>
      </c>
      <c r="H80" s="102">
        <f t="shared" si="4"/>
        <v>0.22855543496332342</v>
      </c>
      <c r="I80" s="103">
        <f t="shared" si="5"/>
        <v>6.6165025805564808</v>
      </c>
    </row>
    <row r="81" spans="1:9" x14ac:dyDescent="0.15">
      <c r="A81" s="106" t="s">
        <v>583</v>
      </c>
      <c r="B81" s="121" t="s">
        <v>1003</v>
      </c>
      <c r="C81" s="101">
        <v>16.219340750000001</v>
      </c>
      <c r="D81" s="100">
        <v>6.0373069819999996</v>
      </c>
      <c r="E81" s="102">
        <f t="shared" si="3"/>
        <v>1.6865191381450946</v>
      </c>
      <c r="F81" s="101">
        <v>123.63506036</v>
      </c>
      <c r="G81" s="100">
        <v>44.54715092</v>
      </c>
      <c r="H81" s="102">
        <f t="shared" si="4"/>
        <v>1.7753752553565101</v>
      </c>
      <c r="I81" s="103">
        <f t="shared" si="5"/>
        <v>7.6226933181609118</v>
      </c>
    </row>
    <row r="82" spans="1:9" x14ac:dyDescent="0.15">
      <c r="A82" s="106" t="s">
        <v>584</v>
      </c>
      <c r="B82" s="121" t="s">
        <v>1004</v>
      </c>
      <c r="C82" s="101">
        <v>23.571689289999998</v>
      </c>
      <c r="D82" s="100">
        <v>34.576070641999991</v>
      </c>
      <c r="E82" s="102">
        <f t="shared" si="3"/>
        <v>-0.31826581643527851</v>
      </c>
      <c r="F82" s="101">
        <v>230.04569702000001</v>
      </c>
      <c r="G82" s="100">
        <v>84.244317269999996</v>
      </c>
      <c r="H82" s="102">
        <f t="shared" si="4"/>
        <v>1.7306969119675082</v>
      </c>
      <c r="I82" s="103">
        <f t="shared" si="5"/>
        <v>9.759406472305491</v>
      </c>
    </row>
    <row r="83" spans="1:9" x14ac:dyDescent="0.15">
      <c r="A83" s="106" t="s">
        <v>1005</v>
      </c>
      <c r="B83" s="121" t="s">
        <v>1006</v>
      </c>
      <c r="C83" s="101">
        <v>3.2786613099999999</v>
      </c>
      <c r="D83" s="100">
        <v>10.723107159999998</v>
      </c>
      <c r="E83" s="102">
        <f t="shared" si="3"/>
        <v>-0.6942433511967252</v>
      </c>
      <c r="F83" s="101">
        <v>16.195676580000001</v>
      </c>
      <c r="G83" s="100">
        <v>62.851095009999995</v>
      </c>
      <c r="H83" s="102">
        <f t="shared" si="4"/>
        <v>-0.7423167157640902</v>
      </c>
      <c r="I83" s="103">
        <f t="shared" si="5"/>
        <v>4.9397223588184538</v>
      </c>
    </row>
    <row r="84" spans="1:9" x14ac:dyDescent="0.15">
      <c r="A84" s="106" t="s">
        <v>585</v>
      </c>
      <c r="B84" s="121" t="s">
        <v>1007</v>
      </c>
      <c r="C84" s="101">
        <v>7.0509462899999997</v>
      </c>
      <c r="D84" s="100">
        <v>17.121499374999996</v>
      </c>
      <c r="E84" s="102">
        <f t="shared" si="3"/>
        <v>-0.58818172780501587</v>
      </c>
      <c r="F84" s="101">
        <v>124.90377861</v>
      </c>
      <c r="G84" s="100">
        <v>100.58609465000001</v>
      </c>
      <c r="H84" s="102">
        <f t="shared" si="4"/>
        <v>0.24175989777330509</v>
      </c>
      <c r="I84" s="103">
        <f t="shared" si="5"/>
        <v>17.714470295589219</v>
      </c>
    </row>
    <row r="85" spans="1:9" x14ac:dyDescent="0.15">
      <c r="A85" s="106" t="s">
        <v>1008</v>
      </c>
      <c r="B85" s="121" t="s">
        <v>1009</v>
      </c>
      <c r="C85" s="101">
        <v>0.25172567000000001</v>
      </c>
      <c r="D85" s="100">
        <v>1.289508E-2</v>
      </c>
      <c r="E85" s="102">
        <f t="shared" si="3"/>
        <v>18.521063072117428</v>
      </c>
      <c r="F85" s="101">
        <v>2.2058391299999998</v>
      </c>
      <c r="G85" s="100">
        <v>1.56054564</v>
      </c>
      <c r="H85" s="102">
        <f t="shared" si="4"/>
        <v>0.41350504173655556</v>
      </c>
      <c r="I85" s="103">
        <f t="shared" si="5"/>
        <v>8.762869237769829</v>
      </c>
    </row>
    <row r="86" spans="1:9" x14ac:dyDescent="0.15">
      <c r="A86" s="106" t="s">
        <v>586</v>
      </c>
      <c r="B86" s="121" t="s">
        <v>1010</v>
      </c>
      <c r="C86" s="101">
        <v>14.0161167</v>
      </c>
      <c r="D86" s="100">
        <v>12.147675220000002</v>
      </c>
      <c r="E86" s="102">
        <f t="shared" si="3"/>
        <v>0.15381062188127848</v>
      </c>
      <c r="F86" s="101">
        <v>51.012645679999999</v>
      </c>
      <c r="G86" s="100">
        <v>76.683704150000011</v>
      </c>
      <c r="H86" s="102">
        <f t="shared" si="4"/>
        <v>-0.33476549880513318</v>
      </c>
      <c r="I86" s="103">
        <f t="shared" si="5"/>
        <v>3.6395705580847513</v>
      </c>
    </row>
    <row r="87" spans="1:9" x14ac:dyDescent="0.15">
      <c r="A87" s="106" t="s">
        <v>1180</v>
      </c>
      <c r="B87" s="122" t="s">
        <v>1181</v>
      </c>
      <c r="C87" s="101">
        <v>0</v>
      </c>
      <c r="D87" s="100"/>
      <c r="E87" s="102" t="str">
        <f t="shared" si="3"/>
        <v/>
      </c>
      <c r="F87" s="101">
        <v>0</v>
      </c>
      <c r="G87" s="100"/>
      <c r="H87" s="102" t="str">
        <f t="shared" si="4"/>
        <v/>
      </c>
      <c r="I87" s="103" t="str">
        <f t="shared" si="5"/>
        <v/>
      </c>
    </row>
    <row r="88" spans="1:9" x14ac:dyDescent="0.15">
      <c r="A88" s="106" t="s">
        <v>1178</v>
      </c>
      <c r="B88" s="122" t="s">
        <v>1179</v>
      </c>
      <c r="C88" s="101">
        <v>0</v>
      </c>
      <c r="D88" s="100"/>
      <c r="E88" s="102" t="str">
        <f t="shared" si="3"/>
        <v/>
      </c>
      <c r="F88" s="101">
        <v>0</v>
      </c>
      <c r="G88" s="100"/>
      <c r="H88" s="102" t="str">
        <f t="shared" si="4"/>
        <v/>
      </c>
      <c r="I88" s="103" t="str">
        <f t="shared" si="5"/>
        <v/>
      </c>
    </row>
    <row r="89" spans="1:9" x14ac:dyDescent="0.15">
      <c r="A89" s="106" t="s">
        <v>1011</v>
      </c>
      <c r="B89" s="121" t="s">
        <v>1012</v>
      </c>
      <c r="C89" s="101">
        <v>1.8104924599999999</v>
      </c>
      <c r="D89" s="100">
        <v>6.6419414700000008</v>
      </c>
      <c r="E89" s="102">
        <f t="shared" si="3"/>
        <v>-0.72741517398526556</v>
      </c>
      <c r="F89" s="101">
        <v>1.8018834099999999</v>
      </c>
      <c r="G89" s="100">
        <v>6.6392887599999995</v>
      </c>
      <c r="H89" s="102">
        <f t="shared" si="4"/>
        <v>-0.72860294601797082</v>
      </c>
      <c r="I89" s="103">
        <f t="shared" si="5"/>
        <v>0.99524491253611735</v>
      </c>
    </row>
    <row r="90" spans="1:9" x14ac:dyDescent="0.15">
      <c r="A90" s="106" t="s">
        <v>587</v>
      </c>
      <c r="B90" s="121" t="s">
        <v>1013</v>
      </c>
      <c r="C90" s="101">
        <v>3.9180471099999998</v>
      </c>
      <c r="D90" s="100">
        <v>2.78800363</v>
      </c>
      <c r="E90" s="102">
        <f t="shared" si="3"/>
        <v>0.40532353252352116</v>
      </c>
      <c r="F90" s="101">
        <v>10.219093640000001</v>
      </c>
      <c r="G90" s="100">
        <v>17.288832530000001</v>
      </c>
      <c r="H90" s="102">
        <f t="shared" si="4"/>
        <v>-0.40891939219912143</v>
      </c>
      <c r="I90" s="103">
        <f t="shared" si="5"/>
        <v>2.6082110176567022</v>
      </c>
    </row>
    <row r="91" spans="1:9" x14ac:dyDescent="0.15">
      <c r="A91" s="106" t="s">
        <v>1182</v>
      </c>
      <c r="B91" s="122" t="s">
        <v>1183</v>
      </c>
      <c r="C91" s="101">
        <v>0</v>
      </c>
      <c r="D91" s="100"/>
      <c r="E91" s="102" t="str">
        <f t="shared" si="3"/>
        <v/>
      </c>
      <c r="F91" s="101">
        <v>0</v>
      </c>
      <c r="G91" s="100"/>
      <c r="H91" s="102" t="str">
        <f t="shared" si="4"/>
        <v/>
      </c>
      <c r="I91" s="103" t="str">
        <f t="shared" si="5"/>
        <v/>
      </c>
    </row>
    <row r="92" spans="1:9" x14ac:dyDescent="0.15">
      <c r="A92" s="106" t="s">
        <v>1184</v>
      </c>
      <c r="B92" s="122" t="s">
        <v>1185</v>
      </c>
      <c r="C92" s="101">
        <v>0</v>
      </c>
      <c r="D92" s="100"/>
      <c r="E92" s="102" t="str">
        <f t="shared" si="3"/>
        <v/>
      </c>
      <c r="F92" s="101">
        <v>0</v>
      </c>
      <c r="G92" s="100"/>
      <c r="H92" s="102" t="str">
        <f t="shared" si="4"/>
        <v/>
      </c>
      <c r="I92" s="103" t="str">
        <f t="shared" si="5"/>
        <v/>
      </c>
    </row>
    <row r="93" spans="1:9" x14ac:dyDescent="0.15">
      <c r="A93" s="106" t="s">
        <v>588</v>
      </c>
      <c r="B93" s="120" t="s">
        <v>480</v>
      </c>
      <c r="C93" s="101">
        <v>2.6863403999999997</v>
      </c>
      <c r="D93" s="100">
        <v>1.2876334299999999</v>
      </c>
      <c r="E93" s="102">
        <f t="shared" si="3"/>
        <v>1.0862617709451672</v>
      </c>
      <c r="F93" s="101">
        <v>2.7776999600000001</v>
      </c>
      <c r="G93" s="100">
        <v>1.3326740700000002</v>
      </c>
      <c r="H93" s="102">
        <f t="shared" si="4"/>
        <v>1.0843055496682692</v>
      </c>
      <c r="I93" s="103">
        <f t="shared" si="5"/>
        <v>1.0340089290247805</v>
      </c>
    </row>
    <row r="94" spans="1:9" x14ac:dyDescent="0.15">
      <c r="A94" s="106" t="s">
        <v>1014</v>
      </c>
      <c r="B94" s="121" t="s">
        <v>1015</v>
      </c>
      <c r="C94" s="101">
        <v>8.1173085900000004</v>
      </c>
      <c r="D94" s="100">
        <v>2.48523988</v>
      </c>
      <c r="E94" s="102">
        <f t="shared" si="3"/>
        <v>2.2662072805623898</v>
      </c>
      <c r="F94" s="101">
        <v>22.105231809999999</v>
      </c>
      <c r="G94" s="100">
        <v>3.7464988799999999</v>
      </c>
      <c r="H94" s="102">
        <f t="shared" si="4"/>
        <v>4.9002371328614949</v>
      </c>
      <c r="I94" s="103">
        <f t="shared" si="5"/>
        <v>2.7232218123667513</v>
      </c>
    </row>
    <row r="95" spans="1:9" x14ac:dyDescent="0.15">
      <c r="A95" s="106" t="s">
        <v>1016</v>
      </c>
      <c r="B95" s="121" t="s">
        <v>1017</v>
      </c>
      <c r="C95" s="101">
        <v>0.72578833999999992</v>
      </c>
      <c r="D95" s="100">
        <v>3.1365248299999999</v>
      </c>
      <c r="E95" s="102">
        <f t="shared" si="3"/>
        <v>-0.76860111768986061</v>
      </c>
      <c r="F95" s="101">
        <v>1.0441045799999999</v>
      </c>
      <c r="G95" s="100">
        <v>5.25833628</v>
      </c>
      <c r="H95" s="102">
        <f t="shared" si="4"/>
        <v>-0.80143822600862646</v>
      </c>
      <c r="I95" s="103">
        <f t="shared" si="5"/>
        <v>1.4385799860052864</v>
      </c>
    </row>
    <row r="96" spans="1:9" x14ac:dyDescent="0.15">
      <c r="A96" s="106" t="s">
        <v>1018</v>
      </c>
      <c r="B96" s="121" t="s">
        <v>1019</v>
      </c>
      <c r="C96" s="101">
        <v>36.861551920000004</v>
      </c>
      <c r="D96" s="100">
        <v>67.601266440999979</v>
      </c>
      <c r="E96" s="102">
        <f t="shared" si="3"/>
        <v>-0.45472098585354936</v>
      </c>
      <c r="F96" s="101">
        <v>65.601448349999998</v>
      </c>
      <c r="G96" s="100">
        <v>74.295955930000005</v>
      </c>
      <c r="H96" s="102">
        <f t="shared" si="4"/>
        <v>-0.11702531411254435</v>
      </c>
      <c r="I96" s="103">
        <f t="shared" si="5"/>
        <v>1.7796713630607224</v>
      </c>
    </row>
    <row r="97" spans="1:9" x14ac:dyDescent="0.15">
      <c r="A97" s="106" t="s">
        <v>1020</v>
      </c>
      <c r="B97" s="121" t="s">
        <v>1021</v>
      </c>
      <c r="C97" s="101">
        <v>14.334574589999999</v>
      </c>
      <c r="D97" s="100">
        <v>30.496238560000005</v>
      </c>
      <c r="E97" s="102">
        <f t="shared" si="3"/>
        <v>-0.52995597926618543</v>
      </c>
      <c r="F97" s="101">
        <v>42.475878860000002</v>
      </c>
      <c r="G97" s="100">
        <v>33.30558585</v>
      </c>
      <c r="H97" s="102">
        <f t="shared" si="4"/>
        <v>0.27533798838731438</v>
      </c>
      <c r="I97" s="103">
        <f t="shared" si="5"/>
        <v>2.96317679979368</v>
      </c>
    </row>
    <row r="98" spans="1:9" x14ac:dyDescent="0.15">
      <c r="A98" s="106" t="s">
        <v>1022</v>
      </c>
      <c r="B98" s="120" t="s">
        <v>1023</v>
      </c>
      <c r="C98" s="101">
        <v>5.1230107900000004</v>
      </c>
      <c r="D98" s="100">
        <v>8.7254909410000021</v>
      </c>
      <c r="E98" s="102">
        <f t="shared" si="3"/>
        <v>-0.41286847643980618</v>
      </c>
      <c r="F98" s="101">
        <v>8.0034211800000001</v>
      </c>
      <c r="G98" s="100">
        <v>7.8059056699999996</v>
      </c>
      <c r="H98" s="102">
        <f t="shared" si="4"/>
        <v>2.5303343180164362E-2</v>
      </c>
      <c r="I98" s="103">
        <f t="shared" si="5"/>
        <v>1.5622495263180969</v>
      </c>
    </row>
    <row r="99" spans="1:9" x14ac:dyDescent="0.15">
      <c r="A99" s="106" t="s">
        <v>1024</v>
      </c>
      <c r="B99" s="120" t="s">
        <v>1025</v>
      </c>
      <c r="C99" s="101">
        <v>22.754505940000001</v>
      </c>
      <c r="D99" s="100">
        <v>41.414826871999999</v>
      </c>
      <c r="E99" s="102">
        <f t="shared" si="3"/>
        <v>-0.45057102350501399</v>
      </c>
      <c r="F99" s="101">
        <v>28.99636821</v>
      </c>
      <c r="G99" s="100">
        <v>25.41452542</v>
      </c>
      <c r="H99" s="102">
        <f t="shared" si="4"/>
        <v>0.1409368355618108</v>
      </c>
      <c r="I99" s="103">
        <f t="shared" si="5"/>
        <v>1.2743132409228657</v>
      </c>
    </row>
    <row r="100" spans="1:9" x14ac:dyDescent="0.15">
      <c r="A100" s="106" t="s">
        <v>1026</v>
      </c>
      <c r="B100" s="121" t="s">
        <v>1027</v>
      </c>
      <c r="C100" s="101">
        <v>35.899171369999998</v>
      </c>
      <c r="D100" s="100">
        <v>58.030271778999989</v>
      </c>
      <c r="E100" s="102">
        <f t="shared" si="3"/>
        <v>-0.38137164846105032</v>
      </c>
      <c r="F100" s="101">
        <v>50.921327810000001</v>
      </c>
      <c r="G100" s="100">
        <v>57.641037590000003</v>
      </c>
      <c r="H100" s="102">
        <f t="shared" si="4"/>
        <v>-0.11657857077100553</v>
      </c>
      <c r="I100" s="103">
        <f t="shared" si="5"/>
        <v>1.4184541276781009</v>
      </c>
    </row>
    <row r="101" spans="1:9" x14ac:dyDescent="0.15">
      <c r="A101" s="106" t="s">
        <v>1028</v>
      </c>
      <c r="B101" s="121" t="s">
        <v>1029</v>
      </c>
      <c r="C101" s="101">
        <v>0.52075322000000002</v>
      </c>
      <c r="D101" s="100">
        <v>0.26926609000000001</v>
      </c>
      <c r="E101" s="102">
        <f t="shared" si="3"/>
        <v>0.93397252509590056</v>
      </c>
      <c r="F101" s="101">
        <v>0.65733211000000002</v>
      </c>
      <c r="G101" s="100">
        <v>0.41157590999999999</v>
      </c>
      <c r="H101" s="102">
        <f t="shared" si="4"/>
        <v>0.59711026332906614</v>
      </c>
      <c r="I101" s="103">
        <f t="shared" si="5"/>
        <v>1.262271810820488</v>
      </c>
    </row>
    <row r="102" spans="1:9" x14ac:dyDescent="0.15">
      <c r="A102" s="106" t="s">
        <v>1030</v>
      </c>
      <c r="B102" s="121" t="s">
        <v>1031</v>
      </c>
      <c r="C102" s="101">
        <v>1.6512562099999999</v>
      </c>
      <c r="D102" s="100">
        <v>1.0560301999999999</v>
      </c>
      <c r="E102" s="102">
        <f t="shared" si="3"/>
        <v>0.56364487492876636</v>
      </c>
      <c r="F102" s="101">
        <v>1.6110530700000001</v>
      </c>
      <c r="G102" s="100">
        <v>1.43334044</v>
      </c>
      <c r="H102" s="102">
        <f t="shared" si="4"/>
        <v>0.12398494107931546</v>
      </c>
      <c r="I102" s="103">
        <f t="shared" si="5"/>
        <v>0.97565299693861574</v>
      </c>
    </row>
    <row r="103" spans="1:9" x14ac:dyDescent="0.15">
      <c r="A103" s="106" t="s">
        <v>1032</v>
      </c>
      <c r="B103" s="120" t="s">
        <v>1033</v>
      </c>
      <c r="C103" s="101">
        <v>59.802142689999997</v>
      </c>
      <c r="D103" s="100">
        <v>44.620317437000004</v>
      </c>
      <c r="E103" s="102">
        <f t="shared" si="3"/>
        <v>0.34024467159910743</v>
      </c>
      <c r="F103" s="101">
        <v>268.29410024999999</v>
      </c>
      <c r="G103" s="100">
        <v>95.731021089999999</v>
      </c>
      <c r="H103" s="102">
        <f t="shared" si="4"/>
        <v>1.802582665422189</v>
      </c>
      <c r="I103" s="103">
        <f t="shared" si="5"/>
        <v>4.4863626649762773</v>
      </c>
    </row>
    <row r="104" spans="1:9" x14ac:dyDescent="0.15">
      <c r="A104" s="106" t="s">
        <v>1034</v>
      </c>
      <c r="B104" s="120" t="s">
        <v>1035</v>
      </c>
      <c r="C104" s="101">
        <v>23.52336966</v>
      </c>
      <c r="D104" s="100">
        <v>53.592513356999994</v>
      </c>
      <c r="E104" s="102">
        <f t="shared" si="3"/>
        <v>-0.56106985497578843</v>
      </c>
      <c r="F104" s="101">
        <v>194.07493213000001</v>
      </c>
      <c r="G104" s="100">
        <v>141.76074494999997</v>
      </c>
      <c r="H104" s="102">
        <f t="shared" si="4"/>
        <v>0.36903154817965733</v>
      </c>
      <c r="I104" s="103">
        <f t="shared" si="5"/>
        <v>8.2503032063476915</v>
      </c>
    </row>
    <row r="105" spans="1:9" x14ac:dyDescent="0.15">
      <c r="A105" s="106" t="s">
        <v>1036</v>
      </c>
      <c r="B105" s="120" t="s">
        <v>1037</v>
      </c>
      <c r="C105" s="101">
        <v>9.5834044299999999</v>
      </c>
      <c r="D105" s="100">
        <v>24.689625431999996</v>
      </c>
      <c r="E105" s="102">
        <f t="shared" si="3"/>
        <v>-0.6118448837389393</v>
      </c>
      <c r="F105" s="101">
        <v>29.536923590000001</v>
      </c>
      <c r="G105" s="100">
        <v>37.751254609999997</v>
      </c>
      <c r="H105" s="102">
        <f t="shared" si="4"/>
        <v>-0.21759094114514776</v>
      </c>
      <c r="I105" s="103">
        <f t="shared" si="5"/>
        <v>3.0820909005506723</v>
      </c>
    </row>
    <row r="106" spans="1:9" x14ac:dyDescent="0.15">
      <c r="A106" s="106" t="s">
        <v>1038</v>
      </c>
      <c r="B106" s="121" t="s">
        <v>1039</v>
      </c>
      <c r="C106" s="101">
        <v>35.564563899999996</v>
      </c>
      <c r="D106" s="100">
        <v>68.510060459999991</v>
      </c>
      <c r="E106" s="102">
        <f t="shared" si="3"/>
        <v>-0.48088552745089785</v>
      </c>
      <c r="F106" s="101">
        <v>70.23489481</v>
      </c>
      <c r="G106" s="100">
        <v>123.22235673</v>
      </c>
      <c r="H106" s="102">
        <f t="shared" si="4"/>
        <v>-0.43001500154800687</v>
      </c>
      <c r="I106" s="103">
        <f t="shared" si="5"/>
        <v>1.9748560676151017</v>
      </c>
    </row>
    <row r="107" spans="1:9" x14ac:dyDescent="0.15">
      <c r="A107" s="106" t="s">
        <v>1040</v>
      </c>
      <c r="B107" s="121" t="s">
        <v>1041</v>
      </c>
      <c r="C107" s="101">
        <v>11.814794789999999</v>
      </c>
      <c r="D107" s="100">
        <v>23.440534101000001</v>
      </c>
      <c r="E107" s="102">
        <f t="shared" si="3"/>
        <v>-0.49596733849609831</v>
      </c>
      <c r="F107" s="101">
        <v>12.35915187</v>
      </c>
      <c r="G107" s="100">
        <v>27.18456771</v>
      </c>
      <c r="H107" s="102">
        <f t="shared" si="4"/>
        <v>-0.54536147119037637</v>
      </c>
      <c r="I107" s="103">
        <f t="shared" si="5"/>
        <v>1.0460741883101299</v>
      </c>
    </row>
    <row r="108" spans="1:9" x14ac:dyDescent="0.15">
      <c r="A108" s="106" t="s">
        <v>1042</v>
      </c>
      <c r="B108" s="121" t="s">
        <v>1043</v>
      </c>
      <c r="C108" s="101">
        <v>56.813791270000003</v>
      </c>
      <c r="D108" s="100">
        <v>91.431238037</v>
      </c>
      <c r="E108" s="102">
        <f t="shared" si="3"/>
        <v>-0.37861728125119731</v>
      </c>
      <c r="F108" s="101">
        <v>198.20306742</v>
      </c>
      <c r="G108" s="100">
        <v>248.61253373</v>
      </c>
      <c r="H108" s="102">
        <f t="shared" si="4"/>
        <v>-0.20276317349609596</v>
      </c>
      <c r="I108" s="103">
        <f t="shared" si="5"/>
        <v>3.4886435668069788</v>
      </c>
    </row>
    <row r="109" spans="1:9" x14ac:dyDescent="0.15">
      <c r="A109" s="106" t="s">
        <v>1044</v>
      </c>
      <c r="B109" s="121" t="s">
        <v>1045</v>
      </c>
      <c r="C109" s="101">
        <v>78.885422169999998</v>
      </c>
      <c r="D109" s="100">
        <v>57.58924262499999</v>
      </c>
      <c r="E109" s="102">
        <f t="shared" si="3"/>
        <v>0.36979440211903669</v>
      </c>
      <c r="F109" s="101">
        <v>153.11135002</v>
      </c>
      <c r="G109" s="100">
        <v>121.25560814000001</v>
      </c>
      <c r="H109" s="102">
        <f t="shared" si="4"/>
        <v>0.2627156167755953</v>
      </c>
      <c r="I109" s="103">
        <f t="shared" si="5"/>
        <v>1.9409333918507952</v>
      </c>
    </row>
    <row r="110" spans="1:9" x14ac:dyDescent="0.15">
      <c r="A110" s="106" t="s">
        <v>191</v>
      </c>
      <c r="B110" s="120" t="s">
        <v>192</v>
      </c>
      <c r="C110" s="101">
        <v>0.30241499999999999</v>
      </c>
      <c r="D110" s="100">
        <v>0.71749099999999999</v>
      </c>
      <c r="E110" s="102">
        <f t="shared" si="3"/>
        <v>-0.57851039246485325</v>
      </c>
      <c r="F110" s="101">
        <v>0.34140799999999999</v>
      </c>
      <c r="G110" s="100">
        <v>0.72495083999999999</v>
      </c>
      <c r="H110" s="102">
        <f t="shared" si="4"/>
        <v>-0.52906048084584612</v>
      </c>
      <c r="I110" s="103">
        <f t="shared" si="5"/>
        <v>1.128938710050758</v>
      </c>
    </row>
    <row r="111" spans="1:9" x14ac:dyDescent="0.15">
      <c r="A111" s="106" t="s">
        <v>1046</v>
      </c>
      <c r="B111" s="120" t="s">
        <v>1047</v>
      </c>
      <c r="C111" s="101">
        <v>46.978339399999996</v>
      </c>
      <c r="D111" s="100">
        <v>41.697553160000005</v>
      </c>
      <c r="E111" s="102">
        <f t="shared" si="3"/>
        <v>0.12664499088799741</v>
      </c>
      <c r="F111" s="101">
        <v>75.781883390000004</v>
      </c>
      <c r="G111" s="100">
        <v>65.674542209999998</v>
      </c>
      <c r="H111" s="102">
        <f t="shared" si="4"/>
        <v>0.15390044360995936</v>
      </c>
      <c r="I111" s="103">
        <f t="shared" si="5"/>
        <v>1.6131239281310146</v>
      </c>
    </row>
    <row r="112" spans="1:9" x14ac:dyDescent="0.15">
      <c r="A112" s="106" t="s">
        <v>1057</v>
      </c>
      <c r="B112" s="120" t="s">
        <v>1058</v>
      </c>
      <c r="C112" s="101">
        <v>8.8306328000000001</v>
      </c>
      <c r="D112" s="100">
        <v>26.450512921000005</v>
      </c>
      <c r="E112" s="102">
        <f t="shared" si="3"/>
        <v>-0.66614512064947351</v>
      </c>
      <c r="F112" s="101">
        <v>33.982294850000002</v>
      </c>
      <c r="G112" s="100">
        <v>32.031807620000002</v>
      </c>
      <c r="H112" s="102">
        <f t="shared" si="4"/>
        <v>6.0892199813979753E-2</v>
      </c>
      <c r="I112" s="103">
        <f t="shared" si="5"/>
        <v>3.8482287305616425</v>
      </c>
    </row>
    <row r="113" spans="1:9" x14ac:dyDescent="0.15">
      <c r="A113" s="106" t="s">
        <v>185</v>
      </c>
      <c r="B113" s="120" t="s">
        <v>186</v>
      </c>
      <c r="C113" s="101">
        <v>4.1599999999999996E-3</v>
      </c>
      <c r="D113" s="100">
        <v>1.2196549999999999E-2</v>
      </c>
      <c r="E113" s="102">
        <f t="shared" si="3"/>
        <v>-0.65891994047497038</v>
      </c>
      <c r="F113" s="101">
        <v>5.9480000000000002E-3</v>
      </c>
      <c r="G113" s="100">
        <v>1.0418209999999999E-2</v>
      </c>
      <c r="H113" s="102">
        <f t="shared" si="4"/>
        <v>-0.42907658801271997</v>
      </c>
      <c r="I113" s="103">
        <f t="shared" si="5"/>
        <v>1.4298076923076926</v>
      </c>
    </row>
    <row r="114" spans="1:9" x14ac:dyDescent="0.15">
      <c r="A114" s="106" t="s">
        <v>1059</v>
      </c>
      <c r="B114" s="120" t="s">
        <v>1060</v>
      </c>
      <c r="C114" s="101">
        <v>1.44270673</v>
      </c>
      <c r="D114" s="100">
        <v>1.1441695000000001</v>
      </c>
      <c r="E114" s="102">
        <f t="shared" si="3"/>
        <v>0.26092045802654229</v>
      </c>
      <c r="F114" s="101">
        <v>1.7313414499999999</v>
      </c>
      <c r="G114" s="100">
        <v>2.0066395699999999</v>
      </c>
      <c r="H114" s="102">
        <f t="shared" si="4"/>
        <v>-0.1371936067223074</v>
      </c>
      <c r="I114" s="103">
        <f t="shared" si="5"/>
        <v>1.200064721400447</v>
      </c>
    </row>
    <row r="115" spans="1:9" x14ac:dyDescent="0.15">
      <c r="A115" s="106" t="s">
        <v>189</v>
      </c>
      <c r="B115" s="120" t="s">
        <v>190</v>
      </c>
      <c r="C115" s="101">
        <v>0.155615</v>
      </c>
      <c r="D115" s="100">
        <v>1.3596975</v>
      </c>
      <c r="E115" s="102">
        <f t="shared" si="3"/>
        <v>-0.88555174956194305</v>
      </c>
      <c r="F115" s="101">
        <v>0.15514851999999998</v>
      </c>
      <c r="G115" s="100">
        <v>1.3563449999999999</v>
      </c>
      <c r="H115" s="102">
        <f t="shared" si="4"/>
        <v>-0.88561279025616635</v>
      </c>
      <c r="I115" s="103">
        <f t="shared" si="5"/>
        <v>0.99700234553224287</v>
      </c>
    </row>
    <row r="116" spans="1:9" x14ac:dyDescent="0.15">
      <c r="A116" s="106" t="s">
        <v>1061</v>
      </c>
      <c r="B116" s="120" t="s">
        <v>1062</v>
      </c>
      <c r="C116" s="101">
        <v>1.6388780700000001</v>
      </c>
      <c r="D116" s="100">
        <v>0.38088760999999999</v>
      </c>
      <c r="E116" s="102">
        <f t="shared" si="3"/>
        <v>3.3027865096478202</v>
      </c>
      <c r="F116" s="101">
        <v>2.1040212700000001</v>
      </c>
      <c r="G116" s="100">
        <v>0.61458897000000001</v>
      </c>
      <c r="H116" s="102">
        <f t="shared" si="4"/>
        <v>2.4234608375740945</v>
      </c>
      <c r="I116" s="103">
        <f t="shared" si="5"/>
        <v>1.2838180634145651</v>
      </c>
    </row>
    <row r="117" spans="1:9" x14ac:dyDescent="0.15">
      <c r="A117" s="106" t="s">
        <v>1063</v>
      </c>
      <c r="B117" s="120" t="s">
        <v>1064</v>
      </c>
      <c r="C117" s="101">
        <v>12.78404463</v>
      </c>
      <c r="D117" s="100">
        <v>6.5128112199999997</v>
      </c>
      <c r="E117" s="102">
        <f t="shared" si="3"/>
        <v>0.96290729120811225</v>
      </c>
      <c r="F117" s="101">
        <v>10.09601</v>
      </c>
      <c r="G117" s="100">
        <v>4.66316183</v>
      </c>
      <c r="H117" s="102">
        <f t="shared" si="4"/>
        <v>1.165056750775471</v>
      </c>
      <c r="I117" s="103">
        <f t="shared" si="5"/>
        <v>0.78973519666130887</v>
      </c>
    </row>
    <row r="118" spans="1:9" x14ac:dyDescent="0.15">
      <c r="A118" s="106" t="s">
        <v>1065</v>
      </c>
      <c r="B118" s="120" t="s">
        <v>1066</v>
      </c>
      <c r="C118" s="101">
        <v>8.7930130000000002</v>
      </c>
      <c r="D118" s="100">
        <v>4.1964864000000004</v>
      </c>
      <c r="E118" s="102">
        <f t="shared" si="3"/>
        <v>1.0953274148582963</v>
      </c>
      <c r="F118" s="101">
        <v>10.541792449999999</v>
      </c>
      <c r="G118" s="100">
        <v>3.95142858</v>
      </c>
      <c r="H118" s="102">
        <f t="shared" si="4"/>
        <v>1.6678433474305638</v>
      </c>
      <c r="I118" s="103">
        <f t="shared" si="5"/>
        <v>1.1988828459596272</v>
      </c>
    </row>
    <row r="119" spans="1:9" x14ac:dyDescent="0.15">
      <c r="A119" s="106" t="s">
        <v>1067</v>
      </c>
      <c r="B119" s="120" t="s">
        <v>1068</v>
      </c>
      <c r="C119" s="101">
        <v>1063.76222078</v>
      </c>
      <c r="D119" s="100">
        <v>518.60302354500004</v>
      </c>
      <c r="E119" s="102">
        <f t="shared" si="3"/>
        <v>1.0512071324005605</v>
      </c>
      <c r="F119" s="101">
        <v>880.84094750999998</v>
      </c>
      <c r="G119" s="100">
        <v>614.22205799000005</v>
      </c>
      <c r="H119" s="102">
        <f t="shared" si="4"/>
        <v>0.43407573214236583</v>
      </c>
      <c r="I119" s="103">
        <f t="shared" si="5"/>
        <v>0.82804308171813656</v>
      </c>
    </row>
    <row r="120" spans="1:9" x14ac:dyDescent="0.15">
      <c r="A120" s="106" t="s">
        <v>1069</v>
      </c>
      <c r="B120" s="120" t="s">
        <v>1070</v>
      </c>
      <c r="C120" s="101">
        <v>0.35158160999999999</v>
      </c>
      <c r="D120" s="100">
        <v>0.30850169999999999</v>
      </c>
      <c r="E120" s="102">
        <f t="shared" si="3"/>
        <v>0.13964237474218133</v>
      </c>
      <c r="F120" s="101">
        <v>0.26047415000000002</v>
      </c>
      <c r="G120" s="100">
        <v>0.31508570000000002</v>
      </c>
      <c r="H120" s="102">
        <f t="shared" si="4"/>
        <v>-0.17332284518148555</v>
      </c>
      <c r="I120" s="103">
        <f t="shared" si="5"/>
        <v>0.74086397749870936</v>
      </c>
    </row>
    <row r="121" spans="1:9" x14ac:dyDescent="0.15">
      <c r="A121" s="106" t="s">
        <v>1071</v>
      </c>
      <c r="B121" s="120" t="s">
        <v>1072</v>
      </c>
      <c r="C121" s="101">
        <v>55.03368098</v>
      </c>
      <c r="D121" s="100">
        <v>77.234361633999995</v>
      </c>
      <c r="E121" s="102">
        <f t="shared" si="3"/>
        <v>-0.28744564186605315</v>
      </c>
      <c r="F121" s="101">
        <v>69.577276330000004</v>
      </c>
      <c r="G121" s="100">
        <v>69.62341262999999</v>
      </c>
      <c r="H121" s="102">
        <f t="shared" si="4"/>
        <v>-6.6265496414497083E-4</v>
      </c>
      <c r="I121" s="103">
        <f t="shared" si="5"/>
        <v>1.2642671740472049</v>
      </c>
    </row>
    <row r="122" spans="1:9" x14ac:dyDescent="0.15">
      <c r="A122" s="106" t="s">
        <v>1075</v>
      </c>
      <c r="B122" s="120" t="s">
        <v>1076</v>
      </c>
      <c r="C122" s="101">
        <v>0.44809528999999998</v>
      </c>
      <c r="D122" s="100">
        <v>0.21368381100000003</v>
      </c>
      <c r="E122" s="102">
        <f t="shared" si="3"/>
        <v>1.0970015833347335</v>
      </c>
      <c r="F122" s="101">
        <v>5.4772800000000003E-2</v>
      </c>
      <c r="G122" s="100">
        <v>2.7765109999999999E-2</v>
      </c>
      <c r="H122" s="102">
        <f t="shared" si="4"/>
        <v>0.9727204394291975</v>
      </c>
      <c r="I122" s="103">
        <f t="shared" si="5"/>
        <v>0.12223471485272698</v>
      </c>
    </row>
    <row r="123" spans="1:9" x14ac:dyDescent="0.15">
      <c r="A123" s="106" t="s">
        <v>1077</v>
      </c>
      <c r="B123" s="120" t="s">
        <v>1078</v>
      </c>
      <c r="C123" s="101">
        <v>10.937322640000001</v>
      </c>
      <c r="D123" s="100">
        <v>11.097260094000001</v>
      </c>
      <c r="E123" s="102">
        <f t="shared" si="3"/>
        <v>-1.4412337157572175E-2</v>
      </c>
      <c r="F123" s="101">
        <v>2.0154416799999999</v>
      </c>
      <c r="G123" s="100">
        <v>24.822787269999999</v>
      </c>
      <c r="H123" s="102">
        <f t="shared" si="4"/>
        <v>-0.9188067940123793</v>
      </c>
      <c r="I123" s="103">
        <f t="shared" si="5"/>
        <v>0.18427194171168745</v>
      </c>
    </row>
    <row r="124" spans="1:9" x14ac:dyDescent="0.15">
      <c r="A124" s="106" t="s">
        <v>1079</v>
      </c>
      <c r="B124" s="120" t="s">
        <v>1080</v>
      </c>
      <c r="C124" s="101">
        <v>19.747902889999999</v>
      </c>
      <c r="D124" s="100">
        <v>17.59186081</v>
      </c>
      <c r="E124" s="102">
        <f t="shared" si="3"/>
        <v>0.12255906883792589</v>
      </c>
      <c r="F124" s="101">
        <v>33.716192920000005</v>
      </c>
      <c r="G124" s="100">
        <v>26.92489913</v>
      </c>
      <c r="H124" s="102">
        <f t="shared" si="4"/>
        <v>0.25223098356691986</v>
      </c>
      <c r="I124" s="103">
        <f t="shared" si="5"/>
        <v>1.707330297693195</v>
      </c>
    </row>
    <row r="125" spans="1:9" x14ac:dyDescent="0.15">
      <c r="A125" s="106" t="s">
        <v>1081</v>
      </c>
      <c r="B125" s="120" t="s">
        <v>1082</v>
      </c>
      <c r="C125" s="101">
        <v>17.183252510000003</v>
      </c>
      <c r="D125" s="100">
        <v>29.347633898999998</v>
      </c>
      <c r="E125" s="102">
        <f t="shared" si="3"/>
        <v>-0.41449274687232929</v>
      </c>
      <c r="F125" s="101">
        <v>12.462862880000001</v>
      </c>
      <c r="G125" s="100">
        <v>47.300980639999999</v>
      </c>
      <c r="H125" s="102">
        <f t="shared" si="4"/>
        <v>-0.73651998940882835</v>
      </c>
      <c r="I125" s="103">
        <f t="shared" si="5"/>
        <v>0.72529126093835183</v>
      </c>
    </row>
    <row r="126" spans="1:9" x14ac:dyDescent="0.15">
      <c r="A126" s="106" t="s">
        <v>1083</v>
      </c>
      <c r="B126" s="120" t="s">
        <v>1084</v>
      </c>
      <c r="C126" s="101">
        <v>26.355126739999999</v>
      </c>
      <c r="D126" s="100">
        <v>6.4724172050000002</v>
      </c>
      <c r="E126" s="102">
        <f t="shared" si="3"/>
        <v>3.0719140786598906</v>
      </c>
      <c r="F126" s="101">
        <v>6.3869115700000005</v>
      </c>
      <c r="G126" s="100">
        <v>1.1762913799999999</v>
      </c>
      <c r="H126" s="102">
        <f t="shared" si="4"/>
        <v>4.4297019247050855</v>
      </c>
      <c r="I126" s="103">
        <f t="shared" si="5"/>
        <v>0.24234038534545863</v>
      </c>
    </row>
    <row r="127" spans="1:9" x14ac:dyDescent="0.15">
      <c r="A127" s="106" t="s">
        <v>1085</v>
      </c>
      <c r="B127" s="120" t="s">
        <v>1086</v>
      </c>
      <c r="C127" s="101">
        <v>1.0509496399999998</v>
      </c>
      <c r="D127" s="100">
        <v>11.738968269999997</v>
      </c>
      <c r="E127" s="102">
        <f t="shared" si="3"/>
        <v>-0.91047342357285377</v>
      </c>
      <c r="F127" s="101">
        <v>9.0659600099999995</v>
      </c>
      <c r="G127" s="100">
        <v>25.42778148</v>
      </c>
      <c r="H127" s="102">
        <f t="shared" si="4"/>
        <v>-0.64346240677226396</v>
      </c>
      <c r="I127" s="103">
        <f t="shared" si="5"/>
        <v>8.6264457067609843</v>
      </c>
    </row>
    <row r="128" spans="1:9" x14ac:dyDescent="0.15">
      <c r="A128" s="106" t="s">
        <v>1087</v>
      </c>
      <c r="B128" s="120" t="s">
        <v>1088</v>
      </c>
      <c r="C128" s="101">
        <v>0.85252330000000009</v>
      </c>
      <c r="D128" s="100">
        <v>26.277300129999997</v>
      </c>
      <c r="E128" s="102">
        <f t="shared" si="3"/>
        <v>-0.96755666313577249</v>
      </c>
      <c r="F128" s="101">
        <v>58.403930920000001</v>
      </c>
      <c r="G128" s="100">
        <v>41.54282096</v>
      </c>
      <c r="H128" s="102">
        <f t="shared" si="4"/>
        <v>0.40587301416615218</v>
      </c>
      <c r="I128" s="103">
        <f t="shared" si="5"/>
        <v>68.507137482342117</v>
      </c>
    </row>
    <row r="129" spans="1:9" x14ac:dyDescent="0.15">
      <c r="A129" s="106" t="s">
        <v>687</v>
      </c>
      <c r="B129" s="120" t="s">
        <v>1074</v>
      </c>
      <c r="C129" s="101">
        <v>0.28682790000000002</v>
      </c>
      <c r="D129" s="100">
        <v>0.82939118999999994</v>
      </c>
      <c r="E129" s="102">
        <f t="shared" si="3"/>
        <v>-0.65417054888176462</v>
      </c>
      <c r="F129" s="101">
        <v>1.391538E-2</v>
      </c>
      <c r="G129" s="100">
        <v>3.4604000000000002E-3</v>
      </c>
      <c r="H129" s="102">
        <f t="shared" si="4"/>
        <v>3.021321234539359</v>
      </c>
      <c r="I129" s="103">
        <f t="shared" si="5"/>
        <v>4.8514736537136026E-2</v>
      </c>
    </row>
    <row r="130" spans="1:9" x14ac:dyDescent="0.15">
      <c r="A130" s="106" t="s">
        <v>629</v>
      </c>
      <c r="B130" s="120" t="s">
        <v>1073</v>
      </c>
      <c r="C130" s="101">
        <v>7.2954699999999997E-2</v>
      </c>
      <c r="D130" s="100">
        <v>9.9344000000000002E-2</v>
      </c>
      <c r="E130" s="102">
        <f t="shared" si="3"/>
        <v>-0.26563556933483656</v>
      </c>
      <c r="F130" s="101">
        <v>0</v>
      </c>
      <c r="G130" s="100">
        <v>0</v>
      </c>
      <c r="H130" s="102" t="str">
        <f t="shared" si="4"/>
        <v/>
      </c>
      <c r="I130" s="103">
        <f t="shared" si="5"/>
        <v>0</v>
      </c>
    </row>
    <row r="131" spans="1:9" x14ac:dyDescent="0.15">
      <c r="A131" s="106" t="s">
        <v>1089</v>
      </c>
      <c r="B131" s="120" t="s">
        <v>1090</v>
      </c>
      <c r="C131" s="101">
        <v>0.86872649999999996</v>
      </c>
      <c r="D131" s="100">
        <v>2.0993441600000002</v>
      </c>
      <c r="E131" s="102">
        <f t="shared" si="3"/>
        <v>-0.58619147991437481</v>
      </c>
      <c r="F131" s="101">
        <v>0.18743252999999999</v>
      </c>
      <c r="G131" s="100">
        <v>0.32903516999999999</v>
      </c>
      <c r="H131" s="102">
        <f t="shared" si="4"/>
        <v>-0.43035715604505143</v>
      </c>
      <c r="I131" s="103">
        <f t="shared" si="5"/>
        <v>0.21575551108432861</v>
      </c>
    </row>
    <row r="132" spans="1:9" x14ac:dyDescent="0.15">
      <c r="A132" s="106" t="s">
        <v>1091</v>
      </c>
      <c r="B132" s="120" t="s">
        <v>1092</v>
      </c>
      <c r="C132" s="101">
        <v>66.681650300000001</v>
      </c>
      <c r="D132" s="100">
        <v>90.644619985000006</v>
      </c>
      <c r="E132" s="102">
        <f t="shared" si="3"/>
        <v>-0.26436174247258615</v>
      </c>
      <c r="F132" s="101">
        <v>118.27402384</v>
      </c>
      <c r="G132" s="100">
        <v>382.18195364999997</v>
      </c>
      <c r="H132" s="102">
        <f t="shared" si="4"/>
        <v>-0.69052954303458636</v>
      </c>
      <c r="I132" s="103">
        <f t="shared" si="5"/>
        <v>1.773711707911944</v>
      </c>
    </row>
    <row r="133" spans="1:9" x14ac:dyDescent="0.15">
      <c r="A133" s="106" t="s">
        <v>501</v>
      </c>
      <c r="B133" s="120" t="s">
        <v>502</v>
      </c>
      <c r="C133" s="101">
        <v>5.44260228</v>
      </c>
      <c r="D133" s="100">
        <v>2.0666089799999998</v>
      </c>
      <c r="E133" s="102">
        <f t="shared" si="3"/>
        <v>1.6335907434216224</v>
      </c>
      <c r="F133" s="101">
        <v>0.16814473999999999</v>
      </c>
      <c r="G133" s="100">
        <v>2.5153969599999999</v>
      </c>
      <c r="H133" s="102">
        <f t="shared" si="4"/>
        <v>-0.93315379533574694</v>
      </c>
      <c r="I133" s="103">
        <f t="shared" si="5"/>
        <v>3.089418100930939E-2</v>
      </c>
    </row>
    <row r="134" spans="1:9" x14ac:dyDescent="0.15">
      <c r="A134" s="106" t="s">
        <v>670</v>
      </c>
      <c r="B134" s="120" t="s">
        <v>1093</v>
      </c>
      <c r="C134" s="101">
        <v>50.822483579999997</v>
      </c>
      <c r="D134" s="100">
        <v>58.627647110000005</v>
      </c>
      <c r="E134" s="102">
        <f t="shared" si="3"/>
        <v>-0.13313110647875026</v>
      </c>
      <c r="F134" s="101">
        <v>72.744303900000006</v>
      </c>
      <c r="G134" s="100">
        <v>28.303925670000002</v>
      </c>
      <c r="H134" s="102">
        <f t="shared" si="4"/>
        <v>1.5701135859434299</v>
      </c>
      <c r="I134" s="103">
        <f t="shared" si="5"/>
        <v>1.4313409887868374</v>
      </c>
    </row>
    <row r="135" spans="1:9" x14ac:dyDescent="0.15">
      <c r="A135" s="106" t="s">
        <v>503</v>
      </c>
      <c r="B135" s="120" t="s">
        <v>504</v>
      </c>
      <c r="C135" s="101">
        <v>1.1465739500000001</v>
      </c>
      <c r="D135" s="100">
        <v>5.3523070800000001</v>
      </c>
      <c r="E135" s="102">
        <f t="shared" ref="E135:E198" si="6">IF(ISERROR(C135/D135-1),"",(C135/D135-1))</f>
        <v>-0.78577949043984974</v>
      </c>
      <c r="F135" s="101">
        <v>0</v>
      </c>
      <c r="G135" s="100">
        <v>0</v>
      </c>
      <c r="H135" s="102" t="str">
        <f t="shared" ref="H135:H198" si="7">IF(ISERROR(F135/G135-1),"",(F135/G135-1))</f>
        <v/>
      </c>
      <c r="I135" s="103">
        <f t="shared" ref="I135:I198" si="8">IF(ISERROR(F135/C135),"",(F135/C135))</f>
        <v>0</v>
      </c>
    </row>
    <row r="136" spans="1:9" x14ac:dyDescent="0.15">
      <c r="A136" s="106" t="s">
        <v>1094</v>
      </c>
      <c r="B136" s="120" t="s">
        <v>1095</v>
      </c>
      <c r="C136" s="101">
        <v>1.0391953899999999</v>
      </c>
      <c r="D136" s="100">
        <v>0.18540032000000001</v>
      </c>
      <c r="E136" s="102">
        <f t="shared" si="6"/>
        <v>4.6051434539055807</v>
      </c>
      <c r="F136" s="101">
        <v>0</v>
      </c>
      <c r="G136" s="100">
        <v>0</v>
      </c>
      <c r="H136" s="102" t="str">
        <f t="shared" si="7"/>
        <v/>
      </c>
      <c r="I136" s="103">
        <f t="shared" si="8"/>
        <v>0</v>
      </c>
    </row>
    <row r="137" spans="1:9" x14ac:dyDescent="0.15">
      <c r="A137" s="106" t="s">
        <v>1096</v>
      </c>
      <c r="B137" s="120" t="s">
        <v>1097</v>
      </c>
      <c r="C137" s="101">
        <v>5.927495E-2</v>
      </c>
      <c r="D137" s="100">
        <v>4.6685749999999998E-2</v>
      </c>
      <c r="E137" s="102">
        <f t="shared" si="6"/>
        <v>0.26965830044499661</v>
      </c>
      <c r="F137" s="101">
        <v>0</v>
      </c>
      <c r="G137" s="100">
        <v>0</v>
      </c>
      <c r="H137" s="102" t="str">
        <f t="shared" si="7"/>
        <v/>
      </c>
      <c r="I137" s="103">
        <f t="shared" si="8"/>
        <v>0</v>
      </c>
    </row>
    <row r="138" spans="1:9" x14ac:dyDescent="0.15">
      <c r="A138" s="106" t="s">
        <v>1098</v>
      </c>
      <c r="B138" s="120" t="s">
        <v>1099</v>
      </c>
      <c r="C138" s="101">
        <v>0.42630361</v>
      </c>
      <c r="D138" s="100">
        <v>0.18070370499999999</v>
      </c>
      <c r="E138" s="102">
        <f t="shared" si="6"/>
        <v>1.3591304339886117</v>
      </c>
      <c r="F138" s="101">
        <v>0</v>
      </c>
      <c r="G138" s="100">
        <v>0</v>
      </c>
      <c r="H138" s="102" t="str">
        <f t="shared" si="7"/>
        <v/>
      </c>
      <c r="I138" s="103">
        <f t="shared" si="8"/>
        <v>0</v>
      </c>
    </row>
    <row r="139" spans="1:9" x14ac:dyDescent="0.15">
      <c r="A139" s="106" t="s">
        <v>196</v>
      </c>
      <c r="B139" s="120" t="s">
        <v>197</v>
      </c>
      <c r="C139" s="101">
        <v>5.7319760000000004E-2</v>
      </c>
      <c r="D139" s="100">
        <v>2.4226999999999999E-2</v>
      </c>
      <c r="E139" s="102">
        <f t="shared" si="6"/>
        <v>1.3659454327816074</v>
      </c>
      <c r="F139" s="101">
        <v>7.92E-3</v>
      </c>
      <c r="G139" s="100">
        <v>2.4251229999999999E-2</v>
      </c>
      <c r="H139" s="102">
        <f t="shared" si="7"/>
        <v>-0.67341862660161977</v>
      </c>
      <c r="I139" s="103">
        <f t="shared" si="8"/>
        <v>0.13817224635971956</v>
      </c>
    </row>
    <row r="140" spans="1:9" x14ac:dyDescent="0.15">
      <c r="A140" s="106" t="s">
        <v>194</v>
      </c>
      <c r="B140" s="120" t="s">
        <v>195</v>
      </c>
      <c r="C140" s="101">
        <v>1.3365536299999998</v>
      </c>
      <c r="D140" s="100">
        <v>2.6702599999999999</v>
      </c>
      <c r="E140" s="102">
        <f t="shared" si="6"/>
        <v>-0.49946685715997696</v>
      </c>
      <c r="F140" s="101">
        <v>6.9768E-3</v>
      </c>
      <c r="G140" s="100">
        <v>0</v>
      </c>
      <c r="H140" s="102" t="str">
        <f t="shared" si="7"/>
        <v/>
      </c>
      <c r="I140" s="103">
        <f t="shared" si="8"/>
        <v>5.2199925565276422E-3</v>
      </c>
    </row>
    <row r="141" spans="1:9" x14ac:dyDescent="0.15">
      <c r="A141" s="106" t="s">
        <v>198</v>
      </c>
      <c r="B141" s="120" t="s">
        <v>199</v>
      </c>
      <c r="C141" s="101">
        <v>0.15935064000000002</v>
      </c>
      <c r="D141" s="100">
        <v>0.47518151000000003</v>
      </c>
      <c r="E141" s="102">
        <f t="shared" si="6"/>
        <v>-0.66465311329138199</v>
      </c>
      <c r="F141" s="101">
        <v>0</v>
      </c>
      <c r="G141" s="100">
        <v>0.45192947</v>
      </c>
      <c r="H141" s="102">
        <f t="shared" si="7"/>
        <v>-1</v>
      </c>
      <c r="I141" s="103">
        <f t="shared" si="8"/>
        <v>0</v>
      </c>
    </row>
    <row r="142" spans="1:9" x14ac:dyDescent="0.15">
      <c r="A142" s="106" t="s">
        <v>1100</v>
      </c>
      <c r="B142" s="120" t="s">
        <v>1101</v>
      </c>
      <c r="C142" s="101">
        <v>13.457576130000001</v>
      </c>
      <c r="D142" s="100">
        <v>4.0477800449999997</v>
      </c>
      <c r="E142" s="102">
        <f t="shared" si="6"/>
        <v>2.3246806843231034</v>
      </c>
      <c r="F142" s="101">
        <v>10.27038746</v>
      </c>
      <c r="G142" s="100">
        <v>24.732105359999998</v>
      </c>
      <c r="H142" s="102">
        <f t="shared" si="7"/>
        <v>-0.58473460667806243</v>
      </c>
      <c r="I142" s="103">
        <f t="shared" si="8"/>
        <v>0.76316770277115265</v>
      </c>
    </row>
    <row r="143" spans="1:9" x14ac:dyDescent="0.15">
      <c r="A143" s="107" t="s">
        <v>1102</v>
      </c>
      <c r="B143" s="120" t="s">
        <v>1103</v>
      </c>
      <c r="C143" s="101">
        <v>6.3644915800000001</v>
      </c>
      <c r="D143" s="100">
        <v>0.51990095299999994</v>
      </c>
      <c r="E143" s="102">
        <f t="shared" si="6"/>
        <v>11.241738629780894</v>
      </c>
      <c r="F143" s="101">
        <v>6.6415742999999994</v>
      </c>
      <c r="G143" s="100">
        <v>2.7562335199999999</v>
      </c>
      <c r="H143" s="102">
        <f t="shared" si="7"/>
        <v>1.4096558770535523</v>
      </c>
      <c r="I143" s="103">
        <f t="shared" si="8"/>
        <v>1.0435357194706194</v>
      </c>
    </row>
    <row r="144" spans="1:9" x14ac:dyDescent="0.15">
      <c r="A144" s="107" t="s">
        <v>1104</v>
      </c>
      <c r="B144" s="120" t="s">
        <v>1105</v>
      </c>
      <c r="C144" s="101">
        <v>0.34925821000000001</v>
      </c>
      <c r="D144" s="100">
        <v>1.2552595950000001</v>
      </c>
      <c r="E144" s="102">
        <f t="shared" si="6"/>
        <v>-0.7217641582735721</v>
      </c>
      <c r="F144" s="101">
        <v>0.49386762000000001</v>
      </c>
      <c r="G144" s="100">
        <v>0</v>
      </c>
      <c r="H144" s="102" t="str">
        <f t="shared" si="7"/>
        <v/>
      </c>
      <c r="I144" s="103">
        <f t="shared" si="8"/>
        <v>1.4140472746510382</v>
      </c>
    </row>
    <row r="145" spans="1:9" x14ac:dyDescent="0.15">
      <c r="A145" s="106" t="s">
        <v>1106</v>
      </c>
      <c r="B145" s="120" t="s">
        <v>1107</v>
      </c>
      <c r="C145" s="101">
        <v>13.851820960000001</v>
      </c>
      <c r="D145" s="100">
        <v>12.775882832000001</v>
      </c>
      <c r="E145" s="102">
        <f t="shared" si="6"/>
        <v>8.4216342788075549E-2</v>
      </c>
      <c r="F145" s="101">
        <v>5.6656386799999998</v>
      </c>
      <c r="G145" s="100">
        <v>21.389469030000001</v>
      </c>
      <c r="H145" s="102">
        <f t="shared" si="7"/>
        <v>-0.73512018124182488</v>
      </c>
      <c r="I145" s="103">
        <f t="shared" si="8"/>
        <v>0.40901760832461692</v>
      </c>
    </row>
    <row r="146" spans="1:9" x14ac:dyDescent="0.15">
      <c r="A146" s="106" t="s">
        <v>1108</v>
      </c>
      <c r="B146" s="120" t="s">
        <v>1109</v>
      </c>
      <c r="C146" s="101">
        <v>15.830022210000001</v>
      </c>
      <c r="D146" s="100">
        <v>3.55915443</v>
      </c>
      <c r="E146" s="102">
        <f t="shared" si="6"/>
        <v>3.4476918665201053</v>
      </c>
      <c r="F146" s="101">
        <v>18.170475370000002</v>
      </c>
      <c r="G146" s="100">
        <v>4.4777832899999996</v>
      </c>
      <c r="H146" s="102">
        <f t="shared" si="7"/>
        <v>3.0579175438389745</v>
      </c>
      <c r="I146" s="103">
        <f t="shared" si="8"/>
        <v>1.1478490130305383</v>
      </c>
    </row>
    <row r="147" spans="1:9" x14ac:dyDescent="0.15">
      <c r="A147" s="106" t="s">
        <v>1110</v>
      </c>
      <c r="B147" s="120" t="s">
        <v>1111</v>
      </c>
      <c r="C147" s="101">
        <v>38.572333569999998</v>
      </c>
      <c r="D147" s="100">
        <v>32.303128994999994</v>
      </c>
      <c r="E147" s="102">
        <f t="shared" si="6"/>
        <v>0.19407422036330835</v>
      </c>
      <c r="F147" s="101">
        <v>39.814347659999996</v>
      </c>
      <c r="G147" s="100">
        <v>15.469614640000001</v>
      </c>
      <c r="H147" s="102">
        <f t="shared" si="7"/>
        <v>1.5737129583726976</v>
      </c>
      <c r="I147" s="103">
        <f t="shared" si="8"/>
        <v>1.0321996097992368</v>
      </c>
    </row>
    <row r="148" spans="1:9" x14ac:dyDescent="0.15">
      <c r="A148" s="106" t="s">
        <v>1112</v>
      </c>
      <c r="B148" s="120" t="s">
        <v>1113</v>
      </c>
      <c r="C148" s="101">
        <v>18.574775260000003</v>
      </c>
      <c r="D148" s="100">
        <v>36.625871350000004</v>
      </c>
      <c r="E148" s="102">
        <f t="shared" si="6"/>
        <v>-0.49285096639755432</v>
      </c>
      <c r="F148" s="101">
        <v>24.056439409999999</v>
      </c>
      <c r="G148" s="100">
        <v>17.801206269999998</v>
      </c>
      <c r="H148" s="102">
        <f t="shared" si="7"/>
        <v>0.35139377888912038</v>
      </c>
      <c r="I148" s="103">
        <f t="shared" si="8"/>
        <v>1.2951133498667158</v>
      </c>
    </row>
    <row r="149" spans="1:9" x14ac:dyDescent="0.15">
      <c r="A149" s="106" t="s">
        <v>1114</v>
      </c>
      <c r="B149" s="120" t="s">
        <v>1115</v>
      </c>
      <c r="C149" s="101">
        <v>7.5446048699999997</v>
      </c>
      <c r="D149" s="100">
        <v>23.067551600000002</v>
      </c>
      <c r="E149" s="102">
        <f t="shared" si="6"/>
        <v>-0.67293430179213298</v>
      </c>
      <c r="F149" s="101">
        <v>18.199157230000001</v>
      </c>
      <c r="G149" s="100">
        <v>13.2175016</v>
      </c>
      <c r="H149" s="102">
        <f t="shared" si="7"/>
        <v>0.37689843215150431</v>
      </c>
      <c r="I149" s="103">
        <f t="shared" si="8"/>
        <v>2.412208133306788</v>
      </c>
    </row>
    <row r="150" spans="1:9" x14ac:dyDescent="0.15">
      <c r="A150" s="106" t="s">
        <v>1116</v>
      </c>
      <c r="B150" s="120" t="s">
        <v>1117</v>
      </c>
      <c r="C150" s="101">
        <v>34.000456440000001</v>
      </c>
      <c r="D150" s="100">
        <v>38.812785909999995</v>
      </c>
      <c r="E150" s="102">
        <f t="shared" si="6"/>
        <v>-0.12398825173639783</v>
      </c>
      <c r="F150" s="101">
        <v>31.799015839999999</v>
      </c>
      <c r="G150" s="100">
        <v>34.84584753</v>
      </c>
      <c r="H150" s="102">
        <f t="shared" si="7"/>
        <v>-8.743743963687145E-2</v>
      </c>
      <c r="I150" s="103">
        <f t="shared" si="8"/>
        <v>0.93525261627340661</v>
      </c>
    </row>
    <row r="151" spans="1:9" x14ac:dyDescent="0.15">
      <c r="A151" s="106" t="s">
        <v>1118</v>
      </c>
      <c r="B151" s="120" t="s">
        <v>1119</v>
      </c>
      <c r="C151" s="101">
        <v>53.78574425</v>
      </c>
      <c r="D151" s="100">
        <v>40.857194450000001</v>
      </c>
      <c r="E151" s="102">
        <f t="shared" si="6"/>
        <v>0.31643263748375161</v>
      </c>
      <c r="F151" s="101">
        <v>42.009839899999996</v>
      </c>
      <c r="G151" s="100">
        <v>31.178063000000002</v>
      </c>
      <c r="H151" s="102">
        <f t="shared" si="7"/>
        <v>0.3474166082735799</v>
      </c>
      <c r="I151" s="103">
        <f t="shared" si="8"/>
        <v>0.78105900524003613</v>
      </c>
    </row>
    <row r="152" spans="1:9" x14ac:dyDescent="0.15">
      <c r="A152" s="106" t="s">
        <v>1120</v>
      </c>
      <c r="B152" s="120" t="s">
        <v>1121</v>
      </c>
      <c r="C152" s="101">
        <v>21.076799699999999</v>
      </c>
      <c r="D152" s="100">
        <v>22.082850202000003</v>
      </c>
      <c r="E152" s="102">
        <f t="shared" si="6"/>
        <v>-4.5558000565927292E-2</v>
      </c>
      <c r="F152" s="101">
        <v>25.655297649999998</v>
      </c>
      <c r="G152" s="100">
        <v>21.488469760000001</v>
      </c>
      <c r="H152" s="102">
        <f t="shared" si="7"/>
        <v>0.19390994037911402</v>
      </c>
      <c r="I152" s="103">
        <f t="shared" si="8"/>
        <v>1.2172292765110824</v>
      </c>
    </row>
    <row r="153" spans="1:9" x14ac:dyDescent="0.15">
      <c r="A153" s="106" t="s">
        <v>1122</v>
      </c>
      <c r="B153" s="120" t="s">
        <v>1123</v>
      </c>
      <c r="C153" s="101">
        <v>24.740190200000001</v>
      </c>
      <c r="D153" s="100">
        <v>20.836670209999998</v>
      </c>
      <c r="E153" s="102">
        <f t="shared" si="6"/>
        <v>0.18733895342484308</v>
      </c>
      <c r="F153" s="101">
        <v>97.769051590000004</v>
      </c>
      <c r="G153" s="100">
        <v>12.419451539999999</v>
      </c>
      <c r="H153" s="102">
        <f t="shared" si="7"/>
        <v>6.8722519488972544</v>
      </c>
      <c r="I153" s="103">
        <f t="shared" si="8"/>
        <v>3.9518310408947461</v>
      </c>
    </row>
    <row r="154" spans="1:9" x14ac:dyDescent="0.15">
      <c r="A154" s="106" t="s">
        <v>1124</v>
      </c>
      <c r="B154" s="120" t="s">
        <v>1125</v>
      </c>
      <c r="C154" s="101">
        <v>3588.5765312100002</v>
      </c>
      <c r="D154" s="100">
        <v>2578.8475924169998</v>
      </c>
      <c r="E154" s="102">
        <f t="shared" si="6"/>
        <v>0.39154269595538294</v>
      </c>
      <c r="F154" s="101">
        <v>1722.9750611700001</v>
      </c>
      <c r="G154" s="100">
        <v>1566.0114111199998</v>
      </c>
      <c r="H154" s="102">
        <f t="shared" si="7"/>
        <v>0.10023148550222949</v>
      </c>
      <c r="I154" s="103">
        <f t="shared" si="8"/>
        <v>0.48012771810360289</v>
      </c>
    </row>
    <row r="155" spans="1:9" x14ac:dyDescent="0.15">
      <c r="A155" s="106" t="s">
        <v>1126</v>
      </c>
      <c r="B155" s="120" t="s">
        <v>1127</v>
      </c>
      <c r="C155" s="101">
        <v>59.717778930000001</v>
      </c>
      <c r="D155" s="100">
        <v>29.974506672999997</v>
      </c>
      <c r="E155" s="102">
        <f t="shared" si="6"/>
        <v>0.9922856306353065</v>
      </c>
      <c r="F155" s="101">
        <v>17.890756499999998</v>
      </c>
      <c r="G155" s="100">
        <v>20.188913660000001</v>
      </c>
      <c r="H155" s="102">
        <f t="shared" si="7"/>
        <v>-0.11383263105202668</v>
      </c>
      <c r="I155" s="103">
        <f t="shared" si="8"/>
        <v>0.29958844452288136</v>
      </c>
    </row>
    <row r="156" spans="1:9" x14ac:dyDescent="0.15">
      <c r="A156" s="106" t="s">
        <v>1129</v>
      </c>
      <c r="B156" s="120" t="s">
        <v>1130</v>
      </c>
      <c r="C156" s="101">
        <v>2.1103136199999999</v>
      </c>
      <c r="D156" s="100">
        <v>1.1508804799999999</v>
      </c>
      <c r="E156" s="102">
        <f t="shared" si="6"/>
        <v>0.83365141443705792</v>
      </c>
      <c r="F156" s="101">
        <v>4.948379E-2</v>
      </c>
      <c r="G156" s="100">
        <v>1.18938E-2</v>
      </c>
      <c r="H156" s="102">
        <f t="shared" si="7"/>
        <v>3.1604693201499945</v>
      </c>
      <c r="I156" s="103">
        <f t="shared" si="8"/>
        <v>2.3448547898771557E-2</v>
      </c>
    </row>
    <row r="157" spans="1:9" x14ac:dyDescent="0.15">
      <c r="A157" s="106" t="s">
        <v>646</v>
      </c>
      <c r="B157" s="120" t="s">
        <v>1128</v>
      </c>
      <c r="C157" s="101">
        <v>3.25625695</v>
      </c>
      <c r="D157" s="100">
        <v>5.3437156460000006</v>
      </c>
      <c r="E157" s="102">
        <f t="shared" si="6"/>
        <v>-0.39063805679154218</v>
      </c>
      <c r="F157" s="101">
        <v>8.0752542199999997</v>
      </c>
      <c r="G157" s="100">
        <v>0.42816584000000002</v>
      </c>
      <c r="H157" s="102">
        <f t="shared" si="7"/>
        <v>17.860108550462595</v>
      </c>
      <c r="I157" s="103">
        <f t="shared" si="8"/>
        <v>2.479919227504451</v>
      </c>
    </row>
    <row r="158" spans="1:9" x14ac:dyDescent="0.15">
      <c r="A158" s="106" t="s">
        <v>1131</v>
      </c>
      <c r="B158" s="120" t="s">
        <v>1132</v>
      </c>
      <c r="C158" s="101">
        <v>6.2651635800000003</v>
      </c>
      <c r="D158" s="100">
        <v>9.6379411659999992</v>
      </c>
      <c r="E158" s="102">
        <f t="shared" si="6"/>
        <v>-0.34994793264543145</v>
      </c>
      <c r="F158" s="101">
        <v>0.99380900000000005</v>
      </c>
      <c r="G158" s="100">
        <v>4.0234434500000003</v>
      </c>
      <c r="H158" s="102">
        <f t="shared" si="7"/>
        <v>-0.7529954099392151</v>
      </c>
      <c r="I158" s="103">
        <f t="shared" si="8"/>
        <v>0.15862458933594198</v>
      </c>
    </row>
    <row r="159" spans="1:9" x14ac:dyDescent="0.15">
      <c r="A159" s="106" t="s">
        <v>797</v>
      </c>
      <c r="B159" s="120" t="s">
        <v>1133</v>
      </c>
      <c r="C159" s="101">
        <v>62.065523399999996</v>
      </c>
      <c r="D159" s="100">
        <v>18.359127040000001</v>
      </c>
      <c r="E159" s="102">
        <f t="shared" si="6"/>
        <v>2.3806358692749692</v>
      </c>
      <c r="F159" s="101">
        <v>353.64906631999997</v>
      </c>
      <c r="G159" s="100">
        <v>45.56215985</v>
      </c>
      <c r="H159" s="102">
        <f t="shared" si="7"/>
        <v>6.7619030240068829</v>
      </c>
      <c r="I159" s="103">
        <f t="shared" si="8"/>
        <v>5.6979953917539987</v>
      </c>
    </row>
    <row r="160" spans="1:9" x14ac:dyDescent="0.15">
      <c r="A160" s="106" t="s">
        <v>829</v>
      </c>
      <c r="B160" s="120" t="s">
        <v>1134</v>
      </c>
      <c r="C160" s="101">
        <v>934.87875612999994</v>
      </c>
      <c r="D160" s="100">
        <v>606.36356197799989</v>
      </c>
      <c r="E160" s="102">
        <f t="shared" si="6"/>
        <v>0.54177924722316884</v>
      </c>
      <c r="F160" s="101">
        <v>2650.7168171399999</v>
      </c>
      <c r="G160" s="100">
        <v>1311.98735375</v>
      </c>
      <c r="H160" s="102">
        <f t="shared" si="7"/>
        <v>1.0203829019872517</v>
      </c>
      <c r="I160" s="103">
        <f t="shared" si="8"/>
        <v>2.8353589166073676</v>
      </c>
    </row>
    <row r="161" spans="1:9" x14ac:dyDescent="0.15">
      <c r="A161" s="106" t="s">
        <v>631</v>
      </c>
      <c r="B161" s="120" t="s">
        <v>1135</v>
      </c>
      <c r="C161" s="101">
        <v>1986.82114598</v>
      </c>
      <c r="D161" s="100">
        <v>1525.5613882710002</v>
      </c>
      <c r="E161" s="102">
        <f t="shared" si="6"/>
        <v>0.30235411125065892</v>
      </c>
      <c r="F161" s="101">
        <v>1859.4964662100001</v>
      </c>
      <c r="G161" s="100">
        <v>1195.6042686400001</v>
      </c>
      <c r="H161" s="102">
        <f t="shared" si="7"/>
        <v>0.55527754038982935</v>
      </c>
      <c r="I161" s="103">
        <f t="shared" si="8"/>
        <v>0.9359153791836673</v>
      </c>
    </row>
    <row r="162" spans="1:9" x14ac:dyDescent="0.15">
      <c r="A162" s="106" t="s">
        <v>479</v>
      </c>
      <c r="B162" s="120" t="s">
        <v>1136</v>
      </c>
      <c r="C162" s="101">
        <v>43.545474759999998</v>
      </c>
      <c r="D162" s="100">
        <v>43.726526892999992</v>
      </c>
      <c r="E162" s="102">
        <f t="shared" si="6"/>
        <v>-4.1405559934598601E-3</v>
      </c>
      <c r="F162" s="101">
        <v>64.777368060000001</v>
      </c>
      <c r="G162" s="100">
        <v>101.24965485999999</v>
      </c>
      <c r="H162" s="102">
        <f t="shared" si="7"/>
        <v>-0.36022134446217113</v>
      </c>
      <c r="I162" s="103">
        <f t="shared" si="8"/>
        <v>1.4875797868095171</v>
      </c>
    </row>
    <row r="163" spans="1:9" x14ac:dyDescent="0.15">
      <c r="A163" s="106" t="s">
        <v>633</v>
      </c>
      <c r="B163" s="120" t="s">
        <v>1137</v>
      </c>
      <c r="C163" s="101">
        <v>1.2937045199999999</v>
      </c>
      <c r="D163" s="100">
        <v>4.2966104499999993</v>
      </c>
      <c r="E163" s="102">
        <f t="shared" si="6"/>
        <v>-0.69890113729067527</v>
      </c>
      <c r="F163" s="101">
        <v>0.10307217</v>
      </c>
      <c r="G163" s="100">
        <v>5.3182889999999997E-2</v>
      </c>
      <c r="H163" s="102">
        <f t="shared" si="7"/>
        <v>0.93807011992014755</v>
      </c>
      <c r="I163" s="103">
        <f t="shared" si="8"/>
        <v>7.9672110908293042E-2</v>
      </c>
    </row>
    <row r="164" spans="1:9" x14ac:dyDescent="0.15">
      <c r="A164" s="106" t="s">
        <v>634</v>
      </c>
      <c r="B164" s="120" t="s">
        <v>1138</v>
      </c>
      <c r="C164" s="101">
        <v>2.0232382100000001</v>
      </c>
      <c r="D164" s="100">
        <v>2.3235655299999998</v>
      </c>
      <c r="E164" s="102">
        <f t="shared" si="6"/>
        <v>-0.12925278677206042</v>
      </c>
      <c r="F164" s="101">
        <v>0.66786866</v>
      </c>
      <c r="G164" s="100">
        <v>0.28470805999999999</v>
      </c>
      <c r="H164" s="102">
        <f t="shared" si="7"/>
        <v>1.3458017310784949</v>
      </c>
      <c r="I164" s="103">
        <f t="shared" si="8"/>
        <v>0.33009887649363834</v>
      </c>
    </row>
    <row r="165" spans="1:9" x14ac:dyDescent="0.15">
      <c r="A165" s="106" t="s">
        <v>830</v>
      </c>
      <c r="B165" s="120" t="s">
        <v>1139</v>
      </c>
      <c r="C165" s="101">
        <v>1.27403394</v>
      </c>
      <c r="D165" s="100">
        <v>1.7548823500000001</v>
      </c>
      <c r="E165" s="102">
        <f t="shared" si="6"/>
        <v>-0.27400606656053039</v>
      </c>
      <c r="F165" s="101">
        <v>0.72280931000000004</v>
      </c>
      <c r="G165" s="100">
        <v>1.07218518</v>
      </c>
      <c r="H165" s="102">
        <f t="shared" si="7"/>
        <v>-0.32585403763928167</v>
      </c>
      <c r="I165" s="103">
        <f t="shared" si="8"/>
        <v>0.56733913226832877</v>
      </c>
    </row>
    <row r="166" spans="1:9" x14ac:dyDescent="0.15">
      <c r="A166" s="106" t="s">
        <v>635</v>
      </c>
      <c r="B166" s="120" t="s">
        <v>1140</v>
      </c>
      <c r="C166" s="101">
        <v>4.0586944300000001</v>
      </c>
      <c r="D166" s="100">
        <v>1.55309904</v>
      </c>
      <c r="E166" s="102">
        <f t="shared" si="6"/>
        <v>1.6132875788784213</v>
      </c>
      <c r="F166" s="101">
        <v>3.82431879</v>
      </c>
      <c r="G166" s="100">
        <v>0.46673030999999998</v>
      </c>
      <c r="H166" s="102">
        <f t="shared" si="7"/>
        <v>7.193851369969952</v>
      </c>
      <c r="I166" s="103">
        <f t="shared" si="8"/>
        <v>0.94225344035076819</v>
      </c>
    </row>
    <row r="167" spans="1:9" x14ac:dyDescent="0.15">
      <c r="A167" s="106" t="s">
        <v>636</v>
      </c>
      <c r="B167" s="120" t="s">
        <v>1141</v>
      </c>
      <c r="C167" s="101">
        <v>38.15969432</v>
      </c>
      <c r="D167" s="100">
        <v>46.048827670999998</v>
      </c>
      <c r="E167" s="102">
        <f t="shared" si="6"/>
        <v>-0.17132104659351211</v>
      </c>
      <c r="F167" s="101">
        <v>41.364601100000002</v>
      </c>
      <c r="G167" s="100">
        <v>37.133336469999996</v>
      </c>
      <c r="H167" s="102">
        <f t="shared" si="7"/>
        <v>0.11394787089542691</v>
      </c>
      <c r="I167" s="103">
        <f t="shared" si="8"/>
        <v>1.0839866995035194</v>
      </c>
    </row>
    <row r="168" spans="1:9" x14ac:dyDescent="0.15">
      <c r="A168" s="106" t="s">
        <v>637</v>
      </c>
      <c r="B168" s="120" t="s">
        <v>1142</v>
      </c>
      <c r="C168" s="101">
        <v>1.2892682099999999</v>
      </c>
      <c r="D168" s="100">
        <v>3.0017374229999998</v>
      </c>
      <c r="E168" s="102">
        <f t="shared" si="6"/>
        <v>-0.57049267530153314</v>
      </c>
      <c r="F168" s="101">
        <v>1.43249439</v>
      </c>
      <c r="G168" s="100">
        <v>0.10027824</v>
      </c>
      <c r="H168" s="102">
        <f t="shared" si="7"/>
        <v>13.285196768511293</v>
      </c>
      <c r="I168" s="103">
        <f t="shared" si="8"/>
        <v>1.111091066148292</v>
      </c>
    </row>
    <row r="169" spans="1:9" x14ac:dyDescent="0.15">
      <c r="A169" s="106" t="s">
        <v>801</v>
      </c>
      <c r="B169" s="120" t="s">
        <v>1143</v>
      </c>
      <c r="C169" s="101">
        <v>4.8248193700000002</v>
      </c>
      <c r="D169" s="100">
        <v>2.425645625</v>
      </c>
      <c r="E169" s="102">
        <f t="shared" si="6"/>
        <v>0.9890866663591884</v>
      </c>
      <c r="F169" s="101">
        <v>2.6216229700000002</v>
      </c>
      <c r="G169" s="100">
        <v>2.5712863399999999</v>
      </c>
      <c r="H169" s="102">
        <f t="shared" si="7"/>
        <v>1.9576438927451534E-2</v>
      </c>
      <c r="I169" s="103">
        <f t="shared" si="8"/>
        <v>0.54336188962862664</v>
      </c>
    </row>
    <row r="170" spans="1:9" x14ac:dyDescent="0.15">
      <c r="A170" s="106" t="s">
        <v>688</v>
      </c>
      <c r="B170" s="120" t="s">
        <v>63</v>
      </c>
      <c r="C170" s="101">
        <v>1.7390555400000001</v>
      </c>
      <c r="D170" s="100">
        <v>4.2810624600000011</v>
      </c>
      <c r="E170" s="102">
        <f t="shared" si="6"/>
        <v>-0.59377945165509227</v>
      </c>
      <c r="F170" s="101">
        <v>2.4630243199999997</v>
      </c>
      <c r="G170" s="100">
        <v>2.6514040000000003E-2</v>
      </c>
      <c r="H170" s="102">
        <f t="shared" si="7"/>
        <v>91.895097088184201</v>
      </c>
      <c r="I170" s="103">
        <f t="shared" si="8"/>
        <v>1.416299976250327</v>
      </c>
    </row>
    <row r="171" spans="1:9" x14ac:dyDescent="0.15">
      <c r="A171" s="106" t="s">
        <v>638</v>
      </c>
      <c r="B171" s="120" t="s">
        <v>1144</v>
      </c>
      <c r="C171" s="101">
        <v>5.1465228700000001</v>
      </c>
      <c r="D171" s="100">
        <v>4.5572099000000001</v>
      </c>
      <c r="E171" s="102">
        <f t="shared" si="6"/>
        <v>0.1293144232834218</v>
      </c>
      <c r="F171" s="101">
        <v>11.40144428</v>
      </c>
      <c r="G171" s="100">
        <v>162.58707797</v>
      </c>
      <c r="H171" s="102">
        <f t="shared" si="7"/>
        <v>-0.92987484354627647</v>
      </c>
      <c r="I171" s="103">
        <f t="shared" si="8"/>
        <v>2.2153684279654233</v>
      </c>
    </row>
    <row r="172" spans="1:9" x14ac:dyDescent="0.15">
      <c r="A172" s="106" t="s">
        <v>639</v>
      </c>
      <c r="B172" s="120" t="s">
        <v>1145</v>
      </c>
      <c r="C172" s="101">
        <v>3.4308342700000001</v>
      </c>
      <c r="D172" s="100">
        <v>4.4468031050000008</v>
      </c>
      <c r="E172" s="102">
        <f t="shared" si="6"/>
        <v>-0.22847173823766598</v>
      </c>
      <c r="F172" s="101">
        <v>0.35695080000000001</v>
      </c>
      <c r="G172" s="100">
        <v>0.28133359999999996</v>
      </c>
      <c r="H172" s="102">
        <f t="shared" si="7"/>
        <v>0.26878126181870932</v>
      </c>
      <c r="I172" s="103">
        <f t="shared" si="8"/>
        <v>0.10404198276823205</v>
      </c>
    </row>
    <row r="173" spans="1:9" x14ac:dyDescent="0.15">
      <c r="A173" s="106" t="s">
        <v>1146</v>
      </c>
      <c r="B173" s="120" t="s">
        <v>1147</v>
      </c>
      <c r="C173" s="101">
        <v>3.99450145</v>
      </c>
      <c r="D173" s="100">
        <v>2.0235959109999997</v>
      </c>
      <c r="E173" s="102">
        <f t="shared" si="6"/>
        <v>0.97396200905843822</v>
      </c>
      <c r="F173" s="101">
        <v>8.1660073999999998</v>
      </c>
      <c r="G173" s="100">
        <v>0.45315905000000001</v>
      </c>
      <c r="H173" s="102">
        <f t="shared" si="7"/>
        <v>17.020179449136016</v>
      </c>
      <c r="I173" s="103">
        <f t="shared" si="8"/>
        <v>2.0443120379891213</v>
      </c>
    </row>
    <row r="174" spans="1:9" x14ac:dyDescent="0.15">
      <c r="A174" s="106" t="s">
        <v>1148</v>
      </c>
      <c r="B174" s="120" t="s">
        <v>1149</v>
      </c>
      <c r="C174" s="101">
        <v>31.283459670000003</v>
      </c>
      <c r="D174" s="100">
        <v>19.060559529999999</v>
      </c>
      <c r="E174" s="102">
        <f t="shared" si="6"/>
        <v>0.64126659664749108</v>
      </c>
      <c r="F174" s="101">
        <v>7.3037263399999999</v>
      </c>
      <c r="G174" s="100">
        <v>18.510671670000001</v>
      </c>
      <c r="H174" s="102">
        <f t="shared" si="7"/>
        <v>-0.60543158723748247</v>
      </c>
      <c r="I174" s="103">
        <f t="shared" si="8"/>
        <v>0.23346926513387128</v>
      </c>
    </row>
    <row r="175" spans="1:9" x14ac:dyDescent="0.15">
      <c r="A175" s="106" t="s">
        <v>1150</v>
      </c>
      <c r="B175" s="120" t="s">
        <v>1151</v>
      </c>
      <c r="C175" s="101">
        <v>266.90213937999999</v>
      </c>
      <c r="D175" s="100">
        <v>123.74501955799997</v>
      </c>
      <c r="E175" s="102">
        <f t="shared" si="6"/>
        <v>1.1568717701394156</v>
      </c>
      <c r="F175" s="101">
        <v>153.45278537000002</v>
      </c>
      <c r="G175" s="100">
        <v>195.19791205000001</v>
      </c>
      <c r="H175" s="102">
        <f t="shared" si="7"/>
        <v>-0.21386051849420895</v>
      </c>
      <c r="I175" s="103">
        <f t="shared" si="8"/>
        <v>0.57494025985128094</v>
      </c>
    </row>
    <row r="176" spans="1:9" x14ac:dyDescent="0.15">
      <c r="A176" s="106" t="s">
        <v>1152</v>
      </c>
      <c r="B176" s="120" t="s">
        <v>1153</v>
      </c>
      <c r="C176" s="101">
        <v>154.36059291999999</v>
      </c>
      <c r="D176" s="100">
        <v>49.003383974000002</v>
      </c>
      <c r="E176" s="102">
        <f t="shared" si="6"/>
        <v>2.1499986409489589</v>
      </c>
      <c r="F176" s="101">
        <v>75.669330689999995</v>
      </c>
      <c r="G176" s="100">
        <v>16.656840380000002</v>
      </c>
      <c r="H176" s="102">
        <f t="shared" si="7"/>
        <v>3.542838195223192</v>
      </c>
      <c r="I176" s="103">
        <f t="shared" si="8"/>
        <v>0.49021145396362215</v>
      </c>
    </row>
    <row r="177" spans="1:9" x14ac:dyDescent="0.15">
      <c r="A177" s="106" t="s">
        <v>1154</v>
      </c>
      <c r="B177" s="120" t="s">
        <v>1155</v>
      </c>
      <c r="C177" s="101">
        <v>81.260502670000008</v>
      </c>
      <c r="D177" s="100">
        <v>64.165326957999994</v>
      </c>
      <c r="E177" s="102">
        <f t="shared" si="6"/>
        <v>0.26642388533592021</v>
      </c>
      <c r="F177" s="101">
        <v>116.16780159000001</v>
      </c>
      <c r="G177" s="100">
        <v>43.451381579999996</v>
      </c>
      <c r="H177" s="102">
        <f t="shared" si="7"/>
        <v>1.6735122651075902</v>
      </c>
      <c r="I177" s="103">
        <f t="shared" si="8"/>
        <v>1.429572766264553</v>
      </c>
    </row>
    <row r="178" spans="1:9" x14ac:dyDescent="0.15">
      <c r="A178" s="106" t="s">
        <v>1156</v>
      </c>
      <c r="B178" s="120" t="s">
        <v>1157</v>
      </c>
      <c r="C178" s="101">
        <v>12.856587710000001</v>
      </c>
      <c r="D178" s="100">
        <v>6.0312566199999988</v>
      </c>
      <c r="E178" s="102">
        <f t="shared" si="6"/>
        <v>1.1316598712392385</v>
      </c>
      <c r="F178" s="101">
        <v>14.706600400000001</v>
      </c>
      <c r="G178" s="100">
        <v>0.30050128000000004</v>
      </c>
      <c r="H178" s="102">
        <f t="shared" si="7"/>
        <v>47.940225479239217</v>
      </c>
      <c r="I178" s="103">
        <f t="shared" si="8"/>
        <v>1.1438960890502103</v>
      </c>
    </row>
    <row r="179" spans="1:9" x14ac:dyDescent="0.15">
      <c r="A179" s="106" t="s">
        <v>1158</v>
      </c>
      <c r="B179" s="120" t="s">
        <v>1159</v>
      </c>
      <c r="C179" s="101">
        <v>1.0897044299999998</v>
      </c>
      <c r="D179" s="100">
        <v>1.06231761</v>
      </c>
      <c r="E179" s="102">
        <f t="shared" si="6"/>
        <v>2.5780256057319706E-2</v>
      </c>
      <c r="F179" s="101">
        <v>20.132660050000002</v>
      </c>
      <c r="G179" s="100">
        <v>30.904716789999998</v>
      </c>
      <c r="H179" s="102">
        <f t="shared" si="7"/>
        <v>-0.34855704432423618</v>
      </c>
      <c r="I179" s="103">
        <f t="shared" si="8"/>
        <v>18.475340189265822</v>
      </c>
    </row>
    <row r="180" spans="1:9" x14ac:dyDescent="0.15">
      <c r="A180" s="106" t="s">
        <v>1160</v>
      </c>
      <c r="B180" s="120" t="s">
        <v>1161</v>
      </c>
      <c r="C180" s="101">
        <v>95.50754898000001</v>
      </c>
      <c r="D180" s="100">
        <v>112.413336851</v>
      </c>
      <c r="E180" s="102">
        <f t="shared" si="6"/>
        <v>-0.15038952089295266</v>
      </c>
      <c r="F180" s="101">
        <v>145.68809388</v>
      </c>
      <c r="G180" s="100">
        <v>495.13550549000001</v>
      </c>
      <c r="H180" s="102">
        <f t="shared" si="7"/>
        <v>-0.70576116585332938</v>
      </c>
      <c r="I180" s="103">
        <f t="shared" si="8"/>
        <v>1.5254091999629074</v>
      </c>
    </row>
    <row r="181" spans="1:9" x14ac:dyDescent="0.15">
      <c r="A181" s="106" t="s">
        <v>1162</v>
      </c>
      <c r="B181" s="120" t="s">
        <v>1163</v>
      </c>
      <c r="C181" s="101">
        <v>20.383024389999999</v>
      </c>
      <c r="D181" s="100">
        <v>7.051174584</v>
      </c>
      <c r="E181" s="102">
        <f t="shared" si="6"/>
        <v>1.8907275159874271</v>
      </c>
      <c r="F181" s="101">
        <v>38.181287600000005</v>
      </c>
      <c r="G181" s="100">
        <v>2.1825484100000003</v>
      </c>
      <c r="H181" s="102">
        <f t="shared" si="7"/>
        <v>16.493901819112455</v>
      </c>
      <c r="I181" s="103">
        <f t="shared" si="8"/>
        <v>1.8731904976148639</v>
      </c>
    </row>
    <row r="182" spans="1:9" x14ac:dyDescent="0.15">
      <c r="A182" s="106" t="s">
        <v>1164</v>
      </c>
      <c r="B182" s="120" t="s">
        <v>1165</v>
      </c>
      <c r="C182" s="101">
        <v>48.858817689999995</v>
      </c>
      <c r="D182" s="100">
        <v>58.892260594999996</v>
      </c>
      <c r="E182" s="102">
        <f t="shared" si="6"/>
        <v>-0.17036946457191782</v>
      </c>
      <c r="F182" s="101">
        <v>97.58114372</v>
      </c>
      <c r="G182" s="100">
        <v>65.566708630000008</v>
      </c>
      <c r="H182" s="102">
        <f t="shared" si="7"/>
        <v>0.48827271886806001</v>
      </c>
      <c r="I182" s="103">
        <f t="shared" si="8"/>
        <v>1.9972064068175779</v>
      </c>
    </row>
    <row r="183" spans="1:9" x14ac:dyDescent="0.15">
      <c r="A183" s="106" t="s">
        <v>1166</v>
      </c>
      <c r="B183" s="120" t="s">
        <v>1167</v>
      </c>
      <c r="C183" s="101">
        <v>8.1857575800000006</v>
      </c>
      <c r="D183" s="100">
        <v>25.732934874999998</v>
      </c>
      <c r="E183" s="102">
        <f t="shared" si="6"/>
        <v>-0.68189568660694788</v>
      </c>
      <c r="F183" s="101">
        <v>28.447017160000001</v>
      </c>
      <c r="G183" s="100">
        <v>34.340761360000002</v>
      </c>
      <c r="H183" s="102">
        <f t="shared" si="7"/>
        <v>-0.17162532123894647</v>
      </c>
      <c r="I183" s="103">
        <f t="shared" si="8"/>
        <v>3.4751844141467965</v>
      </c>
    </row>
    <row r="184" spans="1:9" x14ac:dyDescent="0.15">
      <c r="A184" s="106" t="s">
        <v>1168</v>
      </c>
      <c r="B184" s="120" t="s">
        <v>1169</v>
      </c>
      <c r="C184" s="101">
        <v>13.42651311</v>
      </c>
      <c r="D184" s="100">
        <v>3.2347579900000003</v>
      </c>
      <c r="E184" s="102">
        <f t="shared" si="6"/>
        <v>3.1507009648038613</v>
      </c>
      <c r="F184" s="101">
        <v>15.0158661</v>
      </c>
      <c r="G184" s="100">
        <v>10.284357640000001</v>
      </c>
      <c r="H184" s="102">
        <f t="shared" si="7"/>
        <v>0.46006844818360459</v>
      </c>
      <c r="I184" s="103">
        <f t="shared" si="8"/>
        <v>1.1183742180102039</v>
      </c>
    </row>
    <row r="185" spans="1:9" x14ac:dyDescent="0.15">
      <c r="A185" s="106" t="s">
        <v>1170</v>
      </c>
      <c r="B185" s="120" t="s">
        <v>1171</v>
      </c>
      <c r="C185" s="101">
        <v>1.2943198600000001</v>
      </c>
      <c r="D185" s="100">
        <v>2.5185567400000002</v>
      </c>
      <c r="E185" s="102">
        <f t="shared" si="6"/>
        <v>-0.48608667835690689</v>
      </c>
      <c r="F185" s="101">
        <v>38.948939039999999</v>
      </c>
      <c r="G185" s="100">
        <v>0.68828557999999995</v>
      </c>
      <c r="H185" s="102">
        <f t="shared" si="7"/>
        <v>55.588340903495322</v>
      </c>
      <c r="I185" s="103">
        <f t="shared" si="8"/>
        <v>30.092205368771825</v>
      </c>
    </row>
    <row r="186" spans="1:9" x14ac:dyDescent="0.15">
      <c r="A186" s="106" t="s">
        <v>1200</v>
      </c>
      <c r="B186" s="120" t="s">
        <v>1201</v>
      </c>
      <c r="C186" s="101">
        <v>6.8470332300000001</v>
      </c>
      <c r="D186" s="100">
        <v>2.4760342000000004</v>
      </c>
      <c r="E186" s="102">
        <f t="shared" si="6"/>
        <v>1.7653225589533452</v>
      </c>
      <c r="F186" s="101">
        <v>0.22513305</v>
      </c>
      <c r="G186" s="100">
        <v>9.6807490200000004</v>
      </c>
      <c r="H186" s="102">
        <f t="shared" si="7"/>
        <v>-0.97674425299789458</v>
      </c>
      <c r="I186" s="103">
        <f t="shared" si="8"/>
        <v>3.2880379346428262E-2</v>
      </c>
    </row>
    <row r="187" spans="1:9" x14ac:dyDescent="0.15">
      <c r="A187" s="106" t="s">
        <v>1202</v>
      </c>
      <c r="B187" s="120" t="s">
        <v>1203</v>
      </c>
      <c r="C187" s="101">
        <v>1.4350876100000001</v>
      </c>
      <c r="D187" s="100">
        <v>0.87147431000000009</v>
      </c>
      <c r="E187" s="102">
        <f t="shared" si="6"/>
        <v>0.64673541552819835</v>
      </c>
      <c r="F187" s="101">
        <v>13.389635980000001</v>
      </c>
      <c r="G187" s="100">
        <v>3.6140604700000001</v>
      </c>
      <c r="H187" s="102">
        <f t="shared" si="7"/>
        <v>2.704873255759332</v>
      </c>
      <c r="I187" s="103">
        <f t="shared" si="8"/>
        <v>9.3301871514311241</v>
      </c>
    </row>
    <row r="188" spans="1:9" x14ac:dyDescent="0.15">
      <c r="A188" s="106" t="s">
        <v>1307</v>
      </c>
      <c r="B188" s="120" t="s">
        <v>1308</v>
      </c>
      <c r="C188" s="101">
        <v>5.7955395099999993</v>
      </c>
      <c r="D188" s="100">
        <v>3.1217921170000005</v>
      </c>
      <c r="E188" s="102">
        <f t="shared" si="6"/>
        <v>0.85647836011881329</v>
      </c>
      <c r="F188" s="101">
        <v>4.2066910700000006</v>
      </c>
      <c r="G188" s="100">
        <v>0.93280483999999997</v>
      </c>
      <c r="H188" s="102">
        <f t="shared" si="7"/>
        <v>3.5097226017823848</v>
      </c>
      <c r="I188" s="103">
        <f t="shared" si="8"/>
        <v>0.7258497785653093</v>
      </c>
    </row>
    <row r="189" spans="1:9" x14ac:dyDescent="0.15">
      <c r="A189" s="106" t="s">
        <v>1309</v>
      </c>
      <c r="B189" s="120" t="s">
        <v>1310</v>
      </c>
      <c r="C189" s="101">
        <v>2.2777505299999996</v>
      </c>
      <c r="D189" s="100">
        <v>8.8631961799999992</v>
      </c>
      <c r="E189" s="102">
        <f t="shared" si="6"/>
        <v>-0.74301025456936243</v>
      </c>
      <c r="F189" s="101">
        <v>18.593376339999999</v>
      </c>
      <c r="G189" s="100">
        <v>7.0915276</v>
      </c>
      <c r="H189" s="102">
        <f t="shared" si="7"/>
        <v>1.6219141190397397</v>
      </c>
      <c r="I189" s="103">
        <f t="shared" si="8"/>
        <v>8.1630433601523524</v>
      </c>
    </row>
    <row r="190" spans="1:9" x14ac:dyDescent="0.15">
      <c r="A190" s="106" t="s">
        <v>1311</v>
      </c>
      <c r="B190" s="120" t="s">
        <v>1312</v>
      </c>
      <c r="C190" s="101">
        <v>12.16858787</v>
      </c>
      <c r="D190" s="100">
        <v>6.091876182</v>
      </c>
      <c r="E190" s="102">
        <f t="shared" si="6"/>
        <v>0.99751070219634341</v>
      </c>
      <c r="F190" s="101">
        <v>13.618166970000001</v>
      </c>
      <c r="G190" s="100">
        <v>5.9909937900000001</v>
      </c>
      <c r="H190" s="102">
        <f t="shared" si="7"/>
        <v>1.273106507426375</v>
      </c>
      <c r="I190" s="103">
        <f t="shared" si="8"/>
        <v>1.1191246770361696</v>
      </c>
    </row>
    <row r="191" spans="1:9" x14ac:dyDescent="0.15">
      <c r="A191" s="106" t="s">
        <v>1313</v>
      </c>
      <c r="B191" s="120" t="s">
        <v>1314</v>
      </c>
      <c r="C191" s="101">
        <v>1.97390545</v>
      </c>
      <c r="D191" s="100">
        <v>12.752459067</v>
      </c>
      <c r="E191" s="102">
        <f t="shared" si="6"/>
        <v>-0.84521373959098234</v>
      </c>
      <c r="F191" s="101">
        <v>25.89081668</v>
      </c>
      <c r="G191" s="100">
        <v>7.9406265099999995</v>
      </c>
      <c r="H191" s="102">
        <f t="shared" si="7"/>
        <v>2.2605508705634869</v>
      </c>
      <c r="I191" s="103">
        <f t="shared" si="8"/>
        <v>13.116543489963007</v>
      </c>
    </row>
    <row r="192" spans="1:9" x14ac:dyDescent="0.15">
      <c r="A192" s="106" t="s">
        <v>1315</v>
      </c>
      <c r="B192" s="120" t="s">
        <v>1316</v>
      </c>
      <c r="C192" s="101">
        <v>28.984326579999998</v>
      </c>
      <c r="D192" s="100">
        <v>14.706181854</v>
      </c>
      <c r="E192" s="102">
        <f t="shared" si="6"/>
        <v>0.97089406806950507</v>
      </c>
      <c r="F192" s="101">
        <v>63.667037530000002</v>
      </c>
      <c r="G192" s="100">
        <v>25.293369079999998</v>
      </c>
      <c r="H192" s="102">
        <f t="shared" si="7"/>
        <v>1.517143419234841</v>
      </c>
      <c r="I192" s="103">
        <f t="shared" si="8"/>
        <v>2.1966022689632561</v>
      </c>
    </row>
    <row r="193" spans="1:9" x14ac:dyDescent="0.15">
      <c r="A193" s="106" t="s">
        <v>1317</v>
      </c>
      <c r="B193" s="120" t="s">
        <v>1318</v>
      </c>
      <c r="C193" s="101">
        <v>5.5243118899999999</v>
      </c>
      <c r="D193" s="100">
        <v>18.646783774999999</v>
      </c>
      <c r="E193" s="102">
        <f t="shared" si="6"/>
        <v>-0.70373915648625041</v>
      </c>
      <c r="F193" s="101">
        <v>22.07627523</v>
      </c>
      <c r="G193" s="100">
        <v>13.117741039999999</v>
      </c>
      <c r="H193" s="102">
        <f t="shared" si="7"/>
        <v>0.68293269113048471</v>
      </c>
      <c r="I193" s="103">
        <f t="shared" si="8"/>
        <v>3.9962036303493358</v>
      </c>
    </row>
    <row r="194" spans="1:9" x14ac:dyDescent="0.15">
      <c r="A194" s="106" t="s">
        <v>1319</v>
      </c>
      <c r="B194" s="120" t="s">
        <v>1320</v>
      </c>
      <c r="C194" s="101">
        <v>9.7393469700000015</v>
      </c>
      <c r="D194" s="100">
        <v>1.6281043799999999</v>
      </c>
      <c r="E194" s="102">
        <f t="shared" si="6"/>
        <v>4.9820163188799986</v>
      </c>
      <c r="F194" s="101">
        <v>19.272853559999998</v>
      </c>
      <c r="G194" s="100">
        <v>1.2641793799999999</v>
      </c>
      <c r="H194" s="102">
        <f t="shared" si="7"/>
        <v>14.245347191155735</v>
      </c>
      <c r="I194" s="103">
        <f t="shared" si="8"/>
        <v>1.9788650737432343</v>
      </c>
    </row>
    <row r="195" spans="1:9" x14ac:dyDescent="0.15">
      <c r="A195" s="106" t="s">
        <v>1321</v>
      </c>
      <c r="B195" s="120" t="s">
        <v>1322</v>
      </c>
      <c r="C195" s="101">
        <v>0.60171392000000001</v>
      </c>
      <c r="D195" s="100">
        <v>0.72286653000000001</v>
      </c>
      <c r="E195" s="102">
        <f t="shared" si="6"/>
        <v>-0.16760024841653687</v>
      </c>
      <c r="F195" s="101">
        <v>17.192775530000002</v>
      </c>
      <c r="G195" s="100">
        <v>4.1229999999999997E-5</v>
      </c>
      <c r="H195" s="102">
        <f t="shared" si="7"/>
        <v>416995.73853989824</v>
      </c>
      <c r="I195" s="103">
        <f t="shared" si="8"/>
        <v>28.573006138864134</v>
      </c>
    </row>
    <row r="196" spans="1:9" x14ac:dyDescent="0.15">
      <c r="A196" s="106" t="s">
        <v>1323</v>
      </c>
      <c r="B196" s="120" t="s">
        <v>1324</v>
      </c>
      <c r="C196" s="101">
        <v>10.4011759</v>
      </c>
      <c r="D196" s="100">
        <v>13.317279710000001</v>
      </c>
      <c r="E196" s="102">
        <f t="shared" si="6"/>
        <v>-0.2189714321168974</v>
      </c>
      <c r="F196" s="101">
        <v>16.833353030000001</v>
      </c>
      <c r="G196" s="100">
        <v>90.611640379999997</v>
      </c>
      <c r="H196" s="102">
        <f t="shared" si="7"/>
        <v>-0.81422526996083944</v>
      </c>
      <c r="I196" s="103">
        <f t="shared" si="8"/>
        <v>1.6184086483913807</v>
      </c>
    </row>
    <row r="197" spans="1:9" x14ac:dyDescent="0.15">
      <c r="A197" s="106" t="s">
        <v>1325</v>
      </c>
      <c r="B197" s="120" t="s">
        <v>1326</v>
      </c>
      <c r="C197" s="101">
        <v>1.8047598300000001</v>
      </c>
      <c r="D197" s="100">
        <v>2.9434400799999998</v>
      </c>
      <c r="E197" s="102">
        <f t="shared" si="6"/>
        <v>-0.38685355198397642</v>
      </c>
      <c r="F197" s="101">
        <v>14.22595448</v>
      </c>
      <c r="G197" s="100">
        <v>1.5991018400000001</v>
      </c>
      <c r="H197" s="102">
        <f t="shared" si="7"/>
        <v>7.8962154405375458</v>
      </c>
      <c r="I197" s="103">
        <f t="shared" si="8"/>
        <v>7.8824640506321551</v>
      </c>
    </row>
    <row r="198" spans="1:9" x14ac:dyDescent="0.15">
      <c r="A198" s="106" t="s">
        <v>1327</v>
      </c>
      <c r="B198" s="120" t="s">
        <v>1328</v>
      </c>
      <c r="C198" s="101">
        <v>2.5643049900000001</v>
      </c>
      <c r="D198" s="100">
        <v>4.2134974100000004</v>
      </c>
      <c r="E198" s="102">
        <f t="shared" si="6"/>
        <v>-0.3914070093139087</v>
      </c>
      <c r="F198" s="101">
        <v>8.4448639100000005</v>
      </c>
      <c r="G198" s="100">
        <v>2.62192311</v>
      </c>
      <c r="H198" s="102">
        <f t="shared" si="7"/>
        <v>2.2208663472209911</v>
      </c>
      <c r="I198" s="103">
        <f t="shared" si="8"/>
        <v>3.2932369366874727</v>
      </c>
    </row>
    <row r="199" spans="1:9" x14ac:dyDescent="0.15">
      <c r="A199" s="106" t="s">
        <v>1329</v>
      </c>
      <c r="B199" s="120" t="s">
        <v>1330</v>
      </c>
      <c r="C199" s="101">
        <v>1.97470956</v>
      </c>
      <c r="D199" s="100">
        <v>7.4397498900000008</v>
      </c>
      <c r="E199" s="102">
        <f t="shared" ref="E199:E262" si="9">IF(ISERROR(C199/D199-1),"",(C199/D199-1))</f>
        <v>-0.73457312554898269</v>
      </c>
      <c r="F199" s="101">
        <v>10.02744191</v>
      </c>
      <c r="G199" s="100">
        <v>9.5859096099999999</v>
      </c>
      <c r="H199" s="102">
        <f t="shared" ref="H199:H262" si="10">IF(ISERROR(F199/G199-1),"",(F199/G199-1))</f>
        <v>4.6060553245713454E-2</v>
      </c>
      <c r="I199" s="103">
        <f t="shared" ref="I199:I262" si="11">IF(ISERROR(F199/C199),"",(F199/C199))</f>
        <v>5.0779325289740331</v>
      </c>
    </row>
    <row r="200" spans="1:9" x14ac:dyDescent="0.15">
      <c r="A200" s="106" t="s">
        <v>1331</v>
      </c>
      <c r="B200" s="120" t="s">
        <v>1332</v>
      </c>
      <c r="C200" s="101">
        <v>19.301483829999999</v>
      </c>
      <c r="D200" s="100">
        <v>27.044835454999998</v>
      </c>
      <c r="E200" s="102">
        <f t="shared" si="9"/>
        <v>-0.2863153535500037</v>
      </c>
      <c r="F200" s="101">
        <v>10.139556320000001</v>
      </c>
      <c r="G200" s="100">
        <v>91.435766959999995</v>
      </c>
      <c r="H200" s="102">
        <f t="shared" si="10"/>
        <v>-0.88910733012787313</v>
      </c>
      <c r="I200" s="103">
        <f t="shared" si="11"/>
        <v>0.52532522417992777</v>
      </c>
    </row>
    <row r="201" spans="1:9" x14ac:dyDescent="0.15">
      <c r="A201" s="106" t="s">
        <v>1333</v>
      </c>
      <c r="B201" s="120" t="s">
        <v>1334</v>
      </c>
      <c r="C201" s="101">
        <v>9.3830730899999999</v>
      </c>
      <c r="D201" s="100">
        <v>5.2187065549999998</v>
      </c>
      <c r="E201" s="102">
        <f t="shared" si="9"/>
        <v>0.7979690927458174</v>
      </c>
      <c r="F201" s="101">
        <v>70.235181620000006</v>
      </c>
      <c r="G201" s="100">
        <v>7.8239084100000005</v>
      </c>
      <c r="H201" s="102">
        <f t="shared" si="10"/>
        <v>7.9769943536442813</v>
      </c>
      <c r="I201" s="103">
        <f t="shared" si="11"/>
        <v>7.4853068868080195</v>
      </c>
    </row>
    <row r="202" spans="1:9" x14ac:dyDescent="0.15">
      <c r="A202" s="106" t="s">
        <v>1335</v>
      </c>
      <c r="B202" s="120" t="s">
        <v>1336</v>
      </c>
      <c r="C202" s="101">
        <v>5.9788099599999995</v>
      </c>
      <c r="D202" s="100">
        <v>2.5739851800000002</v>
      </c>
      <c r="E202" s="102">
        <f t="shared" si="9"/>
        <v>1.3227833658311892</v>
      </c>
      <c r="F202" s="101">
        <v>10.556560060000001</v>
      </c>
      <c r="G202" s="100">
        <v>4.8573814400000002</v>
      </c>
      <c r="H202" s="102">
        <f t="shared" si="10"/>
        <v>1.1733026714904233</v>
      </c>
      <c r="I202" s="103">
        <f t="shared" si="11"/>
        <v>1.7656624195494586</v>
      </c>
    </row>
    <row r="203" spans="1:9" x14ac:dyDescent="0.15">
      <c r="A203" s="106" t="s">
        <v>1337</v>
      </c>
      <c r="B203" s="120" t="s">
        <v>1338</v>
      </c>
      <c r="C203" s="101">
        <v>5.2654740000000002</v>
      </c>
      <c r="D203" s="100">
        <v>2.4546189700000003</v>
      </c>
      <c r="E203" s="102">
        <f t="shared" si="9"/>
        <v>1.1451288629126823</v>
      </c>
      <c r="F203" s="101">
        <v>7.2576255400000003</v>
      </c>
      <c r="G203" s="100">
        <v>1.6942732199999999</v>
      </c>
      <c r="H203" s="102">
        <f t="shared" si="10"/>
        <v>3.2836217053587147</v>
      </c>
      <c r="I203" s="103">
        <f t="shared" si="11"/>
        <v>1.3783422992877754</v>
      </c>
    </row>
    <row r="204" spans="1:9" x14ac:dyDescent="0.15">
      <c r="A204" s="106" t="s">
        <v>1339</v>
      </c>
      <c r="B204" s="120" t="s">
        <v>1340</v>
      </c>
      <c r="C204" s="101">
        <v>2.8062212899999999</v>
      </c>
      <c r="D204" s="100">
        <v>0.82493017899999999</v>
      </c>
      <c r="E204" s="102">
        <f t="shared" si="9"/>
        <v>2.4017682483162006</v>
      </c>
      <c r="F204" s="101">
        <v>2.1997510899999999</v>
      </c>
      <c r="G204" s="100">
        <v>0.33140640999999998</v>
      </c>
      <c r="H204" s="102">
        <f t="shared" si="10"/>
        <v>5.6376238468048943</v>
      </c>
      <c r="I204" s="103">
        <f t="shared" si="11"/>
        <v>0.78388368652138618</v>
      </c>
    </row>
    <row r="205" spans="1:9" x14ac:dyDescent="0.15">
      <c r="A205" s="106" t="s">
        <v>1341</v>
      </c>
      <c r="B205" s="120" t="s">
        <v>1342</v>
      </c>
      <c r="C205" s="101">
        <v>3.4126744500000004</v>
      </c>
      <c r="D205" s="100">
        <v>6.400952010000001</v>
      </c>
      <c r="E205" s="102">
        <f t="shared" si="9"/>
        <v>-0.46684892424306745</v>
      </c>
      <c r="F205" s="101">
        <v>6.6062334600000003</v>
      </c>
      <c r="G205" s="100">
        <v>11.969100869999998</v>
      </c>
      <c r="H205" s="102">
        <f t="shared" si="10"/>
        <v>-0.44805933781056007</v>
      </c>
      <c r="I205" s="103">
        <f t="shared" si="11"/>
        <v>1.9357936295388503</v>
      </c>
    </row>
    <row r="206" spans="1:9" x14ac:dyDescent="0.15">
      <c r="A206" s="106" t="s">
        <v>1343</v>
      </c>
      <c r="B206" s="120" t="s">
        <v>1344</v>
      </c>
      <c r="C206" s="101">
        <v>1.35470114</v>
      </c>
      <c r="D206" s="100">
        <v>0.34495596999999995</v>
      </c>
      <c r="E206" s="102">
        <f t="shared" si="9"/>
        <v>2.9271711691205118</v>
      </c>
      <c r="F206" s="101">
        <v>22.059012769999999</v>
      </c>
      <c r="G206" s="100">
        <v>2.5777813799999998</v>
      </c>
      <c r="H206" s="102">
        <f t="shared" si="10"/>
        <v>7.557363685356437</v>
      </c>
      <c r="I206" s="103">
        <f t="shared" si="11"/>
        <v>16.283305681724013</v>
      </c>
    </row>
    <row r="207" spans="1:9" x14ac:dyDescent="0.15">
      <c r="A207" s="106" t="s">
        <v>1345</v>
      </c>
      <c r="B207" s="120" t="s">
        <v>1346</v>
      </c>
      <c r="C207" s="101">
        <v>13.56638937</v>
      </c>
      <c r="D207" s="100">
        <v>10.272849829000002</v>
      </c>
      <c r="E207" s="102">
        <f t="shared" si="9"/>
        <v>0.3206062188996881</v>
      </c>
      <c r="F207" s="101">
        <v>10.388153529999999</v>
      </c>
      <c r="G207" s="100">
        <v>25.349582730000002</v>
      </c>
      <c r="H207" s="102">
        <f t="shared" si="10"/>
        <v>-0.59020416072939441</v>
      </c>
      <c r="I207" s="103">
        <f t="shared" si="11"/>
        <v>0.76572721353345607</v>
      </c>
    </row>
    <row r="208" spans="1:9" x14ac:dyDescent="0.15">
      <c r="A208" s="106" t="s">
        <v>1347</v>
      </c>
      <c r="B208" s="120" t="s">
        <v>1348</v>
      </c>
      <c r="C208" s="101">
        <v>1.6315238999999999</v>
      </c>
      <c r="D208" s="100">
        <v>14.026244461999999</v>
      </c>
      <c r="E208" s="102">
        <f t="shared" si="9"/>
        <v>-0.88368063137498165</v>
      </c>
      <c r="F208" s="101">
        <v>29.935210219999998</v>
      </c>
      <c r="G208" s="100">
        <v>16.909596789999998</v>
      </c>
      <c r="H208" s="102">
        <f t="shared" si="10"/>
        <v>0.77030893118061172</v>
      </c>
      <c r="I208" s="103">
        <f t="shared" si="11"/>
        <v>18.348005947078065</v>
      </c>
    </row>
    <row r="209" spans="1:9" x14ac:dyDescent="0.15">
      <c r="A209" s="106" t="s">
        <v>1349</v>
      </c>
      <c r="B209" s="120" t="s">
        <v>1350</v>
      </c>
      <c r="C209" s="101">
        <v>8.7459067299999997</v>
      </c>
      <c r="D209" s="100">
        <v>13.099973626000002</v>
      </c>
      <c r="E209" s="102">
        <f t="shared" si="9"/>
        <v>-0.3323721879377165</v>
      </c>
      <c r="F209" s="101">
        <v>50.39399255</v>
      </c>
      <c r="G209" s="100">
        <v>10.035297589999999</v>
      </c>
      <c r="H209" s="102">
        <f t="shared" si="10"/>
        <v>4.0216739561581853</v>
      </c>
      <c r="I209" s="103">
        <f t="shared" si="11"/>
        <v>5.7620089152265637</v>
      </c>
    </row>
    <row r="210" spans="1:9" x14ac:dyDescent="0.15">
      <c r="A210" s="106" t="s">
        <v>1351</v>
      </c>
      <c r="B210" s="120" t="s">
        <v>1352</v>
      </c>
      <c r="C210" s="101">
        <v>0.99454423999999997</v>
      </c>
      <c r="D210" s="100">
        <v>2.5903308689999998</v>
      </c>
      <c r="E210" s="102">
        <f t="shared" si="9"/>
        <v>-0.61605513337995121</v>
      </c>
      <c r="F210" s="101">
        <v>18.064279379999999</v>
      </c>
      <c r="G210" s="100">
        <v>1.83814396</v>
      </c>
      <c r="H210" s="102">
        <f t="shared" si="10"/>
        <v>8.8274562673535097</v>
      </c>
      <c r="I210" s="103">
        <f t="shared" si="11"/>
        <v>18.163374391470004</v>
      </c>
    </row>
    <row r="211" spans="1:9" x14ac:dyDescent="0.15">
      <c r="A211" s="106" t="s">
        <v>1353</v>
      </c>
      <c r="B211" s="120" t="s">
        <v>1354</v>
      </c>
      <c r="C211" s="101">
        <v>1.8441477900000001</v>
      </c>
      <c r="D211" s="100">
        <v>2.0926807599999999</v>
      </c>
      <c r="E211" s="102">
        <f t="shared" si="9"/>
        <v>-0.11876296411307374</v>
      </c>
      <c r="F211" s="101">
        <v>7.4507378900000001</v>
      </c>
      <c r="G211" s="100">
        <v>3.0249292200000002</v>
      </c>
      <c r="H211" s="102">
        <f t="shared" si="10"/>
        <v>1.4631114806712731</v>
      </c>
      <c r="I211" s="103">
        <f t="shared" si="11"/>
        <v>4.0402065010201813</v>
      </c>
    </row>
    <row r="212" spans="1:9" x14ac:dyDescent="0.15">
      <c r="A212" s="106" t="s">
        <v>1355</v>
      </c>
      <c r="B212" s="120" t="s">
        <v>1356</v>
      </c>
      <c r="C212" s="101">
        <v>1.03229295</v>
      </c>
      <c r="D212" s="100">
        <v>0.97067569999999992</v>
      </c>
      <c r="E212" s="102">
        <f t="shared" si="9"/>
        <v>6.3478718999558925E-2</v>
      </c>
      <c r="F212" s="101">
        <v>1.6419999999999999</v>
      </c>
      <c r="G212" s="100">
        <v>0.39710000000000001</v>
      </c>
      <c r="H212" s="102">
        <f t="shared" si="10"/>
        <v>3.1349785948123898</v>
      </c>
      <c r="I212" s="103">
        <f t="shared" si="11"/>
        <v>1.5906337440355471</v>
      </c>
    </row>
    <row r="213" spans="1:9" x14ac:dyDescent="0.15">
      <c r="A213" s="106" t="s">
        <v>1357</v>
      </c>
      <c r="B213" s="120" t="s">
        <v>1358</v>
      </c>
      <c r="C213" s="101">
        <v>17.157041539999998</v>
      </c>
      <c r="D213" s="100">
        <v>8.2349629299999982</v>
      </c>
      <c r="E213" s="102">
        <f t="shared" si="9"/>
        <v>1.0834388309747984</v>
      </c>
      <c r="F213" s="101">
        <v>6.8001107200000002</v>
      </c>
      <c r="G213" s="100">
        <v>5.6714540400000004</v>
      </c>
      <c r="H213" s="102">
        <f t="shared" si="10"/>
        <v>0.19900658138807725</v>
      </c>
      <c r="I213" s="103">
        <f t="shared" si="11"/>
        <v>0.39634518014928122</v>
      </c>
    </row>
    <row r="214" spans="1:9" x14ac:dyDescent="0.15">
      <c r="A214" s="106" t="s">
        <v>1359</v>
      </c>
      <c r="B214" s="120" t="s">
        <v>1360</v>
      </c>
      <c r="C214" s="101">
        <v>3.00641984</v>
      </c>
      <c r="D214" s="100">
        <v>3.7089140249999999</v>
      </c>
      <c r="E214" s="102">
        <f t="shared" si="9"/>
        <v>-0.1894069747275956</v>
      </c>
      <c r="F214" s="101">
        <v>15.12578388</v>
      </c>
      <c r="G214" s="100">
        <v>12.05883386</v>
      </c>
      <c r="H214" s="102">
        <f t="shared" si="10"/>
        <v>0.25433222280085377</v>
      </c>
      <c r="I214" s="103">
        <f t="shared" si="11"/>
        <v>5.0311615426273928</v>
      </c>
    </row>
    <row r="215" spans="1:9" x14ac:dyDescent="0.15">
      <c r="A215" s="106" t="s">
        <v>1361</v>
      </c>
      <c r="B215" s="120" t="s">
        <v>1362</v>
      </c>
      <c r="C215" s="101">
        <v>1.2987413000000001</v>
      </c>
      <c r="D215" s="100">
        <v>1.4481952169999999</v>
      </c>
      <c r="E215" s="102">
        <f t="shared" si="9"/>
        <v>-0.1032001178056644</v>
      </c>
      <c r="F215" s="101">
        <v>0.56916803000000005</v>
      </c>
      <c r="G215" s="100">
        <v>0.44886566999999999</v>
      </c>
      <c r="H215" s="102">
        <f t="shared" si="10"/>
        <v>0.26801417002997807</v>
      </c>
      <c r="I215" s="103">
        <f t="shared" si="11"/>
        <v>0.43824588468850573</v>
      </c>
    </row>
    <row r="216" spans="1:9" x14ac:dyDescent="0.15">
      <c r="A216" s="106" t="s">
        <v>1363</v>
      </c>
      <c r="B216" s="120" t="s">
        <v>1364</v>
      </c>
      <c r="C216" s="101">
        <v>1.0965467900000001</v>
      </c>
      <c r="D216" s="100">
        <v>0.37720935600000005</v>
      </c>
      <c r="E216" s="102">
        <f t="shared" si="9"/>
        <v>1.906997858239762</v>
      </c>
      <c r="F216" s="101">
        <v>0.44413449999999999</v>
      </c>
      <c r="G216" s="100">
        <v>0.14293089</v>
      </c>
      <c r="H216" s="102">
        <f t="shared" si="10"/>
        <v>2.1073373992144036</v>
      </c>
      <c r="I216" s="103">
        <f t="shared" si="11"/>
        <v>0.40503014011832539</v>
      </c>
    </row>
    <row r="217" spans="1:9" x14ac:dyDescent="0.15">
      <c r="A217" s="106" t="s">
        <v>1365</v>
      </c>
      <c r="B217" s="120" t="s">
        <v>1366</v>
      </c>
      <c r="C217" s="101">
        <v>3.1490216099999997</v>
      </c>
      <c r="D217" s="100">
        <v>7.6872243080000002</v>
      </c>
      <c r="E217" s="102">
        <f t="shared" si="9"/>
        <v>-0.59035648189388057</v>
      </c>
      <c r="F217" s="101">
        <v>9.4802523399999998</v>
      </c>
      <c r="G217" s="100">
        <v>8.3120932500000002</v>
      </c>
      <c r="H217" s="102">
        <f t="shared" si="10"/>
        <v>0.140537293659452</v>
      </c>
      <c r="I217" s="103">
        <f t="shared" si="11"/>
        <v>3.0105389908708822</v>
      </c>
    </row>
    <row r="218" spans="1:9" x14ac:dyDescent="0.15">
      <c r="A218" s="106" t="s">
        <v>795</v>
      </c>
      <c r="B218" s="120" t="s">
        <v>1369</v>
      </c>
      <c r="C218" s="101">
        <v>1.56455269</v>
      </c>
      <c r="D218" s="100">
        <v>0.221137</v>
      </c>
      <c r="E218" s="102">
        <f t="shared" si="9"/>
        <v>6.0750380533334534</v>
      </c>
      <c r="F218" s="101">
        <v>0.37775523999999999</v>
      </c>
      <c r="G218" s="100">
        <v>2.3460099999999998E-2</v>
      </c>
      <c r="H218" s="102">
        <f t="shared" si="10"/>
        <v>15.102030255625511</v>
      </c>
      <c r="I218" s="103">
        <f t="shared" si="11"/>
        <v>0.2414461605636305</v>
      </c>
    </row>
    <row r="219" spans="1:9" x14ac:dyDescent="0.15">
      <c r="A219" s="106" t="s">
        <v>796</v>
      </c>
      <c r="B219" s="120" t="s">
        <v>1370</v>
      </c>
      <c r="C219" s="101">
        <v>7.6304582400000003</v>
      </c>
      <c r="D219" s="100">
        <v>12.994307699999997</v>
      </c>
      <c r="E219" s="102">
        <f t="shared" si="9"/>
        <v>-0.41278455026888405</v>
      </c>
      <c r="F219" s="101">
        <v>54.717126090000001</v>
      </c>
      <c r="G219" s="100">
        <v>35.234809759999997</v>
      </c>
      <c r="H219" s="102">
        <f t="shared" si="10"/>
        <v>0.55292809760298822</v>
      </c>
      <c r="I219" s="103">
        <f t="shared" si="11"/>
        <v>7.1708833688604265</v>
      </c>
    </row>
    <row r="220" spans="1:9" x14ac:dyDescent="0.15">
      <c r="A220" s="106" t="s">
        <v>1367</v>
      </c>
      <c r="B220" s="120" t="s">
        <v>1368</v>
      </c>
      <c r="C220" s="101">
        <v>8.3393439499999999</v>
      </c>
      <c r="D220" s="100">
        <v>4.6250474140000009</v>
      </c>
      <c r="E220" s="102">
        <f t="shared" si="9"/>
        <v>0.80308290997338494</v>
      </c>
      <c r="F220" s="101">
        <v>8.5436100500000016</v>
      </c>
      <c r="G220" s="100">
        <v>2.5171881200000001</v>
      </c>
      <c r="H220" s="102">
        <f t="shared" si="10"/>
        <v>2.3941086810786318</v>
      </c>
      <c r="I220" s="103">
        <f t="shared" si="11"/>
        <v>1.0244942649235618</v>
      </c>
    </row>
    <row r="221" spans="1:9" x14ac:dyDescent="0.15">
      <c r="A221" s="106" t="s">
        <v>799</v>
      </c>
      <c r="B221" s="120" t="s">
        <v>1371</v>
      </c>
      <c r="C221" s="101">
        <v>3.0651684300000004</v>
      </c>
      <c r="D221" s="100">
        <v>7.3065705290000009</v>
      </c>
      <c r="E221" s="102">
        <f t="shared" si="9"/>
        <v>-0.5804915017470571</v>
      </c>
      <c r="F221" s="101">
        <v>0.61958152</v>
      </c>
      <c r="G221" s="100">
        <v>13.40494137</v>
      </c>
      <c r="H221" s="102">
        <f t="shared" si="10"/>
        <v>-0.95377961731435756</v>
      </c>
      <c r="I221" s="103">
        <f t="shared" si="11"/>
        <v>0.20213620691636836</v>
      </c>
    </row>
    <row r="222" spans="1:9" x14ac:dyDescent="0.15">
      <c r="A222" s="106" t="s">
        <v>1372</v>
      </c>
      <c r="B222" s="120" t="s">
        <v>1373</v>
      </c>
      <c r="C222" s="101">
        <v>12.08236595</v>
      </c>
      <c r="D222" s="100">
        <v>20.997278536</v>
      </c>
      <c r="E222" s="102">
        <f t="shared" si="9"/>
        <v>-0.4245746690798673</v>
      </c>
      <c r="F222" s="101">
        <v>81.970121450000008</v>
      </c>
      <c r="G222" s="100">
        <v>48.363311119999999</v>
      </c>
      <c r="H222" s="102">
        <f t="shared" si="10"/>
        <v>0.69488233025679591</v>
      </c>
      <c r="I222" s="103">
        <f t="shared" si="11"/>
        <v>6.7842773335300288</v>
      </c>
    </row>
    <row r="223" spans="1:9" x14ac:dyDescent="0.15">
      <c r="A223" s="106" t="s">
        <v>1374</v>
      </c>
      <c r="B223" s="120" t="s">
        <v>1375</v>
      </c>
      <c r="C223" s="101">
        <v>16.67882015</v>
      </c>
      <c r="D223" s="100">
        <v>28.427050036999997</v>
      </c>
      <c r="E223" s="102">
        <f t="shared" si="9"/>
        <v>-0.41327643465321828</v>
      </c>
      <c r="F223" s="101">
        <v>30.368964510000001</v>
      </c>
      <c r="G223" s="100">
        <v>99.788354859999998</v>
      </c>
      <c r="H223" s="102">
        <f t="shared" si="10"/>
        <v>-0.69566624730303728</v>
      </c>
      <c r="I223" s="103">
        <f t="shared" si="11"/>
        <v>1.8208101194735888</v>
      </c>
    </row>
    <row r="224" spans="1:9" x14ac:dyDescent="0.15">
      <c r="A224" s="106" t="s">
        <v>1376</v>
      </c>
      <c r="B224" s="120" t="s">
        <v>1377</v>
      </c>
      <c r="C224" s="101">
        <v>55.741124759999998</v>
      </c>
      <c r="D224" s="100">
        <v>43.897870654999991</v>
      </c>
      <c r="E224" s="102">
        <f t="shared" si="9"/>
        <v>0.26979108390194906</v>
      </c>
      <c r="F224" s="101">
        <v>17.99430357</v>
      </c>
      <c r="G224" s="100">
        <v>24.314330030000001</v>
      </c>
      <c r="H224" s="102">
        <f t="shared" si="10"/>
        <v>-0.25993010920729043</v>
      </c>
      <c r="I224" s="103">
        <f t="shared" si="11"/>
        <v>0.32281916892557516</v>
      </c>
    </row>
    <row r="225" spans="1:9" x14ac:dyDescent="0.15">
      <c r="A225" s="106" t="s">
        <v>1378</v>
      </c>
      <c r="B225" s="120" t="s">
        <v>1379</v>
      </c>
      <c r="C225" s="101">
        <v>228.80478725999998</v>
      </c>
      <c r="D225" s="100">
        <v>224.648824526</v>
      </c>
      <c r="E225" s="102">
        <f t="shared" si="9"/>
        <v>1.8499819630789949E-2</v>
      </c>
      <c r="F225" s="101">
        <v>436.94025655000002</v>
      </c>
      <c r="G225" s="100">
        <v>94.355003310000001</v>
      </c>
      <c r="H225" s="102">
        <f t="shared" si="10"/>
        <v>3.6308117346405933</v>
      </c>
      <c r="I225" s="103">
        <f t="shared" si="11"/>
        <v>1.9096639619410034</v>
      </c>
    </row>
    <row r="226" spans="1:9" x14ac:dyDescent="0.15">
      <c r="A226" s="106" t="s">
        <v>1380</v>
      </c>
      <c r="B226" s="120" t="s">
        <v>1381</v>
      </c>
      <c r="C226" s="101">
        <v>91.23711222</v>
      </c>
      <c r="D226" s="100">
        <v>27.047838405</v>
      </c>
      <c r="E226" s="102">
        <f t="shared" si="9"/>
        <v>2.3731757360371586</v>
      </c>
      <c r="F226" s="101">
        <v>153.63542928000001</v>
      </c>
      <c r="G226" s="100">
        <v>51.764935039999997</v>
      </c>
      <c r="H226" s="102">
        <f t="shared" si="10"/>
        <v>1.9679440177271017</v>
      </c>
      <c r="I226" s="103">
        <f t="shared" si="11"/>
        <v>1.6839137664675201</v>
      </c>
    </row>
    <row r="227" spans="1:9" x14ac:dyDescent="0.15">
      <c r="A227" s="106" t="s">
        <v>1382</v>
      </c>
      <c r="B227" s="120" t="s">
        <v>1383</v>
      </c>
      <c r="C227" s="101">
        <v>92.999051870000002</v>
      </c>
      <c r="D227" s="100">
        <v>50.579119374000008</v>
      </c>
      <c r="E227" s="102">
        <f t="shared" si="9"/>
        <v>0.83868467899434784</v>
      </c>
      <c r="F227" s="101">
        <v>71.941649659999996</v>
      </c>
      <c r="G227" s="100">
        <v>63.647104259999999</v>
      </c>
      <c r="H227" s="102">
        <f t="shared" si="10"/>
        <v>0.13032086057075865</v>
      </c>
      <c r="I227" s="103">
        <f t="shared" si="11"/>
        <v>0.77357401192180553</v>
      </c>
    </row>
    <row r="228" spans="1:9" x14ac:dyDescent="0.15">
      <c r="A228" s="106" t="s">
        <v>1384</v>
      </c>
      <c r="B228" s="120" t="s">
        <v>1385</v>
      </c>
      <c r="C228" s="101">
        <v>120.91097034000001</v>
      </c>
      <c r="D228" s="100">
        <v>119.48506766300001</v>
      </c>
      <c r="E228" s="102">
        <f t="shared" si="9"/>
        <v>1.1933731175695295E-2</v>
      </c>
      <c r="F228" s="101">
        <v>139.64665311000002</v>
      </c>
      <c r="G228" s="100">
        <v>230.03868296000002</v>
      </c>
      <c r="H228" s="102">
        <f t="shared" si="10"/>
        <v>-0.39294273765998611</v>
      </c>
      <c r="I228" s="103">
        <f t="shared" si="11"/>
        <v>1.1549543661531747</v>
      </c>
    </row>
    <row r="229" spans="1:9" x14ac:dyDescent="0.15">
      <c r="A229" s="106" t="s">
        <v>1386</v>
      </c>
      <c r="B229" s="120" t="s">
        <v>1387</v>
      </c>
      <c r="C229" s="101">
        <v>76.239365019999994</v>
      </c>
      <c r="D229" s="100">
        <v>142.31887709900005</v>
      </c>
      <c r="E229" s="102">
        <f t="shared" si="9"/>
        <v>-0.46430602479412297</v>
      </c>
      <c r="F229" s="101">
        <v>190.39327426</v>
      </c>
      <c r="G229" s="100">
        <v>112.82307645</v>
      </c>
      <c r="H229" s="102">
        <f t="shared" si="10"/>
        <v>0.68753840305335867</v>
      </c>
      <c r="I229" s="103">
        <f t="shared" si="11"/>
        <v>2.4973092864828272</v>
      </c>
    </row>
    <row r="230" spans="1:9" x14ac:dyDescent="0.15">
      <c r="A230" s="106" t="s">
        <v>183</v>
      </c>
      <c r="B230" s="120" t="s">
        <v>184</v>
      </c>
      <c r="C230" s="101">
        <v>328.70442761999999</v>
      </c>
      <c r="D230" s="100">
        <v>309.39464765600002</v>
      </c>
      <c r="E230" s="102">
        <f t="shared" si="9"/>
        <v>6.2411486786511983E-2</v>
      </c>
      <c r="F230" s="101">
        <v>841.50712433000001</v>
      </c>
      <c r="G230" s="100">
        <v>90.886048819999999</v>
      </c>
      <c r="H230" s="102">
        <f t="shared" si="10"/>
        <v>8.2589251623932576</v>
      </c>
      <c r="I230" s="103">
        <f t="shared" si="11"/>
        <v>2.5600723739043381</v>
      </c>
    </row>
    <row r="231" spans="1:9" x14ac:dyDescent="0.15">
      <c r="A231" s="106" t="s">
        <v>1388</v>
      </c>
      <c r="B231" s="120" t="s">
        <v>1389</v>
      </c>
      <c r="C231" s="101">
        <v>3.0022000000000002E-4</v>
      </c>
      <c r="D231" s="100">
        <v>4.8184399999999994E-3</v>
      </c>
      <c r="E231" s="102">
        <f t="shared" si="9"/>
        <v>-0.93769352736570344</v>
      </c>
      <c r="F231" s="101">
        <v>0</v>
      </c>
      <c r="G231" s="100">
        <v>0</v>
      </c>
      <c r="H231" s="102" t="str">
        <f t="shared" si="10"/>
        <v/>
      </c>
      <c r="I231" s="103">
        <f t="shared" si="11"/>
        <v>0</v>
      </c>
    </row>
    <row r="232" spans="1:9" x14ac:dyDescent="0.15">
      <c r="A232" s="106" t="s">
        <v>1390</v>
      </c>
      <c r="B232" s="120" t="s">
        <v>1391</v>
      </c>
      <c r="C232" s="101">
        <v>15.48920116</v>
      </c>
      <c r="D232" s="100">
        <v>10.567641920000002</v>
      </c>
      <c r="E232" s="102">
        <f t="shared" si="9"/>
        <v>0.46571972037447673</v>
      </c>
      <c r="F232" s="101">
        <v>14.007312449999999</v>
      </c>
      <c r="G232" s="100">
        <v>1.62682156</v>
      </c>
      <c r="H232" s="102">
        <f t="shared" si="10"/>
        <v>7.6102328579908907</v>
      </c>
      <c r="I232" s="103">
        <f t="shared" si="11"/>
        <v>0.90432762189008842</v>
      </c>
    </row>
    <row r="233" spans="1:9" x14ac:dyDescent="0.15">
      <c r="A233" s="106" t="s">
        <v>1392</v>
      </c>
      <c r="B233" s="120" t="s">
        <v>1393</v>
      </c>
      <c r="C233" s="101">
        <v>4.2737055899999996</v>
      </c>
      <c r="D233" s="100">
        <v>2.8079961340000001</v>
      </c>
      <c r="E233" s="102">
        <f t="shared" si="9"/>
        <v>0.52197702064215146</v>
      </c>
      <c r="F233" s="101">
        <v>3.1372776</v>
      </c>
      <c r="G233" s="100">
        <v>1.05556045</v>
      </c>
      <c r="H233" s="102">
        <f t="shared" si="10"/>
        <v>1.9721439449536025</v>
      </c>
      <c r="I233" s="103">
        <f t="shared" si="11"/>
        <v>0.73408837692069473</v>
      </c>
    </row>
    <row r="234" spans="1:9" x14ac:dyDescent="0.15">
      <c r="A234" s="106" t="s">
        <v>1394</v>
      </c>
      <c r="B234" s="120" t="s">
        <v>1395</v>
      </c>
      <c r="C234" s="101">
        <v>3.7081646299999997</v>
      </c>
      <c r="D234" s="100">
        <v>3.3309051730000001</v>
      </c>
      <c r="E234" s="102">
        <f t="shared" si="9"/>
        <v>0.1132603413804838</v>
      </c>
      <c r="F234" s="101">
        <v>3.5059411600000003</v>
      </c>
      <c r="G234" s="100">
        <v>5.77474782</v>
      </c>
      <c r="H234" s="102">
        <f t="shared" si="10"/>
        <v>-0.39288411039220061</v>
      </c>
      <c r="I234" s="103">
        <f t="shared" si="11"/>
        <v>0.9454653473678164</v>
      </c>
    </row>
    <row r="235" spans="1:9" x14ac:dyDescent="0.15">
      <c r="A235" s="106" t="s">
        <v>1396</v>
      </c>
      <c r="B235" s="120" t="s">
        <v>1397</v>
      </c>
      <c r="C235" s="101">
        <v>3.7203054900000003</v>
      </c>
      <c r="D235" s="100">
        <v>3.8370157200000001</v>
      </c>
      <c r="E235" s="102">
        <f t="shared" si="9"/>
        <v>-3.041692776802063E-2</v>
      </c>
      <c r="F235" s="101">
        <v>3.9478155299999997</v>
      </c>
      <c r="G235" s="100">
        <v>1.28643763</v>
      </c>
      <c r="H235" s="102">
        <f t="shared" si="10"/>
        <v>2.0687966815771706</v>
      </c>
      <c r="I235" s="103">
        <f t="shared" si="11"/>
        <v>1.0611535909111591</v>
      </c>
    </row>
    <row r="236" spans="1:9" x14ac:dyDescent="0.15">
      <c r="A236" s="106" t="s">
        <v>1398</v>
      </c>
      <c r="B236" s="120" t="s">
        <v>1399</v>
      </c>
      <c r="C236" s="101">
        <v>4.5294676100000002</v>
      </c>
      <c r="D236" s="100">
        <v>5.8622449079999992</v>
      </c>
      <c r="E236" s="102">
        <f t="shared" si="9"/>
        <v>-0.22734930370807349</v>
      </c>
      <c r="F236" s="101">
        <v>6.8007331200000003</v>
      </c>
      <c r="G236" s="100">
        <v>8.300573889999999</v>
      </c>
      <c r="H236" s="102">
        <f t="shared" si="10"/>
        <v>-0.18069121362884455</v>
      </c>
      <c r="I236" s="103">
        <f t="shared" si="11"/>
        <v>1.5014420469605698</v>
      </c>
    </row>
    <row r="237" spans="1:9" x14ac:dyDescent="0.15">
      <c r="A237" s="106" t="s">
        <v>1400</v>
      </c>
      <c r="B237" s="120" t="s">
        <v>1401</v>
      </c>
      <c r="C237" s="101">
        <v>8.3805753000000003</v>
      </c>
      <c r="D237" s="100">
        <v>11.63533825</v>
      </c>
      <c r="E237" s="102">
        <f t="shared" si="9"/>
        <v>-0.27973084065691001</v>
      </c>
      <c r="F237" s="101">
        <v>0.2476315</v>
      </c>
      <c r="G237" s="100">
        <v>0</v>
      </c>
      <c r="H237" s="102" t="str">
        <f t="shared" si="10"/>
        <v/>
      </c>
      <c r="I237" s="103">
        <f t="shared" si="11"/>
        <v>2.9548269794795589E-2</v>
      </c>
    </row>
    <row r="238" spans="1:9" x14ac:dyDescent="0.15">
      <c r="A238" s="106" t="s">
        <v>1402</v>
      </c>
      <c r="B238" s="120" t="s">
        <v>1403</v>
      </c>
      <c r="C238" s="101">
        <v>12.718514730000001</v>
      </c>
      <c r="D238" s="100">
        <v>2.0642764389999999</v>
      </c>
      <c r="E238" s="102">
        <f t="shared" si="9"/>
        <v>5.1612458921254012</v>
      </c>
      <c r="F238" s="101">
        <v>20.633955660000002</v>
      </c>
      <c r="G238" s="100">
        <v>12.42919736</v>
      </c>
      <c r="H238" s="102">
        <f t="shared" si="10"/>
        <v>0.66011972151997456</v>
      </c>
      <c r="I238" s="103">
        <f t="shared" si="11"/>
        <v>1.6223557622911209</v>
      </c>
    </row>
    <row r="239" spans="1:9" x14ac:dyDescent="0.15">
      <c r="A239" s="106" t="s">
        <v>1404</v>
      </c>
      <c r="B239" s="120" t="s">
        <v>0</v>
      </c>
      <c r="C239" s="101">
        <v>2.8836597799999999</v>
      </c>
      <c r="D239" s="100">
        <v>4.3152513800000003</v>
      </c>
      <c r="E239" s="102">
        <f t="shared" si="9"/>
        <v>-0.33175161165234368</v>
      </c>
      <c r="F239" s="101">
        <v>1.5836169600000001</v>
      </c>
      <c r="G239" s="100">
        <v>2.3168265499999996</v>
      </c>
      <c r="H239" s="102">
        <f t="shared" si="10"/>
        <v>-0.31647150711390093</v>
      </c>
      <c r="I239" s="103">
        <f t="shared" si="11"/>
        <v>0.54916913950230295</v>
      </c>
    </row>
    <row r="240" spans="1:9" x14ac:dyDescent="0.15">
      <c r="A240" s="106" t="s">
        <v>1</v>
      </c>
      <c r="B240" s="120" t="s">
        <v>2</v>
      </c>
      <c r="C240" s="101">
        <v>12.17314885</v>
      </c>
      <c r="D240" s="100">
        <v>11.766596709</v>
      </c>
      <c r="E240" s="102">
        <f t="shared" si="9"/>
        <v>3.4551378878230565E-2</v>
      </c>
      <c r="F240" s="101">
        <v>13.699287210000001</v>
      </c>
      <c r="G240" s="100">
        <v>2.4913251600000001</v>
      </c>
      <c r="H240" s="102">
        <f t="shared" si="10"/>
        <v>4.4987953519483588</v>
      </c>
      <c r="I240" s="103">
        <f t="shared" si="11"/>
        <v>1.1253692350931863</v>
      </c>
    </row>
    <row r="241" spans="1:9" x14ac:dyDescent="0.15">
      <c r="A241" s="106" t="s">
        <v>3</v>
      </c>
      <c r="B241" s="120" t="s">
        <v>4</v>
      </c>
      <c r="C241" s="101">
        <v>0.69765882999999995</v>
      </c>
      <c r="D241" s="100">
        <v>1.92060461</v>
      </c>
      <c r="E241" s="102">
        <f t="shared" si="9"/>
        <v>-0.63675041371477292</v>
      </c>
      <c r="F241" s="101">
        <v>0.35545533000000001</v>
      </c>
      <c r="G241" s="100">
        <v>1.1981205100000001</v>
      </c>
      <c r="H241" s="102">
        <f t="shared" si="10"/>
        <v>-0.7033225564263148</v>
      </c>
      <c r="I241" s="103">
        <f t="shared" si="11"/>
        <v>0.50949735703911325</v>
      </c>
    </row>
    <row r="242" spans="1:9" x14ac:dyDescent="0.15">
      <c r="A242" s="106" t="s">
        <v>5</v>
      </c>
      <c r="B242" s="120" t="s">
        <v>6</v>
      </c>
      <c r="C242" s="101">
        <v>0.77274980000000004</v>
      </c>
      <c r="D242" s="100">
        <v>0.41665989000000003</v>
      </c>
      <c r="E242" s="102">
        <f t="shared" si="9"/>
        <v>0.85462968369717562</v>
      </c>
      <c r="F242" s="101">
        <v>0.23480000000000001</v>
      </c>
      <c r="G242" s="100">
        <v>0</v>
      </c>
      <c r="H242" s="102" t="str">
        <f t="shared" si="10"/>
        <v/>
      </c>
      <c r="I242" s="103">
        <f t="shared" si="11"/>
        <v>0.30384996540924369</v>
      </c>
    </row>
    <row r="243" spans="1:9" x14ac:dyDescent="0.15">
      <c r="A243" s="106" t="s">
        <v>7</v>
      </c>
      <c r="B243" s="120" t="s">
        <v>8</v>
      </c>
      <c r="C243" s="101">
        <v>16.287028150000001</v>
      </c>
      <c r="D243" s="100">
        <v>17.065983222000003</v>
      </c>
      <c r="E243" s="102">
        <f t="shared" si="9"/>
        <v>-4.5643726579775334E-2</v>
      </c>
      <c r="F243" s="101">
        <v>25.501328170000001</v>
      </c>
      <c r="G243" s="100">
        <v>9.8766615299999998</v>
      </c>
      <c r="H243" s="102">
        <f t="shared" si="10"/>
        <v>1.58197854533545</v>
      </c>
      <c r="I243" s="103">
        <f t="shared" si="11"/>
        <v>1.5657447101545041</v>
      </c>
    </row>
    <row r="244" spans="1:9" x14ac:dyDescent="0.15">
      <c r="A244" s="106" t="s">
        <v>9</v>
      </c>
      <c r="B244" s="120" t="s">
        <v>10</v>
      </c>
      <c r="C244" s="101">
        <v>7.0855698499999997</v>
      </c>
      <c r="D244" s="100">
        <v>4.3435311899999993</v>
      </c>
      <c r="E244" s="102">
        <f t="shared" si="9"/>
        <v>0.63129249913363705</v>
      </c>
      <c r="F244" s="101">
        <v>5.6953733299999998</v>
      </c>
      <c r="G244" s="100">
        <v>5.0495600000000007E-3</v>
      </c>
      <c r="H244" s="102">
        <f t="shared" si="10"/>
        <v>1126.8949710469822</v>
      </c>
      <c r="I244" s="103">
        <f t="shared" si="11"/>
        <v>0.80379891110663459</v>
      </c>
    </row>
    <row r="245" spans="1:9" x14ac:dyDescent="0.15">
      <c r="A245" s="106" t="s">
        <v>11</v>
      </c>
      <c r="B245" s="120" t="s">
        <v>12</v>
      </c>
      <c r="C245" s="101">
        <v>17.027630609999999</v>
      </c>
      <c r="D245" s="100">
        <v>5.1647647599999997</v>
      </c>
      <c r="E245" s="102">
        <f t="shared" si="9"/>
        <v>2.2968840598269571</v>
      </c>
      <c r="F245" s="101">
        <v>13.603482710000002</v>
      </c>
      <c r="G245" s="100">
        <v>0.71117780000000008</v>
      </c>
      <c r="H245" s="102">
        <f t="shared" si="10"/>
        <v>18.12810370346206</v>
      </c>
      <c r="I245" s="103">
        <f t="shared" si="11"/>
        <v>0.7989063787894799</v>
      </c>
    </row>
    <row r="246" spans="1:9" x14ac:dyDescent="0.15">
      <c r="A246" s="106" t="s">
        <v>13</v>
      </c>
      <c r="B246" s="120" t="s">
        <v>14</v>
      </c>
      <c r="C246" s="101">
        <v>19.03007714</v>
      </c>
      <c r="D246" s="100">
        <v>13.86301286</v>
      </c>
      <c r="E246" s="102">
        <f t="shared" si="9"/>
        <v>0.37272303879259328</v>
      </c>
      <c r="F246" s="101">
        <v>78.108771180000005</v>
      </c>
      <c r="G246" s="100">
        <v>16.544570589999999</v>
      </c>
      <c r="H246" s="102">
        <f t="shared" si="10"/>
        <v>3.7211120261538326</v>
      </c>
      <c r="I246" s="103">
        <f t="shared" si="11"/>
        <v>4.1044905181083262</v>
      </c>
    </row>
    <row r="247" spans="1:9" x14ac:dyDescent="0.15">
      <c r="A247" s="106" t="s">
        <v>15</v>
      </c>
      <c r="B247" s="120" t="s">
        <v>16</v>
      </c>
      <c r="C247" s="101">
        <v>89.867031150000003</v>
      </c>
      <c r="D247" s="100">
        <v>52.275108382999996</v>
      </c>
      <c r="E247" s="102">
        <f t="shared" si="9"/>
        <v>0.71911706986005974</v>
      </c>
      <c r="F247" s="101">
        <v>59.686648420000004</v>
      </c>
      <c r="G247" s="100">
        <v>45.490384710000001</v>
      </c>
      <c r="H247" s="102">
        <f t="shared" si="10"/>
        <v>0.31207174440270857</v>
      </c>
      <c r="I247" s="103">
        <f t="shared" si="11"/>
        <v>0.66416624268331581</v>
      </c>
    </row>
    <row r="248" spans="1:9" x14ac:dyDescent="0.15">
      <c r="A248" s="106" t="s">
        <v>17</v>
      </c>
      <c r="B248" s="120" t="s">
        <v>18</v>
      </c>
      <c r="C248" s="101">
        <v>26.105070780000002</v>
      </c>
      <c r="D248" s="100">
        <v>18.063879543000006</v>
      </c>
      <c r="E248" s="102">
        <f t="shared" si="9"/>
        <v>0.44515305905679958</v>
      </c>
      <c r="F248" s="101">
        <v>2.3468758900000002</v>
      </c>
      <c r="G248" s="100">
        <v>2.9413827299999999</v>
      </c>
      <c r="H248" s="102">
        <f t="shared" si="10"/>
        <v>-0.20211815141785361</v>
      </c>
      <c r="I248" s="103">
        <f t="shared" si="11"/>
        <v>8.9901150231625607E-2</v>
      </c>
    </row>
    <row r="249" spans="1:9" x14ac:dyDescent="0.15">
      <c r="A249" s="106" t="s">
        <v>19</v>
      </c>
      <c r="B249" s="120" t="s">
        <v>20</v>
      </c>
      <c r="C249" s="101">
        <v>6.5064758700000001</v>
      </c>
      <c r="D249" s="100">
        <v>10.445963877000001</v>
      </c>
      <c r="E249" s="102">
        <f t="shared" si="9"/>
        <v>-0.37713015796215743</v>
      </c>
      <c r="F249" s="101">
        <v>2.16714992</v>
      </c>
      <c r="G249" s="100">
        <v>2.6763982099999999</v>
      </c>
      <c r="H249" s="102">
        <f t="shared" si="10"/>
        <v>-0.19027373732999164</v>
      </c>
      <c r="I249" s="103">
        <f t="shared" si="11"/>
        <v>0.33307584063936596</v>
      </c>
    </row>
    <row r="250" spans="1:9" x14ac:dyDescent="0.15">
      <c r="A250" s="108" t="s">
        <v>21</v>
      </c>
      <c r="B250" s="120" t="s">
        <v>22</v>
      </c>
      <c r="C250" s="101">
        <v>34.705795989999999</v>
      </c>
      <c r="D250" s="100">
        <v>17.640972959000003</v>
      </c>
      <c r="E250" s="102">
        <f t="shared" si="9"/>
        <v>0.96734024085071413</v>
      </c>
      <c r="F250" s="101">
        <v>16.03029768</v>
      </c>
      <c r="G250" s="100">
        <v>8.7794279100000008</v>
      </c>
      <c r="H250" s="102">
        <f t="shared" si="10"/>
        <v>0.82589319535741801</v>
      </c>
      <c r="I250" s="103">
        <f t="shared" si="11"/>
        <v>0.46189108253327232</v>
      </c>
    </row>
    <row r="251" spans="1:9" x14ac:dyDescent="0.15">
      <c r="A251" s="106" t="s">
        <v>23</v>
      </c>
      <c r="B251" s="120" t="s">
        <v>24</v>
      </c>
      <c r="C251" s="101">
        <v>1.3225468600000001</v>
      </c>
      <c r="D251" s="100">
        <v>2.22283038</v>
      </c>
      <c r="E251" s="102">
        <f t="shared" si="9"/>
        <v>-0.40501674266301857</v>
      </c>
      <c r="F251" s="101">
        <v>0.11479597</v>
      </c>
      <c r="G251" s="100">
        <v>2.3171259999999999E-2</v>
      </c>
      <c r="H251" s="102">
        <f t="shared" si="10"/>
        <v>3.9542394328146164</v>
      </c>
      <c r="I251" s="103">
        <f t="shared" si="11"/>
        <v>8.6799170201046785E-2</v>
      </c>
    </row>
    <row r="252" spans="1:9" x14ac:dyDescent="0.15">
      <c r="A252" s="106" t="s">
        <v>25</v>
      </c>
      <c r="B252" s="120" t="s">
        <v>26</v>
      </c>
      <c r="C252" s="101">
        <v>17.967150069999999</v>
      </c>
      <c r="D252" s="100">
        <v>4.9072637500000003</v>
      </c>
      <c r="E252" s="102">
        <f t="shared" si="9"/>
        <v>2.6613377607836948</v>
      </c>
      <c r="F252" s="101">
        <v>18.934334010000001</v>
      </c>
      <c r="G252" s="100">
        <v>2.3326961399999999</v>
      </c>
      <c r="H252" s="102">
        <f t="shared" si="10"/>
        <v>7.1169311704695506</v>
      </c>
      <c r="I252" s="103">
        <f t="shared" si="11"/>
        <v>1.0538306818962302</v>
      </c>
    </row>
    <row r="253" spans="1:9" x14ac:dyDescent="0.15">
      <c r="A253" s="106" t="s">
        <v>27</v>
      </c>
      <c r="B253" s="120" t="s">
        <v>28</v>
      </c>
      <c r="C253" s="101">
        <v>11.68859664</v>
      </c>
      <c r="D253" s="100">
        <v>6.2702228939999998</v>
      </c>
      <c r="E253" s="102">
        <f t="shared" si="9"/>
        <v>0.86414372145922647</v>
      </c>
      <c r="F253" s="101">
        <v>8.7540720000000007</v>
      </c>
      <c r="G253" s="100">
        <v>4.7246946699999999</v>
      </c>
      <c r="H253" s="102">
        <f t="shared" si="10"/>
        <v>0.85283338108280349</v>
      </c>
      <c r="I253" s="103">
        <f t="shared" si="11"/>
        <v>0.74894123474518326</v>
      </c>
    </row>
    <row r="254" spans="1:9" x14ac:dyDescent="0.15">
      <c r="A254" s="106" t="s">
        <v>29</v>
      </c>
      <c r="B254" s="120" t="s">
        <v>30</v>
      </c>
      <c r="C254" s="101">
        <v>24.926148770000001</v>
      </c>
      <c r="D254" s="100">
        <v>27.456440543999996</v>
      </c>
      <c r="E254" s="102">
        <f t="shared" si="9"/>
        <v>-9.2156584169936551E-2</v>
      </c>
      <c r="F254" s="101">
        <v>24.19952232</v>
      </c>
      <c r="G254" s="100">
        <v>15.10182459</v>
      </c>
      <c r="H254" s="102">
        <f t="shared" si="10"/>
        <v>0.60242374527540443</v>
      </c>
      <c r="I254" s="103">
        <f t="shared" si="11"/>
        <v>0.97084882800368522</v>
      </c>
    </row>
    <row r="255" spans="1:9" x14ac:dyDescent="0.15">
      <c r="A255" s="106" t="s">
        <v>31</v>
      </c>
      <c r="B255" s="120" t="s">
        <v>32</v>
      </c>
      <c r="C255" s="101">
        <v>4.7402150299999999</v>
      </c>
      <c r="D255" s="100">
        <v>2.7021948299999998</v>
      </c>
      <c r="E255" s="102">
        <f t="shared" si="9"/>
        <v>0.75420919963791078</v>
      </c>
      <c r="F255" s="101">
        <v>1.0302175500000001</v>
      </c>
      <c r="G255" s="100">
        <v>0.85265025999999999</v>
      </c>
      <c r="H255" s="102">
        <f t="shared" si="10"/>
        <v>0.2082533699104252</v>
      </c>
      <c r="I255" s="103">
        <f t="shared" si="11"/>
        <v>0.21733561525794332</v>
      </c>
    </row>
    <row r="256" spans="1:9" x14ac:dyDescent="0.15">
      <c r="A256" s="106" t="s">
        <v>33</v>
      </c>
      <c r="B256" s="120" t="s">
        <v>34</v>
      </c>
      <c r="C256" s="101">
        <v>1.5438250800000002</v>
      </c>
      <c r="D256" s="100">
        <v>0.66278928000000004</v>
      </c>
      <c r="E256" s="102">
        <f t="shared" si="9"/>
        <v>1.3292849274810239</v>
      </c>
      <c r="F256" s="101">
        <v>0.12972570999999999</v>
      </c>
      <c r="G256" s="100">
        <v>0.54545531000000003</v>
      </c>
      <c r="H256" s="102">
        <f t="shared" si="10"/>
        <v>-0.7621698650252392</v>
      </c>
      <c r="I256" s="103">
        <f t="shared" si="11"/>
        <v>8.4028761859471793E-2</v>
      </c>
    </row>
    <row r="257" spans="1:9" x14ac:dyDescent="0.15">
      <c r="A257" s="106" t="s">
        <v>35</v>
      </c>
      <c r="B257" s="120" t="s">
        <v>36</v>
      </c>
      <c r="C257" s="101">
        <v>6.6247551299999996</v>
      </c>
      <c r="D257" s="100">
        <v>8.3796108439999983</v>
      </c>
      <c r="E257" s="102">
        <f t="shared" si="9"/>
        <v>-0.20941971490913769</v>
      </c>
      <c r="F257" s="101">
        <v>2.86709872</v>
      </c>
      <c r="G257" s="100">
        <v>13.420855529999999</v>
      </c>
      <c r="H257" s="102">
        <f t="shared" si="10"/>
        <v>-0.78636989917735889</v>
      </c>
      <c r="I257" s="103">
        <f t="shared" si="11"/>
        <v>0.43278561452278164</v>
      </c>
    </row>
    <row r="258" spans="1:9" x14ac:dyDescent="0.15">
      <c r="A258" s="106" t="s">
        <v>37</v>
      </c>
      <c r="B258" s="120" t="s">
        <v>38</v>
      </c>
      <c r="C258" s="101">
        <v>5.3418139400000006</v>
      </c>
      <c r="D258" s="100">
        <v>7.0273032899999999</v>
      </c>
      <c r="E258" s="102">
        <f t="shared" si="9"/>
        <v>-0.23984867031404289</v>
      </c>
      <c r="F258" s="101">
        <v>0.5166868</v>
      </c>
      <c r="G258" s="100">
        <v>1.53294094</v>
      </c>
      <c r="H258" s="102">
        <f t="shared" si="10"/>
        <v>-0.66294409228838269</v>
      </c>
      <c r="I258" s="103">
        <f t="shared" si="11"/>
        <v>9.672497129317835E-2</v>
      </c>
    </row>
    <row r="259" spans="1:9" x14ac:dyDescent="0.15">
      <c r="A259" s="106" t="s">
        <v>39</v>
      </c>
      <c r="B259" s="120" t="s">
        <v>40</v>
      </c>
      <c r="C259" s="101">
        <v>1.17377102</v>
      </c>
      <c r="D259" s="100">
        <v>1.4661679299999999</v>
      </c>
      <c r="E259" s="102">
        <f t="shared" si="9"/>
        <v>-0.19942934504098719</v>
      </c>
      <c r="F259" s="101">
        <v>3.0277488399999997</v>
      </c>
      <c r="G259" s="100">
        <v>0.18008309</v>
      </c>
      <c r="H259" s="102">
        <f t="shared" si="10"/>
        <v>15.813065790907963</v>
      </c>
      <c r="I259" s="103">
        <f t="shared" si="11"/>
        <v>2.5795055325185996</v>
      </c>
    </row>
    <row r="260" spans="1:9" x14ac:dyDescent="0.15">
      <c r="A260" s="108" t="s">
        <v>41</v>
      </c>
      <c r="B260" s="120" t="s">
        <v>42</v>
      </c>
      <c r="C260" s="101">
        <v>0</v>
      </c>
      <c r="D260" s="100">
        <v>0</v>
      </c>
      <c r="E260" s="102" t="str">
        <f t="shared" si="9"/>
        <v/>
      </c>
      <c r="F260" s="101">
        <v>0</v>
      </c>
      <c r="G260" s="100">
        <v>0</v>
      </c>
      <c r="H260" s="102" t="str">
        <f t="shared" si="10"/>
        <v/>
      </c>
      <c r="I260" s="103" t="str">
        <f t="shared" si="11"/>
        <v/>
      </c>
    </row>
    <row r="261" spans="1:9" x14ac:dyDescent="0.15">
      <c r="A261" s="106" t="s">
        <v>43</v>
      </c>
      <c r="B261" s="120" t="s">
        <v>44</v>
      </c>
      <c r="C261" s="101">
        <v>43.638695420000005</v>
      </c>
      <c r="D261" s="100">
        <v>35.252507583000003</v>
      </c>
      <c r="E261" s="102">
        <f t="shared" si="9"/>
        <v>0.2378891151857836</v>
      </c>
      <c r="F261" s="101">
        <v>66.539689350000003</v>
      </c>
      <c r="G261" s="100">
        <v>55.263472350000001</v>
      </c>
      <c r="H261" s="102">
        <f t="shared" si="10"/>
        <v>0.20404467038524765</v>
      </c>
      <c r="I261" s="103">
        <f t="shared" si="11"/>
        <v>1.5247864013712993</v>
      </c>
    </row>
    <row r="262" spans="1:9" x14ac:dyDescent="0.15">
      <c r="A262" s="106" t="s">
        <v>45</v>
      </c>
      <c r="B262" s="120" t="s">
        <v>46</v>
      </c>
      <c r="C262" s="101">
        <v>6.0049799999999992E-3</v>
      </c>
      <c r="D262" s="100">
        <v>2.7788400000000003E-3</v>
      </c>
      <c r="E262" s="102">
        <f t="shared" si="9"/>
        <v>1.1609664464308844</v>
      </c>
      <c r="F262" s="101">
        <v>0</v>
      </c>
      <c r="G262" s="100">
        <v>1.4776930000000001E-2</v>
      </c>
      <c r="H262" s="102">
        <f t="shared" si="10"/>
        <v>-1</v>
      </c>
      <c r="I262" s="103">
        <f t="shared" si="11"/>
        <v>0</v>
      </c>
    </row>
    <row r="263" spans="1:9" x14ac:dyDescent="0.15">
      <c r="A263" s="106" t="s">
        <v>676</v>
      </c>
      <c r="B263" s="120" t="s">
        <v>47</v>
      </c>
      <c r="C263" s="101">
        <v>21.391944260000002</v>
      </c>
      <c r="D263" s="100">
        <v>17.310923475999999</v>
      </c>
      <c r="E263" s="102">
        <f t="shared" ref="E263:E326" si="12">IF(ISERROR(C263/D263-1),"",(C263/D263-1))</f>
        <v>0.23574830017924597</v>
      </c>
      <c r="F263" s="101">
        <v>12.244353380000002</v>
      </c>
      <c r="G263" s="100">
        <v>42.776038899999996</v>
      </c>
      <c r="H263" s="102">
        <f t="shared" ref="H263:H326" si="13">IF(ISERROR(F263/G263-1),"",(F263/G263-1))</f>
        <v>-0.71375672701662884</v>
      </c>
      <c r="I263" s="103">
        <f t="shared" ref="I263:I326" si="14">IF(ISERROR(F263/C263),"",(F263/C263))</f>
        <v>0.57238151105765833</v>
      </c>
    </row>
    <row r="264" spans="1:9" x14ac:dyDescent="0.15">
      <c r="A264" s="106" t="s">
        <v>48</v>
      </c>
      <c r="B264" s="120" t="s">
        <v>49</v>
      </c>
      <c r="C264" s="101">
        <v>44.988382990000005</v>
      </c>
      <c r="D264" s="100">
        <v>35.638892939999998</v>
      </c>
      <c r="E264" s="102">
        <f t="shared" si="12"/>
        <v>0.26233951951707302</v>
      </c>
      <c r="F264" s="101">
        <v>74.686806319999988</v>
      </c>
      <c r="G264" s="100">
        <v>7.52391246</v>
      </c>
      <c r="H264" s="102">
        <f t="shared" si="13"/>
        <v>8.9265916126833815</v>
      </c>
      <c r="I264" s="103">
        <f t="shared" si="14"/>
        <v>1.6601353806515191</v>
      </c>
    </row>
    <row r="265" spans="1:9" x14ac:dyDescent="0.15">
      <c r="A265" s="106" t="s">
        <v>50</v>
      </c>
      <c r="B265" s="120" t="s">
        <v>51</v>
      </c>
      <c r="C265" s="101">
        <v>160.43442252</v>
      </c>
      <c r="D265" s="100">
        <v>111.3928226</v>
      </c>
      <c r="E265" s="102">
        <f t="shared" si="12"/>
        <v>0.44025816722593758</v>
      </c>
      <c r="F265" s="101">
        <v>107.84803884</v>
      </c>
      <c r="G265" s="100">
        <v>139.07942548</v>
      </c>
      <c r="H265" s="102">
        <f t="shared" si="13"/>
        <v>-0.22455792100242145</v>
      </c>
      <c r="I265" s="103">
        <f t="shared" si="14"/>
        <v>0.67222505710428504</v>
      </c>
    </row>
    <row r="266" spans="1:9" x14ac:dyDescent="0.15">
      <c r="A266" s="106" t="s">
        <v>52</v>
      </c>
      <c r="B266" s="120" t="s">
        <v>53</v>
      </c>
      <c r="C266" s="101">
        <v>5.7997588899999997</v>
      </c>
      <c r="D266" s="100">
        <v>3.6843417000000001</v>
      </c>
      <c r="E266" s="102">
        <f t="shared" si="12"/>
        <v>0.57416422315009474</v>
      </c>
      <c r="F266" s="101">
        <v>3.2156457599999997</v>
      </c>
      <c r="G266" s="100">
        <v>9.0623860000000001E-2</v>
      </c>
      <c r="H266" s="102">
        <f t="shared" si="13"/>
        <v>34.483434053680782</v>
      </c>
      <c r="I266" s="103">
        <f t="shared" si="14"/>
        <v>0.55444473140848094</v>
      </c>
    </row>
    <row r="267" spans="1:9" x14ac:dyDescent="0.15">
      <c r="A267" s="106" t="s">
        <v>640</v>
      </c>
      <c r="B267" s="120" t="s">
        <v>54</v>
      </c>
      <c r="C267" s="101">
        <v>1.78906594</v>
      </c>
      <c r="D267" s="100">
        <v>0.85650293000000011</v>
      </c>
      <c r="E267" s="102">
        <f t="shared" si="12"/>
        <v>1.0888030587355955</v>
      </c>
      <c r="F267" s="101">
        <v>1.30386482</v>
      </c>
      <c r="G267" s="100">
        <v>0.53780340999999998</v>
      </c>
      <c r="H267" s="102">
        <f t="shared" si="13"/>
        <v>1.4244264646815834</v>
      </c>
      <c r="I267" s="103">
        <f t="shared" si="14"/>
        <v>0.72879640199287454</v>
      </c>
    </row>
    <row r="268" spans="1:9" x14ac:dyDescent="0.15">
      <c r="A268" s="106" t="s">
        <v>55</v>
      </c>
      <c r="B268" s="120" t="s">
        <v>56</v>
      </c>
      <c r="C268" s="101">
        <v>2.89766375</v>
      </c>
      <c r="D268" s="100">
        <v>1.0777436269999998</v>
      </c>
      <c r="E268" s="102">
        <f t="shared" si="12"/>
        <v>1.6886391878427691</v>
      </c>
      <c r="F268" s="101">
        <v>6.6733840599999992</v>
      </c>
      <c r="G268" s="100">
        <v>0.62227589000000005</v>
      </c>
      <c r="H268" s="102">
        <f t="shared" si="13"/>
        <v>9.7241565473475102</v>
      </c>
      <c r="I268" s="103">
        <f t="shared" si="14"/>
        <v>2.3030222398992981</v>
      </c>
    </row>
    <row r="269" spans="1:9" x14ac:dyDescent="0.15">
      <c r="A269" s="106" t="s">
        <v>57</v>
      </c>
      <c r="B269" s="120" t="s">
        <v>58</v>
      </c>
      <c r="C269" s="101">
        <v>1.4605120000000001E-2</v>
      </c>
      <c r="D269" s="100">
        <v>1.5855799999999998E-3</v>
      </c>
      <c r="E269" s="102">
        <f t="shared" si="12"/>
        <v>8.2112160849657556</v>
      </c>
      <c r="F269" s="101">
        <v>0</v>
      </c>
      <c r="G269" s="100">
        <v>0</v>
      </c>
      <c r="H269" s="102" t="str">
        <f t="shared" si="13"/>
        <v/>
      </c>
      <c r="I269" s="103">
        <f t="shared" si="14"/>
        <v>0</v>
      </c>
    </row>
    <row r="270" spans="1:9" x14ac:dyDescent="0.15">
      <c r="A270" s="106" t="s">
        <v>59</v>
      </c>
      <c r="B270" s="120" t="s">
        <v>60</v>
      </c>
      <c r="C270" s="101">
        <v>25.168862730000001</v>
      </c>
      <c r="D270" s="100">
        <v>9.517252375</v>
      </c>
      <c r="E270" s="102">
        <f t="shared" si="12"/>
        <v>1.6445513619155236</v>
      </c>
      <c r="F270" s="101">
        <v>8.9881648599999995</v>
      </c>
      <c r="G270" s="100">
        <v>2.4244345800000002</v>
      </c>
      <c r="H270" s="102">
        <f t="shared" si="13"/>
        <v>2.7073241464820215</v>
      </c>
      <c r="I270" s="103">
        <f t="shared" si="14"/>
        <v>0.3571144614844502</v>
      </c>
    </row>
    <row r="271" spans="1:9" x14ac:dyDescent="0.15">
      <c r="A271" s="106" t="s">
        <v>61</v>
      </c>
      <c r="B271" s="120" t="s">
        <v>62</v>
      </c>
      <c r="C271" s="101">
        <v>24.87930836</v>
      </c>
      <c r="D271" s="100">
        <v>18.999448408999999</v>
      </c>
      <c r="E271" s="102">
        <f t="shared" si="12"/>
        <v>0.30947529762046799</v>
      </c>
      <c r="F271" s="101">
        <v>12.419702039999999</v>
      </c>
      <c r="G271" s="100">
        <v>96.707048589999999</v>
      </c>
      <c r="H271" s="102">
        <f t="shared" si="13"/>
        <v>-0.8715739729308184</v>
      </c>
      <c r="I271" s="103">
        <f t="shared" si="14"/>
        <v>0.49919804281890412</v>
      </c>
    </row>
    <row r="272" spans="1:9" x14ac:dyDescent="0.15">
      <c r="A272" s="106" t="s">
        <v>64</v>
      </c>
      <c r="B272" s="120" t="s">
        <v>65</v>
      </c>
      <c r="C272" s="101">
        <v>34.674641460000004</v>
      </c>
      <c r="D272" s="100">
        <v>32.376359888999993</v>
      </c>
      <c r="E272" s="102">
        <f t="shared" si="12"/>
        <v>7.0986410420427193E-2</v>
      </c>
      <c r="F272" s="101">
        <v>11.273691169999999</v>
      </c>
      <c r="G272" s="100">
        <v>1.5040351999999999</v>
      </c>
      <c r="H272" s="102">
        <f t="shared" si="13"/>
        <v>6.4956298695668826</v>
      </c>
      <c r="I272" s="103">
        <f t="shared" si="14"/>
        <v>0.32512783680849627</v>
      </c>
    </row>
    <row r="273" spans="1:9" x14ac:dyDescent="0.15">
      <c r="A273" s="106" t="s">
        <v>66</v>
      </c>
      <c r="B273" s="120" t="s">
        <v>67</v>
      </c>
      <c r="C273" s="101">
        <v>31.748015729999999</v>
      </c>
      <c r="D273" s="100">
        <v>34.482167730999997</v>
      </c>
      <c r="E273" s="102">
        <f t="shared" si="12"/>
        <v>-7.9291766756936055E-2</v>
      </c>
      <c r="F273" s="101">
        <v>33.02037301</v>
      </c>
      <c r="G273" s="100">
        <v>11.897713080000001</v>
      </c>
      <c r="H273" s="102">
        <f t="shared" si="13"/>
        <v>1.7753546238652445</v>
      </c>
      <c r="I273" s="103">
        <f t="shared" si="14"/>
        <v>1.0400767497036894</v>
      </c>
    </row>
    <row r="274" spans="1:9" x14ac:dyDescent="0.15">
      <c r="A274" s="106" t="s">
        <v>68</v>
      </c>
      <c r="B274" s="120" t="s">
        <v>69</v>
      </c>
      <c r="C274" s="101">
        <v>9.2994574499999985</v>
      </c>
      <c r="D274" s="100">
        <v>6.0808338999999991</v>
      </c>
      <c r="E274" s="102">
        <f t="shared" si="12"/>
        <v>0.52930627656183793</v>
      </c>
      <c r="F274" s="101">
        <v>2.4591091299999999</v>
      </c>
      <c r="G274" s="100">
        <v>4.6837085499999995</v>
      </c>
      <c r="H274" s="102">
        <f t="shared" si="13"/>
        <v>-0.47496538186604287</v>
      </c>
      <c r="I274" s="103">
        <f t="shared" si="14"/>
        <v>0.26443576340036917</v>
      </c>
    </row>
    <row r="275" spans="1:9" x14ac:dyDescent="0.15">
      <c r="A275" s="106" t="s">
        <v>70</v>
      </c>
      <c r="B275" s="120" t="s">
        <v>71</v>
      </c>
      <c r="C275" s="101">
        <v>1.5741710600000001</v>
      </c>
      <c r="D275" s="100">
        <v>1.1312873450000001</v>
      </c>
      <c r="E275" s="102">
        <f t="shared" si="12"/>
        <v>0.39148649276192504</v>
      </c>
      <c r="F275" s="101">
        <v>0.21605246</v>
      </c>
      <c r="G275" s="100">
        <v>0.64773835000000002</v>
      </c>
      <c r="H275" s="102">
        <f t="shared" si="13"/>
        <v>-0.66645102918485533</v>
      </c>
      <c r="I275" s="103">
        <f t="shared" si="14"/>
        <v>0.13724840043749756</v>
      </c>
    </row>
    <row r="276" spans="1:9" x14ac:dyDescent="0.15">
      <c r="A276" s="106" t="s">
        <v>72</v>
      </c>
      <c r="B276" s="120" t="s">
        <v>73</v>
      </c>
      <c r="C276" s="101">
        <v>436.85538894000001</v>
      </c>
      <c r="D276" s="100">
        <v>427.62906420799987</v>
      </c>
      <c r="E276" s="102">
        <f t="shared" si="12"/>
        <v>2.1575532404674025E-2</v>
      </c>
      <c r="F276" s="101">
        <v>125.98028929</v>
      </c>
      <c r="G276" s="100">
        <v>108.35221173000001</v>
      </c>
      <c r="H276" s="102">
        <f t="shared" si="13"/>
        <v>0.16269236482155924</v>
      </c>
      <c r="I276" s="103">
        <f t="shared" si="14"/>
        <v>0.28837984486281065</v>
      </c>
    </row>
    <row r="277" spans="1:9" x14ac:dyDescent="0.15">
      <c r="A277" s="106" t="s">
        <v>74</v>
      </c>
      <c r="B277" s="120" t="s">
        <v>75</v>
      </c>
      <c r="C277" s="101">
        <v>2.52570937</v>
      </c>
      <c r="D277" s="100">
        <v>1.5793592060000003</v>
      </c>
      <c r="E277" s="102">
        <f t="shared" si="12"/>
        <v>0.59919881456023849</v>
      </c>
      <c r="F277" s="101">
        <v>1.59144913</v>
      </c>
      <c r="G277" s="100">
        <v>0.44544011</v>
      </c>
      <c r="H277" s="102">
        <f t="shared" si="13"/>
        <v>2.5727566832721913</v>
      </c>
      <c r="I277" s="103">
        <f t="shared" si="14"/>
        <v>0.63009986378599059</v>
      </c>
    </row>
    <row r="278" spans="1:9" x14ac:dyDescent="0.15">
      <c r="A278" s="106" t="s">
        <v>76</v>
      </c>
      <c r="B278" s="120" t="s">
        <v>77</v>
      </c>
      <c r="C278" s="101">
        <v>12.35890959</v>
      </c>
      <c r="D278" s="100">
        <v>11.762733903000001</v>
      </c>
      <c r="E278" s="102">
        <f t="shared" si="12"/>
        <v>5.0683428862396296E-2</v>
      </c>
      <c r="F278" s="101">
        <v>1.4520566100000001</v>
      </c>
      <c r="G278" s="100">
        <v>4.0403093600000002</v>
      </c>
      <c r="H278" s="102">
        <f t="shared" si="13"/>
        <v>-0.64060756723836609</v>
      </c>
      <c r="I278" s="103">
        <f t="shared" si="14"/>
        <v>0.11749067338229473</v>
      </c>
    </row>
    <row r="279" spans="1:9" x14ac:dyDescent="0.15">
      <c r="A279" s="106" t="s">
        <v>641</v>
      </c>
      <c r="B279" s="120" t="s">
        <v>78</v>
      </c>
      <c r="C279" s="101">
        <v>281.42716680000001</v>
      </c>
      <c r="D279" s="100">
        <v>283.57634821099998</v>
      </c>
      <c r="E279" s="102">
        <f t="shared" si="12"/>
        <v>-7.5788457837140388E-3</v>
      </c>
      <c r="F279" s="101">
        <v>47.834629020000001</v>
      </c>
      <c r="G279" s="100">
        <v>26.45829702</v>
      </c>
      <c r="H279" s="102">
        <f t="shared" si="13"/>
        <v>0.80792546791055719</v>
      </c>
      <c r="I279" s="103">
        <f t="shared" si="14"/>
        <v>0.16997161135475711</v>
      </c>
    </row>
    <row r="280" spans="1:9" x14ac:dyDescent="0.15">
      <c r="A280" s="106" t="s">
        <v>79</v>
      </c>
      <c r="B280" s="120" t="s">
        <v>80</v>
      </c>
      <c r="C280" s="101">
        <v>0.84880497999999993</v>
      </c>
      <c r="D280" s="100">
        <v>0.35881578000000003</v>
      </c>
      <c r="E280" s="102">
        <f t="shared" si="12"/>
        <v>1.3655731640342013</v>
      </c>
      <c r="F280" s="101">
        <v>2.9501529999999998E-2</v>
      </c>
      <c r="G280" s="100">
        <v>0</v>
      </c>
      <c r="H280" s="102" t="str">
        <f t="shared" si="13"/>
        <v/>
      </c>
      <c r="I280" s="103">
        <f t="shared" si="14"/>
        <v>3.475654678651862E-2</v>
      </c>
    </row>
    <row r="281" spans="1:9" x14ac:dyDescent="0.15">
      <c r="A281" s="106" t="s">
        <v>81</v>
      </c>
      <c r="B281" s="120" t="s">
        <v>82</v>
      </c>
      <c r="C281" s="101">
        <v>4.8496930599999999</v>
      </c>
      <c r="D281" s="100">
        <v>3.54338028</v>
      </c>
      <c r="E281" s="102">
        <f t="shared" si="12"/>
        <v>0.36866288029350325</v>
      </c>
      <c r="F281" s="101">
        <v>0.1101618</v>
      </c>
      <c r="G281" s="100">
        <v>0.89108376</v>
      </c>
      <c r="H281" s="102">
        <f t="shared" si="13"/>
        <v>-0.87637323790975608</v>
      </c>
      <c r="I281" s="103">
        <f t="shared" si="14"/>
        <v>2.2715210764287008E-2</v>
      </c>
    </row>
    <row r="282" spans="1:9" x14ac:dyDescent="0.15">
      <c r="A282" s="106" t="s">
        <v>83</v>
      </c>
      <c r="B282" s="120" t="s">
        <v>84</v>
      </c>
      <c r="C282" s="101">
        <v>23.717876409999999</v>
      </c>
      <c r="D282" s="100">
        <v>31.469214630999996</v>
      </c>
      <c r="E282" s="102">
        <f t="shared" si="12"/>
        <v>-0.24631495612109222</v>
      </c>
      <c r="F282" s="101">
        <v>19.890737329999997</v>
      </c>
      <c r="G282" s="100">
        <v>30.738912149999997</v>
      </c>
      <c r="H282" s="102">
        <f t="shared" si="13"/>
        <v>-0.35291342670368386</v>
      </c>
      <c r="I282" s="103">
        <f t="shared" si="14"/>
        <v>0.83863904955730384</v>
      </c>
    </row>
    <row r="283" spans="1:9" x14ac:dyDescent="0.15">
      <c r="A283" s="106" t="s">
        <v>85</v>
      </c>
      <c r="B283" s="120" t="s">
        <v>86</v>
      </c>
      <c r="C283" s="101">
        <v>7.8062992699999993</v>
      </c>
      <c r="D283" s="100">
        <v>10.65062657</v>
      </c>
      <c r="E283" s="102">
        <f t="shared" si="12"/>
        <v>-0.26705727417124159</v>
      </c>
      <c r="F283" s="101">
        <v>0.65335863999999999</v>
      </c>
      <c r="G283" s="100">
        <v>0.91193365999999998</v>
      </c>
      <c r="H283" s="102">
        <f t="shared" si="13"/>
        <v>-0.28354586670262838</v>
      </c>
      <c r="I283" s="103">
        <f t="shared" si="14"/>
        <v>8.3696335152162321E-2</v>
      </c>
    </row>
    <row r="284" spans="1:9" x14ac:dyDescent="0.15">
      <c r="A284" s="106" t="s">
        <v>87</v>
      </c>
      <c r="B284" s="120" t="s">
        <v>88</v>
      </c>
      <c r="C284" s="101">
        <v>2.6696644300000001</v>
      </c>
      <c r="D284" s="100">
        <v>1.2462281200000001</v>
      </c>
      <c r="E284" s="102">
        <f t="shared" si="12"/>
        <v>1.142195627875898</v>
      </c>
      <c r="F284" s="101">
        <v>16.954175320000001</v>
      </c>
      <c r="G284" s="100">
        <v>0</v>
      </c>
      <c r="H284" s="102" t="str">
        <f t="shared" si="13"/>
        <v/>
      </c>
      <c r="I284" s="103">
        <f t="shared" si="14"/>
        <v>6.3506765604994033</v>
      </c>
    </row>
    <row r="285" spans="1:9" x14ac:dyDescent="0.15">
      <c r="A285" s="106" t="s">
        <v>89</v>
      </c>
      <c r="B285" s="120" t="s">
        <v>90</v>
      </c>
      <c r="C285" s="101">
        <v>0.58283498999999994</v>
      </c>
      <c r="D285" s="100">
        <v>2.0096328400000001</v>
      </c>
      <c r="E285" s="102">
        <f t="shared" si="12"/>
        <v>-0.70997936618113788</v>
      </c>
      <c r="F285" s="101">
        <v>5.6633899999999999E-3</v>
      </c>
      <c r="G285" s="100">
        <v>0</v>
      </c>
      <c r="H285" s="102" t="str">
        <f t="shared" si="13"/>
        <v/>
      </c>
      <c r="I285" s="103">
        <f t="shared" si="14"/>
        <v>9.716969806497033E-3</v>
      </c>
    </row>
    <row r="286" spans="1:9" x14ac:dyDescent="0.15">
      <c r="A286" s="106" t="s">
        <v>590</v>
      </c>
      <c r="B286" s="120" t="s">
        <v>91</v>
      </c>
      <c r="C286" s="101">
        <v>1.0337015600000001</v>
      </c>
      <c r="D286" s="100">
        <v>0.96037677500000007</v>
      </c>
      <c r="E286" s="102">
        <f t="shared" si="12"/>
        <v>7.6350018980831713E-2</v>
      </c>
      <c r="F286" s="101">
        <v>4.7425000000000002E-2</v>
      </c>
      <c r="G286" s="100">
        <v>0</v>
      </c>
      <c r="H286" s="102" t="str">
        <f t="shared" si="13"/>
        <v/>
      </c>
      <c r="I286" s="103">
        <f t="shared" si="14"/>
        <v>4.5878812449504279E-2</v>
      </c>
    </row>
    <row r="287" spans="1:9" x14ac:dyDescent="0.15">
      <c r="A287" s="106" t="s">
        <v>92</v>
      </c>
      <c r="B287" s="120" t="s">
        <v>93</v>
      </c>
      <c r="C287" s="101">
        <v>1.8363258200000001</v>
      </c>
      <c r="D287" s="100">
        <v>4.8631569499999996</v>
      </c>
      <c r="E287" s="102">
        <f t="shared" si="12"/>
        <v>-0.62240046149446182</v>
      </c>
      <c r="F287" s="101">
        <v>5.4422110000000003E-2</v>
      </c>
      <c r="G287" s="100">
        <v>2.5781800000000001E-2</v>
      </c>
      <c r="H287" s="102">
        <f t="shared" si="13"/>
        <v>1.1108731740995585</v>
      </c>
      <c r="I287" s="103">
        <f t="shared" si="14"/>
        <v>2.9636412779949911E-2</v>
      </c>
    </row>
    <row r="288" spans="1:9" x14ac:dyDescent="0.15">
      <c r="A288" s="106" t="s">
        <v>94</v>
      </c>
      <c r="B288" s="120" t="s">
        <v>95</v>
      </c>
      <c r="C288" s="101">
        <v>4.9695081200000004</v>
      </c>
      <c r="D288" s="100">
        <v>13.561094150000001</v>
      </c>
      <c r="E288" s="102">
        <f t="shared" si="12"/>
        <v>-0.63354666924128678</v>
      </c>
      <c r="F288" s="101">
        <v>13.400944449999999</v>
      </c>
      <c r="G288" s="100">
        <v>10.990959650000001</v>
      </c>
      <c r="H288" s="102">
        <f t="shared" si="13"/>
        <v>0.21926973410370021</v>
      </c>
      <c r="I288" s="103">
        <f t="shared" si="14"/>
        <v>2.6966339779318034</v>
      </c>
    </row>
    <row r="289" spans="1:9" x14ac:dyDescent="0.15">
      <c r="A289" s="106" t="s">
        <v>96</v>
      </c>
      <c r="B289" s="120" t="s">
        <v>97</v>
      </c>
      <c r="C289" s="101">
        <v>1.0687849700000001</v>
      </c>
      <c r="D289" s="100">
        <v>0.40616006999999998</v>
      </c>
      <c r="E289" s="102">
        <f t="shared" si="12"/>
        <v>1.6314378220389809</v>
      </c>
      <c r="F289" s="101">
        <v>0</v>
      </c>
      <c r="G289" s="100">
        <v>0</v>
      </c>
      <c r="H289" s="102" t="str">
        <f t="shared" si="13"/>
        <v/>
      </c>
      <c r="I289" s="103">
        <f t="shared" si="14"/>
        <v>0</v>
      </c>
    </row>
    <row r="290" spans="1:9" x14ac:dyDescent="0.15">
      <c r="A290" s="106" t="s">
        <v>98</v>
      </c>
      <c r="B290" s="120" t="s">
        <v>99</v>
      </c>
      <c r="C290" s="101">
        <v>3.0476055299999998</v>
      </c>
      <c r="D290" s="100">
        <v>5.0289034599999995</v>
      </c>
      <c r="E290" s="102">
        <f t="shared" si="12"/>
        <v>-0.39398209684462704</v>
      </c>
      <c r="F290" s="101">
        <v>0</v>
      </c>
      <c r="G290" s="100">
        <v>9.338312E-2</v>
      </c>
      <c r="H290" s="102">
        <f t="shared" si="13"/>
        <v>-1</v>
      </c>
      <c r="I290" s="103">
        <f t="shared" si="14"/>
        <v>0</v>
      </c>
    </row>
    <row r="291" spans="1:9" x14ac:dyDescent="0.15">
      <c r="A291" s="106" t="s">
        <v>100</v>
      </c>
      <c r="B291" s="120" t="s">
        <v>101</v>
      </c>
      <c r="C291" s="101">
        <v>0.49022500000000002</v>
      </c>
      <c r="D291" s="100">
        <v>1.36141756</v>
      </c>
      <c r="E291" s="102">
        <f t="shared" si="12"/>
        <v>-0.63991576544671569</v>
      </c>
      <c r="F291" s="101">
        <v>0</v>
      </c>
      <c r="G291" s="100">
        <v>1.1676141</v>
      </c>
      <c r="H291" s="102">
        <f t="shared" si="13"/>
        <v>-1</v>
      </c>
      <c r="I291" s="103">
        <f t="shared" si="14"/>
        <v>0</v>
      </c>
    </row>
    <row r="292" spans="1:9" x14ac:dyDescent="0.15">
      <c r="A292" s="106" t="s">
        <v>102</v>
      </c>
      <c r="B292" s="120" t="s">
        <v>103</v>
      </c>
      <c r="C292" s="101">
        <v>4.6460290899999999</v>
      </c>
      <c r="D292" s="100">
        <v>1.8359085100000001</v>
      </c>
      <c r="E292" s="102">
        <f t="shared" si="12"/>
        <v>1.5306430384158958</v>
      </c>
      <c r="F292" s="101">
        <v>0.22574442</v>
      </c>
      <c r="G292" s="100">
        <v>0.78622000000000003</v>
      </c>
      <c r="H292" s="102">
        <f t="shared" si="13"/>
        <v>-0.71287372491160239</v>
      </c>
      <c r="I292" s="103">
        <f t="shared" si="14"/>
        <v>4.8588679844017081E-2</v>
      </c>
    </row>
    <row r="293" spans="1:9" x14ac:dyDescent="0.15">
      <c r="A293" s="106" t="s">
        <v>104</v>
      </c>
      <c r="B293" s="120" t="s">
        <v>105</v>
      </c>
      <c r="C293" s="101">
        <v>2.1368115800000003</v>
      </c>
      <c r="D293" s="100">
        <v>0.32349279999999997</v>
      </c>
      <c r="E293" s="102">
        <f t="shared" si="12"/>
        <v>5.605437833546838</v>
      </c>
      <c r="F293" s="101">
        <v>0.95904140000000004</v>
      </c>
      <c r="G293" s="100">
        <v>0</v>
      </c>
      <c r="H293" s="102" t="str">
        <f t="shared" si="13"/>
        <v/>
      </c>
      <c r="I293" s="103">
        <f t="shared" si="14"/>
        <v>0.44881888930983793</v>
      </c>
    </row>
    <row r="294" spans="1:9" x14ac:dyDescent="0.15">
      <c r="A294" s="106" t="s">
        <v>106</v>
      </c>
      <c r="B294" s="120" t="s">
        <v>107</v>
      </c>
      <c r="C294" s="101">
        <v>0.62093140000000002</v>
      </c>
      <c r="D294" s="100">
        <v>0.24016467999999999</v>
      </c>
      <c r="E294" s="102">
        <f t="shared" si="12"/>
        <v>1.5854401238350286</v>
      </c>
      <c r="F294" s="101">
        <v>5.3453399999999998E-2</v>
      </c>
      <c r="G294" s="100">
        <v>5.3453399999999998E-2</v>
      </c>
      <c r="H294" s="102">
        <f t="shared" si="13"/>
        <v>0</v>
      </c>
      <c r="I294" s="103">
        <f t="shared" si="14"/>
        <v>8.6085838145727525E-2</v>
      </c>
    </row>
    <row r="295" spans="1:9" x14ac:dyDescent="0.15">
      <c r="A295" s="106" t="s">
        <v>108</v>
      </c>
      <c r="B295" s="120" t="s">
        <v>109</v>
      </c>
      <c r="C295" s="101">
        <v>1.1784866999999999</v>
      </c>
      <c r="D295" s="100">
        <v>1.02794333</v>
      </c>
      <c r="E295" s="102">
        <f t="shared" si="12"/>
        <v>0.14645104025335698</v>
      </c>
      <c r="F295" s="101">
        <v>0</v>
      </c>
      <c r="G295" s="100">
        <v>8.7252499999999997E-2</v>
      </c>
      <c r="H295" s="102">
        <f t="shared" si="13"/>
        <v>-1</v>
      </c>
      <c r="I295" s="103">
        <f t="shared" si="14"/>
        <v>0</v>
      </c>
    </row>
    <row r="296" spans="1:9" x14ac:dyDescent="0.15">
      <c r="A296" s="106" t="s">
        <v>110</v>
      </c>
      <c r="B296" s="120" t="s">
        <v>111</v>
      </c>
      <c r="C296" s="101">
        <v>3.7407819399999998</v>
      </c>
      <c r="D296" s="100">
        <v>0.99850577000000007</v>
      </c>
      <c r="E296" s="102">
        <f t="shared" si="12"/>
        <v>2.7463798932278571</v>
      </c>
      <c r="F296" s="101">
        <v>0</v>
      </c>
      <c r="G296" s="100">
        <v>1.21576796</v>
      </c>
      <c r="H296" s="102">
        <f t="shared" si="13"/>
        <v>-1</v>
      </c>
      <c r="I296" s="103">
        <f t="shared" si="14"/>
        <v>0</v>
      </c>
    </row>
    <row r="297" spans="1:9" x14ac:dyDescent="0.15">
      <c r="A297" s="106" t="s">
        <v>112</v>
      </c>
      <c r="B297" s="120" t="s">
        <v>113</v>
      </c>
      <c r="C297" s="101">
        <v>0.99209999999999998</v>
      </c>
      <c r="D297" s="100">
        <v>0.51470000000000005</v>
      </c>
      <c r="E297" s="102">
        <f t="shared" si="12"/>
        <v>0.92753060034971813</v>
      </c>
      <c r="F297" s="101">
        <v>0</v>
      </c>
      <c r="G297" s="100">
        <v>0</v>
      </c>
      <c r="H297" s="102" t="str">
        <f t="shared" si="13"/>
        <v/>
      </c>
      <c r="I297" s="103">
        <f t="shared" si="14"/>
        <v>0</v>
      </c>
    </row>
    <row r="298" spans="1:9" x14ac:dyDescent="0.15">
      <c r="A298" s="106" t="s">
        <v>114</v>
      </c>
      <c r="B298" s="120" t="s">
        <v>115</v>
      </c>
      <c r="C298" s="101">
        <v>3.59215733</v>
      </c>
      <c r="D298" s="100">
        <v>0.98785069999999997</v>
      </c>
      <c r="E298" s="102">
        <f t="shared" si="12"/>
        <v>2.6363362702481257</v>
      </c>
      <c r="F298" s="101">
        <v>0.13441554999999999</v>
      </c>
      <c r="G298" s="100">
        <v>3.6946489999999998E-2</v>
      </c>
      <c r="H298" s="102">
        <f t="shared" si="13"/>
        <v>2.6381142024587452</v>
      </c>
      <c r="I298" s="103">
        <f t="shared" si="14"/>
        <v>3.7419171169766105E-2</v>
      </c>
    </row>
    <row r="299" spans="1:9" x14ac:dyDescent="0.15">
      <c r="A299" s="106" t="s">
        <v>116</v>
      </c>
      <c r="B299" s="120" t="s">
        <v>117</v>
      </c>
      <c r="C299" s="101">
        <v>2.1182509600000001</v>
      </c>
      <c r="D299" s="100">
        <v>9.8966619209999998</v>
      </c>
      <c r="E299" s="102">
        <f t="shared" si="12"/>
        <v>-0.78596308766441492</v>
      </c>
      <c r="F299" s="101">
        <v>0.16928911999999999</v>
      </c>
      <c r="G299" s="100">
        <v>3.90730434</v>
      </c>
      <c r="H299" s="102">
        <f t="shared" si="13"/>
        <v>-0.95667367953221683</v>
      </c>
      <c r="I299" s="103">
        <f t="shared" si="14"/>
        <v>7.9919293415545045E-2</v>
      </c>
    </row>
    <row r="300" spans="1:9" x14ac:dyDescent="0.15">
      <c r="A300" s="106" t="s">
        <v>591</v>
      </c>
      <c r="B300" s="120" t="s">
        <v>118</v>
      </c>
      <c r="C300" s="101">
        <v>10.13684293</v>
      </c>
      <c r="D300" s="100">
        <v>9.7122272949999999</v>
      </c>
      <c r="E300" s="102">
        <f t="shared" si="12"/>
        <v>4.3719697048132167E-2</v>
      </c>
      <c r="F300" s="101">
        <v>8.6831321400000014</v>
      </c>
      <c r="G300" s="100">
        <v>0.28897446000000004</v>
      </c>
      <c r="H300" s="102">
        <f t="shared" si="13"/>
        <v>29.048095392236394</v>
      </c>
      <c r="I300" s="103">
        <f t="shared" si="14"/>
        <v>0.85659136675603997</v>
      </c>
    </row>
    <row r="301" spans="1:9" x14ac:dyDescent="0.15">
      <c r="A301" s="108" t="s">
        <v>119</v>
      </c>
      <c r="B301" s="120" t="s">
        <v>120</v>
      </c>
      <c r="C301" s="101">
        <v>29.49719155</v>
      </c>
      <c r="D301" s="100">
        <v>30.387492559999995</v>
      </c>
      <c r="E301" s="102">
        <f t="shared" si="12"/>
        <v>-2.9298271591250868E-2</v>
      </c>
      <c r="F301" s="101">
        <v>32.198675870000002</v>
      </c>
      <c r="G301" s="100">
        <v>4.7912580899999995</v>
      </c>
      <c r="H301" s="102">
        <f t="shared" si="13"/>
        <v>5.7202966872527643</v>
      </c>
      <c r="I301" s="103">
        <f t="shared" si="14"/>
        <v>1.0915844586567089</v>
      </c>
    </row>
    <row r="302" spans="1:9" x14ac:dyDescent="0.15">
      <c r="A302" s="106" t="s">
        <v>121</v>
      </c>
      <c r="B302" s="120" t="s">
        <v>122</v>
      </c>
      <c r="C302" s="101">
        <v>152.95920813999999</v>
      </c>
      <c r="D302" s="100">
        <v>68.990268119999996</v>
      </c>
      <c r="E302" s="102">
        <f t="shared" si="12"/>
        <v>1.2171128234194777</v>
      </c>
      <c r="F302" s="101">
        <v>603.16759597999999</v>
      </c>
      <c r="G302" s="100">
        <v>61.807674490000004</v>
      </c>
      <c r="H302" s="102">
        <f t="shared" si="13"/>
        <v>8.7587815907486988</v>
      </c>
      <c r="I302" s="103">
        <f t="shared" si="14"/>
        <v>3.9433232122118125</v>
      </c>
    </row>
    <row r="303" spans="1:9" x14ac:dyDescent="0.15">
      <c r="A303" s="106" t="s">
        <v>123</v>
      </c>
      <c r="B303" s="120" t="s">
        <v>124</v>
      </c>
      <c r="C303" s="101">
        <v>0.83799207999999992</v>
      </c>
      <c r="D303" s="100">
        <v>11.722407779000001</v>
      </c>
      <c r="E303" s="102">
        <f t="shared" si="12"/>
        <v>-0.9285136555732848</v>
      </c>
      <c r="F303" s="101">
        <v>4.3762902099999996</v>
      </c>
      <c r="G303" s="100">
        <v>0.96</v>
      </c>
      <c r="H303" s="102">
        <f t="shared" si="13"/>
        <v>3.5586356354166666</v>
      </c>
      <c r="I303" s="103">
        <f t="shared" si="14"/>
        <v>5.2223527100637996</v>
      </c>
    </row>
    <row r="304" spans="1:9" x14ac:dyDescent="0.15">
      <c r="A304" s="108" t="s">
        <v>125</v>
      </c>
      <c r="B304" s="120" t="s">
        <v>126</v>
      </c>
      <c r="C304" s="101">
        <v>44.011625130000006</v>
      </c>
      <c r="D304" s="100">
        <v>23.470913382999999</v>
      </c>
      <c r="E304" s="102">
        <f t="shared" si="12"/>
        <v>0.87515604577526407</v>
      </c>
      <c r="F304" s="101">
        <v>32.49885355</v>
      </c>
      <c r="G304" s="100">
        <v>3.8781457799999997</v>
      </c>
      <c r="H304" s="102">
        <f t="shared" si="13"/>
        <v>7.3799979148798283</v>
      </c>
      <c r="I304" s="103">
        <f t="shared" si="14"/>
        <v>0.73841521311712566</v>
      </c>
    </row>
    <row r="305" spans="1:9" x14ac:dyDescent="0.15">
      <c r="A305" s="106" t="s">
        <v>127</v>
      </c>
      <c r="B305" s="120" t="s">
        <v>128</v>
      </c>
      <c r="C305" s="101">
        <v>4.5152400000000002E-2</v>
      </c>
      <c r="D305" s="100">
        <v>0.31490319999999999</v>
      </c>
      <c r="E305" s="102">
        <f t="shared" si="12"/>
        <v>-0.85661498517639711</v>
      </c>
      <c r="F305" s="101">
        <v>0</v>
      </c>
      <c r="G305" s="100">
        <v>0</v>
      </c>
      <c r="H305" s="102" t="str">
        <f t="shared" si="13"/>
        <v/>
      </c>
      <c r="I305" s="103">
        <f t="shared" si="14"/>
        <v>0</v>
      </c>
    </row>
    <row r="306" spans="1:9" x14ac:dyDescent="0.15">
      <c r="A306" s="106" t="s">
        <v>129</v>
      </c>
      <c r="B306" s="120" t="s">
        <v>130</v>
      </c>
      <c r="C306" s="101">
        <v>32.973048649999996</v>
      </c>
      <c r="D306" s="100">
        <v>42.443712994000002</v>
      </c>
      <c r="E306" s="102">
        <f t="shared" si="12"/>
        <v>-0.22313468063783237</v>
      </c>
      <c r="F306" s="101">
        <v>5.8089947000000004</v>
      </c>
      <c r="G306" s="100">
        <v>0.89967660999999999</v>
      </c>
      <c r="H306" s="102">
        <f t="shared" si="13"/>
        <v>5.4567586124085192</v>
      </c>
      <c r="I306" s="103">
        <f t="shared" si="14"/>
        <v>0.17617402508518124</v>
      </c>
    </row>
    <row r="307" spans="1:9" x14ac:dyDescent="0.15">
      <c r="A307" s="106" t="s">
        <v>131</v>
      </c>
      <c r="B307" s="120" t="s">
        <v>132</v>
      </c>
      <c r="C307" s="101">
        <v>32.178460149999999</v>
      </c>
      <c r="D307" s="100">
        <v>13.337897125</v>
      </c>
      <c r="E307" s="102">
        <f t="shared" si="12"/>
        <v>1.4125587300929192</v>
      </c>
      <c r="F307" s="101">
        <v>8.2760310300000004</v>
      </c>
      <c r="G307" s="100">
        <v>16.300120970000002</v>
      </c>
      <c r="H307" s="102">
        <f t="shared" si="13"/>
        <v>-0.49227180306012175</v>
      </c>
      <c r="I307" s="103">
        <f t="shared" si="14"/>
        <v>0.25719164283875778</v>
      </c>
    </row>
    <row r="308" spans="1:9" x14ac:dyDescent="0.15">
      <c r="A308" s="106" t="s">
        <v>133</v>
      </c>
      <c r="B308" s="120" t="s">
        <v>134</v>
      </c>
      <c r="C308" s="101">
        <v>15.23548506</v>
      </c>
      <c r="D308" s="100">
        <v>16.236724815000002</v>
      </c>
      <c r="E308" s="102">
        <f t="shared" si="12"/>
        <v>-6.1665130524046652E-2</v>
      </c>
      <c r="F308" s="101">
        <v>2.6658856900000001</v>
      </c>
      <c r="G308" s="100">
        <v>12.6762</v>
      </c>
      <c r="H308" s="102">
        <f t="shared" si="13"/>
        <v>-0.78969362348337824</v>
      </c>
      <c r="I308" s="103">
        <f t="shared" si="14"/>
        <v>0.17497872102537443</v>
      </c>
    </row>
    <row r="309" spans="1:9" x14ac:dyDescent="0.15">
      <c r="A309" s="106" t="s">
        <v>135</v>
      </c>
      <c r="B309" s="120" t="s">
        <v>136</v>
      </c>
      <c r="C309" s="101">
        <v>1.1023205199999999</v>
      </c>
      <c r="D309" s="100">
        <v>0.33573642999999997</v>
      </c>
      <c r="E309" s="102">
        <f t="shared" si="12"/>
        <v>2.2832913604281786</v>
      </c>
      <c r="F309" s="101">
        <v>0.92887103000000004</v>
      </c>
      <c r="G309" s="100">
        <v>0</v>
      </c>
      <c r="H309" s="102" t="str">
        <f t="shared" si="13"/>
        <v/>
      </c>
      <c r="I309" s="103">
        <f t="shared" si="14"/>
        <v>0.84265058406061433</v>
      </c>
    </row>
    <row r="310" spans="1:9" x14ac:dyDescent="0.15">
      <c r="A310" s="106" t="s">
        <v>137</v>
      </c>
      <c r="B310" s="120" t="s">
        <v>138</v>
      </c>
      <c r="C310" s="101">
        <v>2.3449323099999999</v>
      </c>
      <c r="D310" s="100">
        <v>1.1229712250000001</v>
      </c>
      <c r="E310" s="102">
        <f t="shared" si="12"/>
        <v>1.0881499523730001</v>
      </c>
      <c r="F310" s="101">
        <v>0</v>
      </c>
      <c r="G310" s="100">
        <v>0</v>
      </c>
      <c r="H310" s="102" t="str">
        <f t="shared" si="13"/>
        <v/>
      </c>
      <c r="I310" s="103">
        <f t="shared" si="14"/>
        <v>0</v>
      </c>
    </row>
    <row r="311" spans="1:9" x14ac:dyDescent="0.15">
      <c r="A311" s="106" t="s">
        <v>139</v>
      </c>
      <c r="B311" s="120" t="s">
        <v>140</v>
      </c>
      <c r="C311" s="101">
        <v>45.373437450000004</v>
      </c>
      <c r="D311" s="100">
        <v>7.9983033959999998</v>
      </c>
      <c r="E311" s="102">
        <f t="shared" si="12"/>
        <v>4.6728827606979166</v>
      </c>
      <c r="F311" s="101">
        <v>164.30913497999998</v>
      </c>
      <c r="G311" s="100">
        <v>2.8981140699999997</v>
      </c>
      <c r="H311" s="102">
        <f t="shared" si="13"/>
        <v>55.695192463559586</v>
      </c>
      <c r="I311" s="103">
        <f t="shared" si="14"/>
        <v>3.621262664109659</v>
      </c>
    </row>
    <row r="312" spans="1:9" x14ac:dyDescent="0.15">
      <c r="A312" s="106" t="s">
        <v>141</v>
      </c>
      <c r="B312" s="120" t="s">
        <v>142</v>
      </c>
      <c r="C312" s="101">
        <v>0.94939820999999991</v>
      </c>
      <c r="D312" s="100">
        <v>3.0394914800000006</v>
      </c>
      <c r="E312" s="102">
        <f t="shared" si="12"/>
        <v>-0.6876457077616156</v>
      </c>
      <c r="F312" s="101">
        <v>1.3674E-2</v>
      </c>
      <c r="G312" s="100">
        <v>8.7580000000000002E-3</v>
      </c>
      <c r="H312" s="102">
        <f t="shared" si="13"/>
        <v>0.56131536880566335</v>
      </c>
      <c r="I312" s="103">
        <f t="shared" si="14"/>
        <v>1.4402807858675025E-2</v>
      </c>
    </row>
    <row r="313" spans="1:9" x14ac:dyDescent="0.15">
      <c r="A313" s="106" t="s">
        <v>143</v>
      </c>
      <c r="B313" s="120" t="s">
        <v>144</v>
      </c>
      <c r="C313" s="101">
        <v>0.46441148999999998</v>
      </c>
      <c r="D313" s="100">
        <v>0.31388440500000003</v>
      </c>
      <c r="E313" s="102">
        <f t="shared" si="12"/>
        <v>0.47956216556856313</v>
      </c>
      <c r="F313" s="101">
        <v>0</v>
      </c>
      <c r="G313" s="100">
        <v>0</v>
      </c>
      <c r="H313" s="102" t="str">
        <f t="shared" si="13"/>
        <v/>
      </c>
      <c r="I313" s="103">
        <f t="shared" si="14"/>
        <v>0</v>
      </c>
    </row>
    <row r="314" spans="1:9" x14ac:dyDescent="0.15">
      <c r="A314" s="108" t="s">
        <v>145</v>
      </c>
      <c r="B314" s="120" t="s">
        <v>146</v>
      </c>
      <c r="C314" s="101">
        <v>0.4695414</v>
      </c>
      <c r="D314" s="100">
        <v>2.02084602</v>
      </c>
      <c r="E314" s="102">
        <f t="shared" si="12"/>
        <v>-0.76765107516702336</v>
      </c>
      <c r="F314" s="101">
        <v>5.9874999999999998E-2</v>
      </c>
      <c r="G314" s="100">
        <v>0</v>
      </c>
      <c r="H314" s="102" t="str">
        <f t="shared" si="13"/>
        <v/>
      </c>
      <c r="I314" s="103">
        <f t="shared" si="14"/>
        <v>0.12751804207254142</v>
      </c>
    </row>
    <row r="315" spans="1:9" x14ac:dyDescent="0.15">
      <c r="A315" s="108" t="s">
        <v>147</v>
      </c>
      <c r="B315" s="120" t="s">
        <v>148</v>
      </c>
      <c r="C315" s="101">
        <v>1.7658182499999999</v>
      </c>
      <c r="D315" s="100">
        <v>1.8463972099999999</v>
      </c>
      <c r="E315" s="102">
        <f t="shared" si="12"/>
        <v>-4.3641183794899674E-2</v>
      </c>
      <c r="F315" s="101">
        <v>3.1216599999999999</v>
      </c>
      <c r="G315" s="100">
        <v>0</v>
      </c>
      <c r="H315" s="102" t="str">
        <f t="shared" si="13"/>
        <v/>
      </c>
      <c r="I315" s="103">
        <f t="shared" si="14"/>
        <v>1.7678263320701324</v>
      </c>
    </row>
    <row r="316" spans="1:9" x14ac:dyDescent="0.15">
      <c r="A316" s="108" t="s">
        <v>149</v>
      </c>
      <c r="B316" s="120" t="s">
        <v>150</v>
      </c>
      <c r="C316" s="101">
        <v>16.053684929999999</v>
      </c>
      <c r="D316" s="100">
        <v>16.567211453999999</v>
      </c>
      <c r="E316" s="102">
        <f t="shared" si="12"/>
        <v>-3.0996557593644614E-2</v>
      </c>
      <c r="F316" s="101">
        <v>15.40139295</v>
      </c>
      <c r="G316" s="100">
        <v>0.33941399999999999</v>
      </c>
      <c r="H316" s="102">
        <f t="shared" si="13"/>
        <v>44.376422157011788</v>
      </c>
      <c r="I316" s="103">
        <f t="shared" si="14"/>
        <v>0.95936808384839778</v>
      </c>
    </row>
    <row r="317" spans="1:9" x14ac:dyDescent="0.15">
      <c r="A317" s="108" t="s">
        <v>151</v>
      </c>
      <c r="B317" s="120" t="s">
        <v>152</v>
      </c>
      <c r="C317" s="101">
        <v>14.613034949999999</v>
      </c>
      <c r="D317" s="100">
        <v>14.986630630000002</v>
      </c>
      <c r="E317" s="102">
        <f t="shared" si="12"/>
        <v>-2.4928597309400891E-2</v>
      </c>
      <c r="F317" s="101">
        <v>1.2910703000000001</v>
      </c>
      <c r="G317" s="100">
        <v>4.7100511100000002</v>
      </c>
      <c r="H317" s="102">
        <f t="shared" si="13"/>
        <v>-0.72589038423406826</v>
      </c>
      <c r="I317" s="103">
        <f t="shared" si="14"/>
        <v>8.8350592769916025E-2</v>
      </c>
    </row>
    <row r="318" spans="1:9" x14ac:dyDescent="0.15">
      <c r="A318" s="106" t="s">
        <v>153</v>
      </c>
      <c r="B318" s="120" t="s">
        <v>154</v>
      </c>
      <c r="C318" s="101">
        <v>158.22453375999999</v>
      </c>
      <c r="D318" s="100">
        <v>157.35539389399997</v>
      </c>
      <c r="E318" s="102">
        <f t="shared" si="12"/>
        <v>5.5234195949169784E-3</v>
      </c>
      <c r="F318" s="101">
        <v>69.258699739999997</v>
      </c>
      <c r="G318" s="100">
        <v>34.148565259999998</v>
      </c>
      <c r="H318" s="102">
        <f t="shared" si="13"/>
        <v>1.0281584076132866</v>
      </c>
      <c r="I318" s="103">
        <f t="shared" si="14"/>
        <v>0.43772415120561392</v>
      </c>
    </row>
    <row r="319" spans="1:9" x14ac:dyDescent="0.15">
      <c r="A319" s="106" t="s">
        <v>671</v>
      </c>
      <c r="B319" s="120" t="s">
        <v>155</v>
      </c>
      <c r="C319" s="101">
        <v>41.026686170000005</v>
      </c>
      <c r="D319" s="100">
        <v>27.524603581999997</v>
      </c>
      <c r="E319" s="102">
        <f t="shared" si="12"/>
        <v>0.49054594184345812</v>
      </c>
      <c r="F319" s="101">
        <v>69.924720859999994</v>
      </c>
      <c r="G319" s="100">
        <v>3.5892113399999999</v>
      </c>
      <c r="H319" s="102">
        <f t="shared" si="13"/>
        <v>18.481917958054819</v>
      </c>
      <c r="I319" s="103">
        <f t="shared" si="14"/>
        <v>1.7043716514235834</v>
      </c>
    </row>
    <row r="320" spans="1:9" x14ac:dyDescent="0.15">
      <c r="A320" s="106" t="s">
        <v>156</v>
      </c>
      <c r="B320" s="120" t="s">
        <v>157</v>
      </c>
      <c r="C320" s="101">
        <v>11.461899859999999</v>
      </c>
      <c r="D320" s="100">
        <v>15.839664042000001</v>
      </c>
      <c r="E320" s="102">
        <f t="shared" si="12"/>
        <v>-0.27637986325922359</v>
      </c>
      <c r="F320" s="101">
        <v>3.4702043199999997</v>
      </c>
      <c r="G320" s="100">
        <v>0.17860770000000001</v>
      </c>
      <c r="H320" s="102">
        <f t="shared" si="13"/>
        <v>18.429197733356396</v>
      </c>
      <c r="I320" s="103">
        <f t="shared" si="14"/>
        <v>0.30275995798134636</v>
      </c>
    </row>
    <row r="321" spans="1:9" x14ac:dyDescent="0.15">
      <c r="A321" s="106" t="s">
        <v>158</v>
      </c>
      <c r="B321" s="120" t="s">
        <v>159</v>
      </c>
      <c r="C321" s="101">
        <v>5.95110663</v>
      </c>
      <c r="D321" s="100">
        <v>7.6634919999999989</v>
      </c>
      <c r="E321" s="102">
        <f t="shared" si="12"/>
        <v>-0.22344714002441701</v>
      </c>
      <c r="F321" s="101">
        <v>0.11482039999999999</v>
      </c>
      <c r="G321" s="100">
        <v>3.0123573500000003</v>
      </c>
      <c r="H321" s="102">
        <f t="shared" si="13"/>
        <v>-0.96188353948113092</v>
      </c>
      <c r="I321" s="103">
        <f t="shared" si="14"/>
        <v>1.9293957769330038E-2</v>
      </c>
    </row>
    <row r="322" spans="1:9" x14ac:dyDescent="0.15">
      <c r="A322" s="106" t="s">
        <v>160</v>
      </c>
      <c r="B322" s="120" t="s">
        <v>161</v>
      </c>
      <c r="C322" s="101">
        <v>8.3522967900000005</v>
      </c>
      <c r="D322" s="100">
        <v>14.069222898999998</v>
      </c>
      <c r="E322" s="102">
        <f t="shared" si="12"/>
        <v>-0.40634270634850356</v>
      </c>
      <c r="F322" s="101">
        <v>1.7129416000000002</v>
      </c>
      <c r="G322" s="100">
        <v>2.7857500699999997</v>
      </c>
      <c r="H322" s="102">
        <f t="shared" si="13"/>
        <v>-0.38510578588983024</v>
      </c>
      <c r="I322" s="103">
        <f t="shared" si="14"/>
        <v>0.2050862945927476</v>
      </c>
    </row>
    <row r="323" spans="1:9" x14ac:dyDescent="0.15">
      <c r="A323" s="106" t="s">
        <v>1175</v>
      </c>
      <c r="B323" s="122" t="s">
        <v>443</v>
      </c>
      <c r="C323" s="101">
        <v>1.8921E-2</v>
      </c>
      <c r="D323" s="100"/>
      <c r="E323" s="102" t="str">
        <f t="shared" si="12"/>
        <v/>
      </c>
      <c r="F323" s="101">
        <v>0.97499999999999998</v>
      </c>
      <c r="G323" s="100"/>
      <c r="H323" s="102" t="str">
        <f t="shared" si="13"/>
        <v/>
      </c>
      <c r="I323" s="103">
        <f t="shared" si="14"/>
        <v>51.530045980656411</v>
      </c>
    </row>
    <row r="324" spans="1:9" x14ac:dyDescent="0.15">
      <c r="A324" s="108" t="s">
        <v>162</v>
      </c>
      <c r="B324" s="120" t="s">
        <v>163</v>
      </c>
      <c r="C324" s="101">
        <v>7.7950556999999998</v>
      </c>
      <c r="D324" s="100">
        <v>8.9422089349999982</v>
      </c>
      <c r="E324" s="102">
        <f t="shared" si="12"/>
        <v>-0.12828521938354809</v>
      </c>
      <c r="F324" s="101">
        <v>23.49229905</v>
      </c>
      <c r="G324" s="100">
        <v>13.414238529999999</v>
      </c>
      <c r="H324" s="102">
        <f t="shared" si="13"/>
        <v>0.75129575916375191</v>
      </c>
      <c r="I324" s="103">
        <f t="shared" si="14"/>
        <v>3.01374357722678</v>
      </c>
    </row>
    <row r="325" spans="1:9" x14ac:dyDescent="0.15">
      <c r="A325" s="106" t="s">
        <v>164</v>
      </c>
      <c r="B325" s="121" t="s">
        <v>165</v>
      </c>
      <c r="C325" s="101">
        <v>2.7876229300000004</v>
      </c>
      <c r="D325" s="100">
        <v>4.4431871480000007</v>
      </c>
      <c r="E325" s="102">
        <f t="shared" si="12"/>
        <v>-0.37260735657853505</v>
      </c>
      <c r="F325" s="101">
        <v>6.6461820000000005E-2</v>
      </c>
      <c r="G325" s="100">
        <v>0.13470554999999998</v>
      </c>
      <c r="H325" s="102">
        <f t="shared" si="13"/>
        <v>-0.50661409273782687</v>
      </c>
      <c r="I325" s="103">
        <f t="shared" si="14"/>
        <v>2.3841753949125393E-2</v>
      </c>
    </row>
    <row r="326" spans="1:9" x14ac:dyDescent="0.15">
      <c r="A326" s="106" t="s">
        <v>166</v>
      </c>
      <c r="B326" s="121" t="s">
        <v>167</v>
      </c>
      <c r="C326" s="101">
        <v>10.860619570000001</v>
      </c>
      <c r="D326" s="100">
        <v>8.1420317640000022</v>
      </c>
      <c r="E326" s="102">
        <f t="shared" si="12"/>
        <v>0.33389550480756358</v>
      </c>
      <c r="F326" s="101">
        <v>6.2768101399999994</v>
      </c>
      <c r="G326" s="100">
        <v>3.0572229999999999E-2</v>
      </c>
      <c r="H326" s="102">
        <f t="shared" si="13"/>
        <v>204.31083731870393</v>
      </c>
      <c r="I326" s="103">
        <f t="shared" si="14"/>
        <v>0.57794217903905454</v>
      </c>
    </row>
    <row r="327" spans="1:9" x14ac:dyDescent="0.15">
      <c r="A327" s="106" t="s">
        <v>168</v>
      </c>
      <c r="B327" s="121" t="s">
        <v>169</v>
      </c>
      <c r="C327" s="101">
        <v>12.36049536</v>
      </c>
      <c r="D327" s="100">
        <v>11.926932205</v>
      </c>
      <c r="E327" s="102">
        <f t="shared" ref="E327:E375" si="15">IF(ISERROR(C327/D327-1),"",(C327/D327-1))</f>
        <v>3.6351607232096184E-2</v>
      </c>
      <c r="F327" s="101">
        <v>1.57366194</v>
      </c>
      <c r="G327" s="100">
        <v>17.782454809999997</v>
      </c>
      <c r="H327" s="102">
        <f t="shared" ref="H327:H375" si="16">IF(ISERROR(F327/G327-1),"",(F327/G327-1))</f>
        <v>-0.91150479746389979</v>
      </c>
      <c r="I327" s="103">
        <f t="shared" ref="I327:I375" si="17">IF(ISERROR(F327/C327),"",(F327/C327))</f>
        <v>0.12731382474302388</v>
      </c>
    </row>
    <row r="328" spans="1:9" x14ac:dyDescent="0.15">
      <c r="A328" s="106" t="s">
        <v>170</v>
      </c>
      <c r="B328" s="121" t="s">
        <v>171</v>
      </c>
      <c r="C328" s="101">
        <v>0.36088834000000003</v>
      </c>
      <c r="D328" s="100">
        <v>2.820425E-2</v>
      </c>
      <c r="E328" s="102">
        <f t="shared" si="15"/>
        <v>11.795530460834804</v>
      </c>
      <c r="F328" s="101">
        <v>0.12505163</v>
      </c>
      <c r="G328" s="100">
        <v>0</v>
      </c>
      <c r="H328" s="102" t="str">
        <f t="shared" si="16"/>
        <v/>
      </c>
      <c r="I328" s="103">
        <f t="shared" si="17"/>
        <v>0.34651058551794717</v>
      </c>
    </row>
    <row r="329" spans="1:9" x14ac:dyDescent="0.15">
      <c r="A329" s="106" t="s">
        <v>172</v>
      </c>
      <c r="B329" s="121" t="s">
        <v>173</v>
      </c>
      <c r="C329" s="101">
        <v>12.126951050000001</v>
      </c>
      <c r="D329" s="100">
        <v>19.758598400999997</v>
      </c>
      <c r="E329" s="102">
        <f t="shared" si="15"/>
        <v>-0.38624436795141059</v>
      </c>
      <c r="F329" s="101">
        <v>1.5589531699999999</v>
      </c>
      <c r="G329" s="100">
        <v>7.4193297899999999</v>
      </c>
      <c r="H329" s="102">
        <f t="shared" si="16"/>
        <v>-0.78987951551888091</v>
      </c>
      <c r="I329" s="103">
        <f t="shared" si="17"/>
        <v>0.12855277172080279</v>
      </c>
    </row>
    <row r="330" spans="1:9" x14ac:dyDescent="0.15">
      <c r="A330" s="108" t="s">
        <v>174</v>
      </c>
      <c r="B330" s="120" t="s">
        <v>175</v>
      </c>
      <c r="C330" s="101">
        <v>14.59872751</v>
      </c>
      <c r="D330" s="100">
        <v>17.60882823</v>
      </c>
      <c r="E330" s="102">
        <f t="shared" si="15"/>
        <v>-0.17094270445955739</v>
      </c>
      <c r="F330" s="101">
        <v>2.7289606200000001</v>
      </c>
      <c r="G330" s="100">
        <v>2.1403272599999998</v>
      </c>
      <c r="H330" s="102">
        <f t="shared" si="16"/>
        <v>0.27502026021945825</v>
      </c>
      <c r="I330" s="103">
        <f t="shared" si="17"/>
        <v>0.18693140331105476</v>
      </c>
    </row>
    <row r="331" spans="1:9" x14ac:dyDescent="0.15">
      <c r="A331" s="106" t="s">
        <v>652</v>
      </c>
      <c r="B331" s="122" t="s">
        <v>450</v>
      </c>
      <c r="C331" s="101">
        <v>7.975949999999999E-3</v>
      </c>
      <c r="D331" s="100"/>
      <c r="E331" s="102" t="str">
        <f t="shared" si="15"/>
        <v/>
      </c>
      <c r="F331" s="101">
        <v>0</v>
      </c>
      <c r="G331" s="100"/>
      <c r="H331" s="102" t="str">
        <f t="shared" si="16"/>
        <v/>
      </c>
      <c r="I331" s="103">
        <f t="shared" si="17"/>
        <v>0</v>
      </c>
    </row>
    <row r="332" spans="1:9" x14ac:dyDescent="0.15">
      <c r="A332" s="106" t="s">
        <v>1174</v>
      </c>
      <c r="B332" s="122" t="s">
        <v>453</v>
      </c>
      <c r="C332" s="101">
        <v>9.9631999999999997E-4</v>
      </c>
      <c r="D332" s="100"/>
      <c r="E332" s="102" t="str">
        <f t="shared" si="15"/>
        <v/>
      </c>
      <c r="F332" s="101">
        <v>0</v>
      </c>
      <c r="G332" s="100"/>
      <c r="H332" s="102" t="str">
        <f t="shared" si="16"/>
        <v/>
      </c>
      <c r="I332" s="103">
        <f t="shared" si="17"/>
        <v>0</v>
      </c>
    </row>
    <row r="333" spans="1:9" x14ac:dyDescent="0.15">
      <c r="A333" s="106" t="s">
        <v>651</v>
      </c>
      <c r="B333" s="122" t="s">
        <v>421</v>
      </c>
      <c r="C333" s="101">
        <v>3.321288E-2</v>
      </c>
      <c r="D333" s="100"/>
      <c r="E333" s="102" t="str">
        <f t="shared" si="15"/>
        <v/>
      </c>
      <c r="F333" s="101">
        <v>0</v>
      </c>
      <c r="G333" s="100"/>
      <c r="H333" s="102" t="str">
        <f t="shared" si="16"/>
        <v/>
      </c>
      <c r="I333" s="103">
        <f t="shared" si="17"/>
        <v>0</v>
      </c>
    </row>
    <row r="334" spans="1:9" x14ac:dyDescent="0.15">
      <c r="A334" s="108" t="s">
        <v>177</v>
      </c>
      <c r="B334" s="120" t="s">
        <v>178</v>
      </c>
      <c r="C334" s="101">
        <v>11.350510640000001</v>
      </c>
      <c r="D334" s="100">
        <v>35.292754113999997</v>
      </c>
      <c r="E334" s="102">
        <f t="shared" si="15"/>
        <v>-0.67838977362502129</v>
      </c>
      <c r="F334" s="101">
        <v>8.7085231199999988</v>
      </c>
      <c r="G334" s="100">
        <v>4.9815884199999996</v>
      </c>
      <c r="H334" s="102">
        <f t="shared" si="16"/>
        <v>0.74814183464799355</v>
      </c>
      <c r="I334" s="103">
        <f t="shared" si="17"/>
        <v>0.76723624127627776</v>
      </c>
    </row>
    <row r="335" spans="1:9" x14ac:dyDescent="0.15">
      <c r="A335" s="106" t="s">
        <v>179</v>
      </c>
      <c r="B335" s="121" t="s">
        <v>180</v>
      </c>
      <c r="C335" s="101">
        <v>15.478013460000001</v>
      </c>
      <c r="D335" s="100">
        <v>23.525510073000007</v>
      </c>
      <c r="E335" s="102">
        <f t="shared" si="15"/>
        <v>-0.34207532963274778</v>
      </c>
      <c r="F335" s="101">
        <v>28.188270670000001</v>
      </c>
      <c r="G335" s="100">
        <v>15.017728330000001</v>
      </c>
      <c r="H335" s="102">
        <f t="shared" si="16"/>
        <v>0.87699964006473685</v>
      </c>
      <c r="I335" s="103">
        <f t="shared" si="17"/>
        <v>1.8211814289247943</v>
      </c>
    </row>
    <row r="336" spans="1:9" x14ac:dyDescent="0.15">
      <c r="A336" s="108" t="s">
        <v>675</v>
      </c>
      <c r="B336" s="120" t="s">
        <v>176</v>
      </c>
      <c r="C336" s="101">
        <v>7.8457157400000002</v>
      </c>
      <c r="D336" s="100">
        <v>10.952723390000003</v>
      </c>
      <c r="E336" s="102">
        <f t="shared" si="15"/>
        <v>-0.28367443779660739</v>
      </c>
      <c r="F336" s="101">
        <v>3.0967531400000001</v>
      </c>
      <c r="G336" s="100">
        <v>3.4517107200000003</v>
      </c>
      <c r="H336" s="102">
        <f t="shared" si="16"/>
        <v>-0.10283526308948632</v>
      </c>
      <c r="I336" s="103">
        <f t="shared" si="17"/>
        <v>0.39470626296231326</v>
      </c>
    </row>
    <row r="337" spans="1:9" x14ac:dyDescent="0.15">
      <c r="A337" s="108" t="s">
        <v>181</v>
      </c>
      <c r="B337" s="120" t="s">
        <v>182</v>
      </c>
      <c r="C337" s="101">
        <v>3.1055630000000001</v>
      </c>
      <c r="D337" s="100">
        <v>3.0421274399999993</v>
      </c>
      <c r="E337" s="102">
        <f t="shared" si="15"/>
        <v>2.0852367710144648E-2</v>
      </c>
      <c r="F337" s="101">
        <v>1.6425290000000002E-2</v>
      </c>
      <c r="G337" s="100">
        <v>0.95196636999999995</v>
      </c>
      <c r="H337" s="102">
        <f t="shared" si="16"/>
        <v>-0.98274593460691262</v>
      </c>
      <c r="I337" s="103">
        <f t="shared" si="17"/>
        <v>5.2889894682542271E-3</v>
      </c>
    </row>
    <row r="338" spans="1:9" x14ac:dyDescent="0.15">
      <c r="A338" s="106" t="s">
        <v>1173</v>
      </c>
      <c r="B338" s="122" t="s">
        <v>1273</v>
      </c>
      <c r="C338" s="101">
        <v>0.10500350999999999</v>
      </c>
      <c r="D338" s="100"/>
      <c r="E338" s="102" t="str">
        <f t="shared" si="15"/>
        <v/>
      </c>
      <c r="F338" s="101">
        <v>4.9560000000000003E-3</v>
      </c>
      <c r="G338" s="100"/>
      <c r="H338" s="102" t="str">
        <f t="shared" si="16"/>
        <v/>
      </c>
      <c r="I338" s="103">
        <f t="shared" si="17"/>
        <v>4.7198422224171366E-2</v>
      </c>
    </row>
    <row r="339" spans="1:9" x14ac:dyDescent="0.15">
      <c r="A339" s="108" t="s">
        <v>216</v>
      </c>
      <c r="B339" s="120" t="s">
        <v>217</v>
      </c>
      <c r="C339" s="101">
        <v>0.72255564999999999</v>
      </c>
      <c r="D339" s="100">
        <v>1.4259359299999999</v>
      </c>
      <c r="E339" s="102">
        <f t="shared" si="15"/>
        <v>-0.4932762161340587</v>
      </c>
      <c r="F339" s="101">
        <v>2.8416987900000001</v>
      </c>
      <c r="G339" s="100">
        <v>0.25252028999999998</v>
      </c>
      <c r="H339" s="102">
        <f t="shared" si="16"/>
        <v>10.253348354700529</v>
      </c>
      <c r="I339" s="103">
        <f t="shared" si="17"/>
        <v>3.9328441899250253</v>
      </c>
    </row>
    <row r="340" spans="1:9" x14ac:dyDescent="0.15">
      <c r="A340" s="108" t="s">
        <v>839</v>
      </c>
      <c r="B340" s="120" t="s">
        <v>840</v>
      </c>
      <c r="C340" s="101">
        <v>46.157570890000002</v>
      </c>
      <c r="D340" s="100">
        <v>62.488861369999988</v>
      </c>
      <c r="E340" s="102">
        <f t="shared" si="15"/>
        <v>-0.26134722448056003</v>
      </c>
      <c r="F340" s="101">
        <v>60.401260840000006</v>
      </c>
      <c r="G340" s="100">
        <v>23.410154309999999</v>
      </c>
      <c r="H340" s="102">
        <f t="shared" si="16"/>
        <v>1.5801308287061868</v>
      </c>
      <c r="I340" s="103">
        <f t="shared" si="17"/>
        <v>1.3085883783603935</v>
      </c>
    </row>
    <row r="341" spans="1:9" x14ac:dyDescent="0.15">
      <c r="A341" s="106" t="s">
        <v>572</v>
      </c>
      <c r="B341" s="122" t="s">
        <v>573</v>
      </c>
      <c r="C341" s="101">
        <v>0.49074849999999998</v>
      </c>
      <c r="D341" s="100"/>
      <c r="E341" s="102" t="str">
        <f t="shared" si="15"/>
        <v/>
      </c>
      <c r="F341" s="101">
        <v>0</v>
      </c>
      <c r="G341" s="100"/>
      <c r="H341" s="102" t="str">
        <f t="shared" si="16"/>
        <v/>
      </c>
      <c r="I341" s="103">
        <f t="shared" si="17"/>
        <v>0</v>
      </c>
    </row>
    <row r="342" spans="1:9" x14ac:dyDescent="0.15">
      <c r="A342" s="108" t="s">
        <v>841</v>
      </c>
      <c r="B342" s="120" t="s">
        <v>842</v>
      </c>
      <c r="C342" s="101">
        <v>1.3068536799999999</v>
      </c>
      <c r="D342" s="100">
        <v>1.1494095950000001</v>
      </c>
      <c r="E342" s="102">
        <f t="shared" si="15"/>
        <v>0.13697822402465665</v>
      </c>
      <c r="F342" s="101">
        <v>1.7595599999999999E-2</v>
      </c>
      <c r="G342" s="100">
        <v>0</v>
      </c>
      <c r="H342" s="102" t="str">
        <f t="shared" si="16"/>
        <v/>
      </c>
      <c r="I342" s="103">
        <f t="shared" si="17"/>
        <v>1.3464093394143405E-2</v>
      </c>
    </row>
    <row r="343" spans="1:9" x14ac:dyDescent="0.15">
      <c r="A343" s="108" t="s">
        <v>843</v>
      </c>
      <c r="B343" s="120" t="s">
        <v>844</v>
      </c>
      <c r="C343" s="101">
        <v>5.0898062800000003</v>
      </c>
      <c r="D343" s="100">
        <v>9.4172085919999997</v>
      </c>
      <c r="E343" s="102">
        <f t="shared" si="15"/>
        <v>-0.45952070294759795</v>
      </c>
      <c r="F343" s="101">
        <v>0.74837920999999996</v>
      </c>
      <c r="G343" s="100">
        <v>0.14373466000000001</v>
      </c>
      <c r="H343" s="102">
        <f t="shared" si="16"/>
        <v>4.2066718632791833</v>
      </c>
      <c r="I343" s="103">
        <f t="shared" si="17"/>
        <v>0.14703491033454419</v>
      </c>
    </row>
    <row r="344" spans="1:9" x14ac:dyDescent="0.15">
      <c r="A344" s="108" t="s">
        <v>845</v>
      </c>
      <c r="B344" s="120" t="s">
        <v>846</v>
      </c>
      <c r="C344" s="101">
        <v>1.4042000800000001</v>
      </c>
      <c r="D344" s="100">
        <v>1.2012819299999999</v>
      </c>
      <c r="E344" s="102">
        <f t="shared" si="15"/>
        <v>0.16891800744892604</v>
      </c>
      <c r="F344" s="101">
        <v>0.11115905000000001</v>
      </c>
      <c r="G344" s="100">
        <v>0.36349638000000001</v>
      </c>
      <c r="H344" s="102">
        <f t="shared" si="16"/>
        <v>-0.69419489129437828</v>
      </c>
      <c r="I344" s="103">
        <f t="shared" si="17"/>
        <v>7.9161831410805794E-2</v>
      </c>
    </row>
    <row r="345" spans="1:9" x14ac:dyDescent="0.15">
      <c r="A345" s="108" t="s">
        <v>792</v>
      </c>
      <c r="B345" s="120" t="s">
        <v>847</v>
      </c>
      <c r="C345" s="101">
        <v>18.772278149999998</v>
      </c>
      <c r="D345" s="100">
        <v>23.96224321</v>
      </c>
      <c r="E345" s="102">
        <f t="shared" si="15"/>
        <v>-0.21658928233539121</v>
      </c>
      <c r="F345" s="101">
        <v>3.57751793</v>
      </c>
      <c r="G345" s="100">
        <v>42.24142123</v>
      </c>
      <c r="H345" s="102">
        <f t="shared" si="16"/>
        <v>-0.91530782284713386</v>
      </c>
      <c r="I345" s="103">
        <f t="shared" si="17"/>
        <v>0.19057452171834563</v>
      </c>
    </row>
    <row r="346" spans="1:9" x14ac:dyDescent="0.15">
      <c r="A346" s="108" t="s">
        <v>848</v>
      </c>
      <c r="B346" s="120" t="s">
        <v>849</v>
      </c>
      <c r="C346" s="101">
        <v>1.0681899799999999</v>
      </c>
      <c r="D346" s="100">
        <v>0.47455396999999999</v>
      </c>
      <c r="E346" s="102">
        <f t="shared" si="15"/>
        <v>1.2509346618678587</v>
      </c>
      <c r="F346" s="101">
        <v>0.30060028999999999</v>
      </c>
      <c r="G346" s="100">
        <v>2.0160150000000002E-2</v>
      </c>
      <c r="H346" s="102">
        <f t="shared" si="16"/>
        <v>13.910617728538725</v>
      </c>
      <c r="I346" s="103">
        <f t="shared" si="17"/>
        <v>0.28141088722813151</v>
      </c>
    </row>
    <row r="347" spans="1:9" x14ac:dyDescent="0.15">
      <c r="A347" s="108" t="s">
        <v>850</v>
      </c>
      <c r="B347" s="120" t="s">
        <v>851</v>
      </c>
      <c r="C347" s="101">
        <v>2.45688292</v>
      </c>
      <c r="D347" s="100">
        <v>1.620144177</v>
      </c>
      <c r="E347" s="102">
        <f t="shared" si="15"/>
        <v>0.51645943298045127</v>
      </c>
      <c r="F347" s="101">
        <v>0.41477865000000003</v>
      </c>
      <c r="G347" s="100">
        <v>0.44497087000000002</v>
      </c>
      <c r="H347" s="102">
        <f t="shared" si="16"/>
        <v>-6.7852127039237375E-2</v>
      </c>
      <c r="I347" s="103">
        <f t="shared" si="17"/>
        <v>0.16882312405834954</v>
      </c>
    </row>
    <row r="348" spans="1:9" x14ac:dyDescent="0.15">
      <c r="A348" s="108" t="s">
        <v>852</v>
      </c>
      <c r="B348" s="120" t="s">
        <v>853</v>
      </c>
      <c r="C348" s="101">
        <v>3.0691691899999998</v>
      </c>
      <c r="D348" s="100">
        <v>1.6925112019999997</v>
      </c>
      <c r="E348" s="102">
        <f t="shared" si="15"/>
        <v>0.81338190634911989</v>
      </c>
      <c r="F348" s="101">
        <v>9.4481120000000002E-2</v>
      </c>
      <c r="G348" s="100">
        <v>0.24552951000000001</v>
      </c>
      <c r="H348" s="102">
        <f t="shared" si="16"/>
        <v>-0.6151944424114234</v>
      </c>
      <c r="I348" s="103">
        <f t="shared" si="17"/>
        <v>3.0783939936527255E-2</v>
      </c>
    </row>
    <row r="349" spans="1:9" x14ac:dyDescent="0.15">
      <c r="A349" s="108" t="s">
        <v>854</v>
      </c>
      <c r="B349" s="120" t="s">
        <v>855</v>
      </c>
      <c r="C349" s="101">
        <v>0.11617225</v>
      </c>
      <c r="D349" s="100">
        <v>5.1549381999999998E-2</v>
      </c>
      <c r="E349" s="102">
        <f t="shared" si="15"/>
        <v>1.2536109162278612</v>
      </c>
      <c r="F349" s="101">
        <v>3.6470800000000005E-2</v>
      </c>
      <c r="G349" s="100">
        <v>0</v>
      </c>
      <c r="H349" s="102" t="str">
        <f t="shared" si="16"/>
        <v/>
      </c>
      <c r="I349" s="103">
        <f t="shared" si="17"/>
        <v>0.31393727848087649</v>
      </c>
    </row>
    <row r="350" spans="1:9" x14ac:dyDescent="0.15">
      <c r="A350" s="106" t="s">
        <v>856</v>
      </c>
      <c r="B350" s="120" t="s">
        <v>857</v>
      </c>
      <c r="C350" s="101">
        <v>0.15990411999999998</v>
      </c>
      <c r="D350" s="100">
        <v>0.23259714000000001</v>
      </c>
      <c r="E350" s="102">
        <f t="shared" si="15"/>
        <v>-0.31252757450070123</v>
      </c>
      <c r="F350" s="101">
        <v>2.0994869999999999E-2</v>
      </c>
      <c r="G350" s="100">
        <v>2.9444419999999999E-2</v>
      </c>
      <c r="H350" s="102">
        <f t="shared" si="16"/>
        <v>-0.28696608729260076</v>
      </c>
      <c r="I350" s="103">
        <f t="shared" si="17"/>
        <v>0.1312966169977359</v>
      </c>
    </row>
    <row r="351" spans="1:9" x14ac:dyDescent="0.15">
      <c r="A351" s="106" t="s">
        <v>858</v>
      </c>
      <c r="B351" s="120" t="s">
        <v>859</v>
      </c>
      <c r="C351" s="101">
        <v>9.8026390299999999</v>
      </c>
      <c r="D351" s="100">
        <v>10.847092585999999</v>
      </c>
      <c r="E351" s="102">
        <f t="shared" si="15"/>
        <v>-9.6288802526498407E-2</v>
      </c>
      <c r="F351" s="101">
        <v>38.59164955</v>
      </c>
      <c r="G351" s="100">
        <v>5.58039387</v>
      </c>
      <c r="H351" s="102">
        <f t="shared" si="16"/>
        <v>5.9155780844551744</v>
      </c>
      <c r="I351" s="103">
        <f t="shared" si="17"/>
        <v>3.936863270379956</v>
      </c>
    </row>
    <row r="352" spans="1:9" x14ac:dyDescent="0.15">
      <c r="A352" s="106" t="s">
        <v>677</v>
      </c>
      <c r="B352" s="120" t="s">
        <v>860</v>
      </c>
      <c r="C352" s="101">
        <v>5.3042987899999998</v>
      </c>
      <c r="D352" s="100">
        <v>4.8335779900000002</v>
      </c>
      <c r="E352" s="102">
        <f t="shared" si="15"/>
        <v>9.738558082105131E-2</v>
      </c>
      <c r="F352" s="101">
        <v>7.7079376699999997</v>
      </c>
      <c r="G352" s="100">
        <v>1.7420457</v>
      </c>
      <c r="H352" s="102">
        <f t="shared" si="16"/>
        <v>3.424647223663535</v>
      </c>
      <c r="I352" s="103">
        <f t="shared" si="17"/>
        <v>1.453149223895813</v>
      </c>
    </row>
    <row r="353" spans="1:9" x14ac:dyDescent="0.15">
      <c r="A353" s="106" t="s">
        <v>678</v>
      </c>
      <c r="B353" s="120" t="s">
        <v>861</v>
      </c>
      <c r="C353" s="101">
        <v>3.7521765400000002</v>
      </c>
      <c r="D353" s="100">
        <v>0.6661975</v>
      </c>
      <c r="E353" s="102">
        <f t="shared" si="15"/>
        <v>4.6322284908004008</v>
      </c>
      <c r="F353" s="101">
        <v>5.5840431299999995</v>
      </c>
      <c r="G353" s="100">
        <v>0.7789754499999999</v>
      </c>
      <c r="H353" s="102">
        <f t="shared" si="16"/>
        <v>6.1684455909361455</v>
      </c>
      <c r="I353" s="103">
        <f t="shared" si="17"/>
        <v>1.4882143924923104</v>
      </c>
    </row>
    <row r="354" spans="1:9" x14ac:dyDescent="0.15">
      <c r="A354" s="106" t="s">
        <v>862</v>
      </c>
      <c r="B354" s="120" t="s">
        <v>863</v>
      </c>
      <c r="C354" s="101">
        <v>0.29875109999999999</v>
      </c>
      <c r="D354" s="100">
        <v>0.30271524699999997</v>
      </c>
      <c r="E354" s="102">
        <f t="shared" si="15"/>
        <v>-1.3095300085760098E-2</v>
      </c>
      <c r="F354" s="101">
        <v>0.10608930999999999</v>
      </c>
      <c r="G354" s="100">
        <v>0.23048776999999998</v>
      </c>
      <c r="H354" s="102">
        <f t="shared" si="16"/>
        <v>-0.53971826791503941</v>
      </c>
      <c r="I354" s="103">
        <f t="shared" si="17"/>
        <v>0.35510935357225459</v>
      </c>
    </row>
    <row r="355" spans="1:9" x14ac:dyDescent="0.15">
      <c r="A355" s="106" t="s">
        <v>864</v>
      </c>
      <c r="B355" s="120" t="s">
        <v>865</v>
      </c>
      <c r="C355" s="101">
        <v>1.0659999999999999E-2</v>
      </c>
      <c r="D355" s="100">
        <v>0.42553035</v>
      </c>
      <c r="E355" s="102">
        <f t="shared" si="15"/>
        <v>-0.97494890787460875</v>
      </c>
      <c r="F355" s="101">
        <v>0</v>
      </c>
      <c r="G355" s="100">
        <v>0</v>
      </c>
      <c r="H355" s="102" t="str">
        <f t="shared" si="16"/>
        <v/>
      </c>
      <c r="I355" s="103">
        <f t="shared" si="17"/>
        <v>0</v>
      </c>
    </row>
    <row r="356" spans="1:9" x14ac:dyDescent="0.15">
      <c r="A356" s="106" t="s">
        <v>866</v>
      </c>
      <c r="B356" s="120" t="s">
        <v>867</v>
      </c>
      <c r="C356" s="101">
        <v>2.39188E-2</v>
      </c>
      <c r="D356" s="100">
        <v>5.1437800000000006E-2</v>
      </c>
      <c r="E356" s="102">
        <f t="shared" si="15"/>
        <v>-0.53499566466684034</v>
      </c>
      <c r="F356" s="101">
        <v>0</v>
      </c>
      <c r="G356" s="100">
        <v>0</v>
      </c>
      <c r="H356" s="102" t="str">
        <f t="shared" si="16"/>
        <v/>
      </c>
      <c r="I356" s="103">
        <f t="shared" si="17"/>
        <v>0</v>
      </c>
    </row>
    <row r="357" spans="1:9" x14ac:dyDescent="0.15">
      <c r="A357" s="106" t="s">
        <v>868</v>
      </c>
      <c r="B357" s="120" t="s">
        <v>869</v>
      </c>
      <c r="C357" s="101">
        <v>2.5785700000000002E-2</v>
      </c>
      <c r="D357" s="100">
        <v>0.63411370999999994</v>
      </c>
      <c r="E357" s="102">
        <f t="shared" si="15"/>
        <v>-0.95933584214730194</v>
      </c>
      <c r="F357" s="101">
        <v>5.2100000000000002E-3</v>
      </c>
      <c r="G357" s="100">
        <v>0</v>
      </c>
      <c r="H357" s="102" t="str">
        <f t="shared" si="16"/>
        <v/>
      </c>
      <c r="I357" s="103">
        <f t="shared" si="17"/>
        <v>0.20204997343488831</v>
      </c>
    </row>
    <row r="358" spans="1:9" x14ac:dyDescent="0.15">
      <c r="A358" s="106" t="s">
        <v>870</v>
      </c>
      <c r="B358" s="120" t="s">
        <v>871</v>
      </c>
      <c r="C358" s="101">
        <v>20.990358230000002</v>
      </c>
      <c r="D358" s="100">
        <v>36.251414062999999</v>
      </c>
      <c r="E358" s="102">
        <f t="shared" si="15"/>
        <v>-0.42097822188338274</v>
      </c>
      <c r="F358" s="101">
        <v>3.0000411200000001</v>
      </c>
      <c r="G358" s="100">
        <v>1.3884210299999999</v>
      </c>
      <c r="H358" s="102">
        <f t="shared" si="16"/>
        <v>1.1607574757060544</v>
      </c>
      <c r="I358" s="103">
        <f t="shared" si="17"/>
        <v>0.14292472225234623</v>
      </c>
    </row>
    <row r="359" spans="1:9" x14ac:dyDescent="0.15">
      <c r="A359" s="106" t="s">
        <v>872</v>
      </c>
      <c r="B359" s="120" t="s">
        <v>873</v>
      </c>
      <c r="C359" s="101">
        <v>4.2434099999999995E-2</v>
      </c>
      <c r="D359" s="100">
        <v>5.3820410000000006E-2</v>
      </c>
      <c r="E359" s="102">
        <f t="shared" si="15"/>
        <v>-0.21156119026220743</v>
      </c>
      <c r="F359" s="101">
        <v>0</v>
      </c>
      <c r="G359" s="100">
        <v>4.0963319999999998E-2</v>
      </c>
      <c r="H359" s="102">
        <f t="shared" si="16"/>
        <v>-1</v>
      </c>
      <c r="I359" s="103">
        <f t="shared" si="17"/>
        <v>0</v>
      </c>
    </row>
    <row r="360" spans="1:9" x14ac:dyDescent="0.15">
      <c r="A360" s="106" t="s">
        <v>874</v>
      </c>
      <c r="B360" s="120" t="s">
        <v>875</v>
      </c>
      <c r="C360" s="101">
        <v>9.9453649999999991E-2</v>
      </c>
      <c r="D360" s="100">
        <v>7.0681574999999996E-2</v>
      </c>
      <c r="E360" s="102">
        <f t="shared" si="15"/>
        <v>0.40706612720500357</v>
      </c>
      <c r="F360" s="101">
        <v>2.1217779999999999E-2</v>
      </c>
      <c r="G360" s="100">
        <v>0</v>
      </c>
      <c r="H360" s="102" t="str">
        <f t="shared" si="16"/>
        <v/>
      </c>
      <c r="I360" s="103">
        <f t="shared" si="17"/>
        <v>0.21334340167505164</v>
      </c>
    </row>
    <row r="361" spans="1:9" x14ac:dyDescent="0.15">
      <c r="A361" s="106" t="s">
        <v>876</v>
      </c>
      <c r="B361" s="120" t="s">
        <v>877</v>
      </c>
      <c r="C361" s="101">
        <v>1.4549999999999999E-3</v>
      </c>
      <c r="D361" s="100">
        <v>7.43E-3</v>
      </c>
      <c r="E361" s="102">
        <f t="shared" si="15"/>
        <v>-0.80417227456258411</v>
      </c>
      <c r="F361" s="101">
        <v>0</v>
      </c>
      <c r="G361" s="100">
        <v>0</v>
      </c>
      <c r="H361" s="102" t="str">
        <f t="shared" si="16"/>
        <v/>
      </c>
      <c r="I361" s="103">
        <f t="shared" si="17"/>
        <v>0</v>
      </c>
    </row>
    <row r="362" spans="1:9" x14ac:dyDescent="0.15">
      <c r="A362" s="106" t="s">
        <v>878</v>
      </c>
      <c r="B362" s="122" t="s">
        <v>879</v>
      </c>
      <c r="C362" s="101">
        <v>5.7540000000000004E-3</v>
      </c>
      <c r="D362" s="100">
        <v>1.1509528</v>
      </c>
      <c r="E362" s="102">
        <f t="shared" si="15"/>
        <v>-0.99500066379785512</v>
      </c>
      <c r="F362" s="101">
        <v>0</v>
      </c>
      <c r="G362" s="100">
        <v>0</v>
      </c>
      <c r="H362" s="102" t="str">
        <f t="shared" si="16"/>
        <v/>
      </c>
      <c r="I362" s="103">
        <f t="shared" si="17"/>
        <v>0</v>
      </c>
    </row>
    <row r="363" spans="1:9" x14ac:dyDescent="0.15">
      <c r="A363" s="106" t="s">
        <v>880</v>
      </c>
      <c r="B363" s="122" t="s">
        <v>881</v>
      </c>
      <c r="C363" s="101">
        <v>1.6432199699999999</v>
      </c>
      <c r="D363" s="100">
        <v>0.32713007</v>
      </c>
      <c r="E363" s="102">
        <f t="shared" si="15"/>
        <v>4.023139480879883</v>
      </c>
      <c r="F363" s="101">
        <v>0.22434481000000001</v>
      </c>
      <c r="G363" s="100">
        <v>4.1782930000000003E-2</v>
      </c>
      <c r="H363" s="102">
        <f t="shared" si="16"/>
        <v>4.3692933932589213</v>
      </c>
      <c r="I363" s="103">
        <f t="shared" si="17"/>
        <v>0.13652755814548678</v>
      </c>
    </row>
    <row r="364" spans="1:9" x14ac:dyDescent="0.15">
      <c r="A364" s="106" t="s">
        <v>882</v>
      </c>
      <c r="B364" s="122" t="s">
        <v>883</v>
      </c>
      <c r="C364" s="101">
        <v>1.8432E-2</v>
      </c>
      <c r="D364" s="100">
        <v>0</v>
      </c>
      <c r="E364" s="102" t="str">
        <f t="shared" si="15"/>
        <v/>
      </c>
      <c r="F364" s="101">
        <v>0</v>
      </c>
      <c r="G364" s="100">
        <v>0</v>
      </c>
      <c r="H364" s="102" t="str">
        <f t="shared" si="16"/>
        <v/>
      </c>
      <c r="I364" s="103">
        <f t="shared" si="17"/>
        <v>0</v>
      </c>
    </row>
    <row r="365" spans="1:9" x14ac:dyDescent="0.15">
      <c r="A365" s="106" t="s">
        <v>884</v>
      </c>
      <c r="B365" s="122" t="s">
        <v>885</v>
      </c>
      <c r="C365" s="101">
        <v>0.28194564</v>
      </c>
      <c r="D365" s="100">
        <v>1.423078E-2</v>
      </c>
      <c r="E365" s="102">
        <f t="shared" si="15"/>
        <v>18.812381331170883</v>
      </c>
      <c r="F365" s="101">
        <v>0</v>
      </c>
      <c r="G365" s="100">
        <v>0</v>
      </c>
      <c r="H365" s="102" t="str">
        <f t="shared" si="16"/>
        <v/>
      </c>
      <c r="I365" s="103">
        <f t="shared" si="17"/>
        <v>0</v>
      </c>
    </row>
    <row r="366" spans="1:9" x14ac:dyDescent="0.15">
      <c r="A366" s="106" t="s">
        <v>516</v>
      </c>
      <c r="B366" s="122" t="s">
        <v>517</v>
      </c>
      <c r="C366" s="101">
        <v>1.21902931</v>
      </c>
      <c r="D366" s="100">
        <v>9.3317299999999999E-3</v>
      </c>
      <c r="E366" s="102">
        <f t="shared" si="15"/>
        <v>129.63272405009576</v>
      </c>
      <c r="F366" s="101">
        <v>0</v>
      </c>
      <c r="G366" s="100">
        <v>0</v>
      </c>
      <c r="H366" s="102" t="str">
        <f t="shared" si="16"/>
        <v/>
      </c>
      <c r="I366" s="103">
        <f t="shared" si="17"/>
        <v>0</v>
      </c>
    </row>
    <row r="367" spans="1:9" x14ac:dyDescent="0.15">
      <c r="A367" s="106" t="s">
        <v>642</v>
      </c>
      <c r="B367" s="122" t="s">
        <v>886</v>
      </c>
      <c r="C367" s="101">
        <v>27.89455019</v>
      </c>
      <c r="D367" s="100">
        <v>21.225063379999998</v>
      </c>
      <c r="E367" s="102">
        <f t="shared" si="15"/>
        <v>0.3142269443720267</v>
      </c>
      <c r="F367" s="101">
        <v>47.61984631</v>
      </c>
      <c r="G367" s="100">
        <v>17.494818719999998</v>
      </c>
      <c r="H367" s="102">
        <f t="shared" si="16"/>
        <v>1.72193996817819</v>
      </c>
      <c r="I367" s="103">
        <f t="shared" si="17"/>
        <v>1.7071379888058342</v>
      </c>
    </row>
    <row r="368" spans="1:9" x14ac:dyDescent="0.15">
      <c r="A368" s="106" t="s">
        <v>793</v>
      </c>
      <c r="B368" s="122" t="s">
        <v>888</v>
      </c>
      <c r="C368" s="101">
        <v>2.5245625199999999</v>
      </c>
      <c r="D368" s="100">
        <v>0.35083115000000004</v>
      </c>
      <c r="E368" s="102">
        <f t="shared" si="15"/>
        <v>6.195947452214547</v>
      </c>
      <c r="F368" s="101">
        <v>15.289849869999999</v>
      </c>
      <c r="G368" s="100">
        <v>1.24483926</v>
      </c>
      <c r="H368" s="102">
        <f t="shared" si="16"/>
        <v>11.282589697564648</v>
      </c>
      <c r="I368" s="103">
        <f t="shared" si="17"/>
        <v>6.0564354215319653</v>
      </c>
    </row>
    <row r="369" spans="1:9" x14ac:dyDescent="0.15">
      <c r="A369" s="106" t="s">
        <v>892</v>
      </c>
      <c r="B369" s="122" t="s">
        <v>893</v>
      </c>
      <c r="C369" s="101">
        <v>0.38146765999999999</v>
      </c>
      <c r="D369" s="100">
        <v>0.33384241999999997</v>
      </c>
      <c r="E369" s="102">
        <f t="shared" si="15"/>
        <v>0.14265784438059126</v>
      </c>
      <c r="F369" s="101">
        <v>0.19985017000000002</v>
      </c>
      <c r="G369" s="100">
        <v>0.11245408999999999</v>
      </c>
      <c r="H369" s="102">
        <f t="shared" si="16"/>
        <v>0.77717119937567447</v>
      </c>
      <c r="I369" s="103">
        <f t="shared" si="17"/>
        <v>0.52389806779426606</v>
      </c>
    </row>
    <row r="370" spans="1:9" x14ac:dyDescent="0.15">
      <c r="A370" s="106" t="s">
        <v>495</v>
      </c>
      <c r="B370" s="122" t="s">
        <v>889</v>
      </c>
      <c r="C370" s="101">
        <v>1.9001711499999998</v>
      </c>
      <c r="D370" s="100">
        <v>5.2635269000000012E-2</v>
      </c>
      <c r="E370" s="102">
        <f t="shared" si="15"/>
        <v>35.100720792364513</v>
      </c>
      <c r="F370" s="101">
        <v>0.13162723000000001</v>
      </c>
      <c r="G370" s="100">
        <v>0.11312708</v>
      </c>
      <c r="H370" s="102">
        <f t="shared" si="16"/>
        <v>0.16353423070762552</v>
      </c>
      <c r="I370" s="103">
        <f t="shared" si="17"/>
        <v>6.9271249592438036E-2</v>
      </c>
    </row>
    <row r="371" spans="1:9" x14ac:dyDescent="0.15">
      <c r="A371" s="106" t="s">
        <v>496</v>
      </c>
      <c r="B371" s="122" t="s">
        <v>891</v>
      </c>
      <c r="C371" s="101">
        <v>5.2306575000000004</v>
      </c>
      <c r="D371" s="100">
        <v>2.6086818480000002</v>
      </c>
      <c r="E371" s="102">
        <f t="shared" si="15"/>
        <v>1.0050959851659149</v>
      </c>
      <c r="F371" s="101">
        <v>0.29447772999999999</v>
      </c>
      <c r="G371" s="100">
        <v>0.14465331000000001</v>
      </c>
      <c r="H371" s="102">
        <f t="shared" si="16"/>
        <v>1.035748300540098</v>
      </c>
      <c r="I371" s="103">
        <f t="shared" si="17"/>
        <v>5.6298415638951695E-2</v>
      </c>
    </row>
    <row r="372" spans="1:9" x14ac:dyDescent="0.15">
      <c r="A372" s="106" t="s">
        <v>497</v>
      </c>
      <c r="B372" s="122" t="s">
        <v>890</v>
      </c>
      <c r="C372" s="101">
        <v>23.061350040000001</v>
      </c>
      <c r="D372" s="100">
        <v>19.509735769999999</v>
      </c>
      <c r="E372" s="102">
        <f t="shared" si="15"/>
        <v>0.18204317638485379</v>
      </c>
      <c r="F372" s="101">
        <v>3.3158356456087401</v>
      </c>
      <c r="G372" s="100">
        <v>5.0109540000000001E-2</v>
      </c>
      <c r="H372" s="102">
        <f t="shared" si="16"/>
        <v>65.171743855735656</v>
      </c>
      <c r="I372" s="103">
        <f t="shared" si="17"/>
        <v>0.14378324078414362</v>
      </c>
    </row>
    <row r="373" spans="1:9" x14ac:dyDescent="0.15">
      <c r="A373" s="106" t="s">
        <v>564</v>
      </c>
      <c r="B373" s="120" t="s">
        <v>565</v>
      </c>
      <c r="C373" s="101">
        <v>4.2868769699999998</v>
      </c>
      <c r="D373" s="100">
        <v>6.4858250000000011</v>
      </c>
      <c r="E373" s="102">
        <f t="shared" si="15"/>
        <v>-0.33903906287943342</v>
      </c>
      <c r="F373" s="101">
        <v>3.0756490000000001E-2</v>
      </c>
      <c r="G373" s="100">
        <v>0.11364004</v>
      </c>
      <c r="H373" s="102">
        <f t="shared" si="16"/>
        <v>-0.72935164401561281</v>
      </c>
      <c r="I373" s="103">
        <f t="shared" si="17"/>
        <v>7.174567923277724E-3</v>
      </c>
    </row>
    <row r="374" spans="1:9" x14ac:dyDescent="0.15">
      <c r="A374" s="109" t="s">
        <v>894</v>
      </c>
      <c r="B374" s="123" t="s">
        <v>895</v>
      </c>
      <c r="C374" s="101">
        <v>26.018979179999999</v>
      </c>
      <c r="D374" s="100">
        <v>52.218385039000005</v>
      </c>
      <c r="E374" s="111">
        <f t="shared" si="15"/>
        <v>-0.50172761642154629</v>
      </c>
      <c r="F374" s="101">
        <v>30.945887410000001</v>
      </c>
      <c r="G374" s="110">
        <v>38.529798549999995</v>
      </c>
      <c r="H374" s="102">
        <f t="shared" si="16"/>
        <v>-0.19683235898984464</v>
      </c>
      <c r="I374" s="103">
        <f t="shared" si="17"/>
        <v>1.1893582448379516</v>
      </c>
    </row>
    <row r="375" spans="1:9" x14ac:dyDescent="0.15">
      <c r="A375" s="104"/>
      <c r="B375" s="134"/>
      <c r="C375" s="13">
        <f>SUM(C7:C374)</f>
        <v>16908.535703020025</v>
      </c>
      <c r="D375" s="13">
        <f>SUM(D7:D374)</f>
        <v>12685.341894252013</v>
      </c>
      <c r="E375" s="12">
        <f t="shared" si="15"/>
        <v>0.3329191947661756</v>
      </c>
      <c r="F375" s="11">
        <f>SUM(F7:F374)</f>
        <v>25570.476740029168</v>
      </c>
      <c r="G375" s="13">
        <f>SUM(G7:G374)</f>
        <v>15240.614157584361</v>
      </c>
      <c r="H375" s="12">
        <f t="shared" si="16"/>
        <v>0.67778519130767689</v>
      </c>
      <c r="I375" s="17">
        <f t="shared" si="17"/>
        <v>1.5122821508110864</v>
      </c>
    </row>
  </sheetData>
  <mergeCells count="2">
    <mergeCell ref="C5:E5"/>
    <mergeCell ref="F5:I5"/>
  </mergeCells>
  <phoneticPr fontId="2" type="noConversion"/>
  <pageMargins left="0.75" right="0.75" top="1" bottom="1" header="0.5" footer="0.5"/>
  <headerFooter alignWithMargin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XTF Exchange Traded Funds</vt:lpstr>
      <vt:lpstr>XTF - Cascade OTC</vt:lpstr>
      <vt:lpstr>'XTF Exchange Traded Funds'!Print_Area</vt:lpstr>
    </vt:vector>
  </TitlesOfParts>
  <Company>Deutsche Börse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wojcdag</dc:creator>
  <cp:lastModifiedBy>Microsoft Office User</cp:lastModifiedBy>
  <cp:lastPrinted>2008-11-10T13:22:41Z</cp:lastPrinted>
  <dcterms:created xsi:type="dcterms:W3CDTF">2008-04-23T07:36:26Z</dcterms:created>
  <dcterms:modified xsi:type="dcterms:W3CDTF">2022-10-31T17:18:18Z</dcterms:modified>
</cp:coreProperties>
</file>