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/"/>
    </mc:Choice>
  </mc:AlternateContent>
  <xr:revisionPtr revIDLastSave="0" documentId="8_{E89549E2-16D5-7549-97D0-3C3E74802BFC}" xr6:coauthVersionLast="47" xr6:coauthVersionMax="47" xr10:uidLastSave="{00000000-0000-0000-0000-000000000000}"/>
  <bookViews>
    <workbookView xWindow="5960" yWindow="760" windowWidth="12700" windowHeight="11260"/>
  </bookViews>
  <sheets>
    <sheet name="XTF Exchange Traded Funds" sheetId="2" r:id="rId1"/>
    <sheet name="XTF - Cascade OTC" sheetId="3" r:id="rId2"/>
  </sheets>
  <definedNames>
    <definedName name="_xlnm.Print_Area" localSheetId="0">'XTF Exchange Traded Funds'!$A$415:$B$765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9" i="3" l="1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C412" i="3"/>
  <c r="E1283" i="2"/>
  <c r="E1480" i="2"/>
  <c r="E1457" i="2"/>
  <c r="E1458" i="2"/>
  <c r="C1476" i="2"/>
  <c r="C1502" i="2"/>
  <c r="C1508" i="2"/>
  <c r="C1441" i="2"/>
  <c r="C1408" i="2"/>
  <c r="C411" i="2"/>
  <c r="C1069" i="2"/>
  <c r="C1256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C1528" i="2"/>
  <c r="C1518" i="2"/>
  <c r="C1453" i="2"/>
  <c r="C1514" i="2"/>
  <c r="C1519" i="2"/>
  <c r="C1524" i="2"/>
  <c r="E1524" i="2" s="1"/>
  <c r="C1529" i="2"/>
  <c r="C1534" i="2"/>
  <c r="C1539" i="2"/>
  <c r="C766" i="2"/>
  <c r="E1523" i="2"/>
  <c r="D1524" i="2"/>
  <c r="D412" i="3"/>
  <c r="I402" i="3"/>
  <c r="I403" i="3"/>
  <c r="I404" i="3"/>
  <c r="H11" i="3"/>
  <c r="H12" i="3"/>
  <c r="H13" i="3"/>
  <c r="H14" i="3"/>
  <c r="H97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3" i="3"/>
  <c r="H124" i="3"/>
  <c r="H125" i="3"/>
  <c r="H126" i="3"/>
  <c r="H127" i="3"/>
  <c r="H128" i="3"/>
  <c r="H129" i="3"/>
  <c r="H130" i="3"/>
  <c r="H131" i="3"/>
  <c r="H132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7" i="3"/>
  <c r="E97" i="3"/>
  <c r="I405" i="3"/>
  <c r="I406" i="3"/>
  <c r="I407" i="3"/>
  <c r="I408" i="3"/>
  <c r="I409" i="3"/>
  <c r="I410" i="3"/>
  <c r="I411" i="3"/>
  <c r="E1486" i="2"/>
  <c r="E1487" i="2"/>
  <c r="E1488" i="2"/>
  <c r="E1489" i="2"/>
  <c r="E1490" i="2"/>
  <c r="E1465" i="2"/>
  <c r="E1466" i="2"/>
  <c r="E1467" i="2"/>
  <c r="E1468" i="2"/>
  <c r="E1435" i="2"/>
  <c r="E1401" i="2"/>
  <c r="E1402" i="2"/>
  <c r="E1406" i="2"/>
  <c r="E1407" i="2"/>
  <c r="E1400" i="2"/>
  <c r="E1403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13" i="2"/>
  <c r="E1314" i="2"/>
  <c r="E1315" i="2"/>
  <c r="E1316" i="2"/>
  <c r="E1317" i="2"/>
  <c r="E1266" i="2"/>
  <c r="E1267" i="2"/>
  <c r="E1268" i="2"/>
  <c r="E1269" i="2"/>
  <c r="E1270" i="2"/>
  <c r="E1271" i="2"/>
  <c r="E1272" i="2"/>
  <c r="E1273" i="2"/>
  <c r="E1274" i="2"/>
  <c r="E1275" i="2"/>
  <c r="E1129" i="2"/>
  <c r="E1250" i="2"/>
  <c r="E1251" i="2"/>
  <c r="E1252" i="2"/>
  <c r="E1253" i="2"/>
  <c r="E1254" i="2"/>
  <c r="E1255" i="2"/>
  <c r="E1236" i="2"/>
  <c r="E1237" i="2"/>
  <c r="E1238" i="2"/>
  <c r="E1208" i="2"/>
  <c r="E1209" i="2"/>
  <c r="E1210" i="2"/>
  <c r="E1211" i="2"/>
  <c r="E1212" i="2"/>
  <c r="E1213" i="2"/>
  <c r="E1214" i="2"/>
  <c r="E1215" i="2"/>
  <c r="E1216" i="2"/>
  <c r="E1217" i="2"/>
  <c r="E1218" i="2"/>
  <c r="E1194" i="2"/>
  <c r="E1195" i="2"/>
  <c r="E1196" i="2"/>
  <c r="E1197" i="2"/>
  <c r="E1198" i="2"/>
  <c r="E1199" i="2"/>
  <c r="E1200" i="2"/>
  <c r="E1201" i="2"/>
  <c r="E1202" i="2"/>
  <c r="E1203" i="2"/>
  <c r="E1204" i="2"/>
  <c r="E1124" i="2"/>
  <c r="E1125" i="2"/>
  <c r="E1126" i="2"/>
  <c r="E1118" i="2"/>
  <c r="E1127" i="2"/>
  <c r="E1128" i="2"/>
  <c r="E1130" i="2"/>
  <c r="E1131" i="2"/>
  <c r="E1132" i="2"/>
  <c r="E1133" i="2"/>
  <c r="E1134" i="2"/>
  <c r="E1135" i="2"/>
  <c r="E1136" i="2"/>
  <c r="E1137" i="2"/>
  <c r="E1138" i="2"/>
  <c r="E1139" i="2"/>
  <c r="E1120" i="2"/>
  <c r="E1121" i="2"/>
  <c r="E1122" i="2"/>
  <c r="E1123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076" i="2"/>
  <c r="E1063" i="2"/>
  <c r="E1064" i="2"/>
  <c r="E1065" i="2"/>
  <c r="E1066" i="2"/>
  <c r="E1067" i="2"/>
  <c r="E1068" i="2"/>
  <c r="E1032" i="2"/>
  <c r="E1033" i="2"/>
  <c r="E1019" i="2"/>
  <c r="E1020" i="2"/>
  <c r="E1021" i="2"/>
  <c r="E1022" i="2"/>
  <c r="E1023" i="2"/>
  <c r="E1024" i="2"/>
  <c r="E957" i="2"/>
  <c r="E958" i="2"/>
  <c r="E959" i="2"/>
  <c r="E941" i="2"/>
  <c r="E942" i="2"/>
  <c r="E943" i="2"/>
  <c r="E944" i="2"/>
  <c r="E945" i="2"/>
  <c r="E946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883" i="2"/>
  <c r="E824" i="2"/>
  <c r="E416" i="2"/>
  <c r="E417" i="2"/>
  <c r="E418" i="2"/>
  <c r="E294" i="2"/>
  <c r="E170" i="2"/>
  <c r="E171" i="2"/>
  <c r="E172" i="2"/>
  <c r="E173" i="2"/>
  <c r="E174" i="2"/>
  <c r="E175" i="2"/>
  <c r="E176" i="2"/>
  <c r="E144" i="2"/>
  <c r="E145" i="2"/>
  <c r="E146" i="2"/>
  <c r="E147" i="2"/>
  <c r="E148" i="2"/>
  <c r="E149" i="2"/>
  <c r="E96" i="2"/>
  <c r="E150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2" i="2"/>
  <c r="E123" i="2"/>
  <c r="E124" i="2"/>
  <c r="E125" i="2"/>
  <c r="E126" i="2"/>
  <c r="E127" i="2"/>
  <c r="E128" i="2"/>
  <c r="E129" i="2"/>
  <c r="E130" i="2"/>
  <c r="E131" i="2"/>
  <c r="E133" i="2"/>
  <c r="E134" i="2"/>
  <c r="E135" i="2"/>
  <c r="E136" i="2"/>
  <c r="E137" i="2"/>
  <c r="E138" i="2"/>
  <c r="E139" i="2"/>
  <c r="E140" i="2"/>
  <c r="E141" i="2"/>
  <c r="E142" i="2"/>
  <c r="E143" i="2"/>
  <c r="E44" i="2"/>
  <c r="E45" i="2"/>
  <c r="E46" i="2"/>
  <c r="E47" i="2"/>
  <c r="E48" i="2"/>
  <c r="E49" i="2"/>
  <c r="E50" i="2"/>
  <c r="E51" i="2"/>
  <c r="E52" i="2"/>
  <c r="E53" i="2"/>
  <c r="E54" i="2"/>
  <c r="E55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3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6" i="2"/>
  <c r="I7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3" i="3"/>
  <c r="E124" i="3"/>
  <c r="E125" i="3"/>
  <c r="E126" i="3"/>
  <c r="E127" i="3"/>
  <c r="E128" i="3"/>
  <c r="E129" i="3"/>
  <c r="E130" i="3"/>
  <c r="E131" i="3"/>
  <c r="E132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11" i="3"/>
  <c r="E12" i="3"/>
  <c r="E13" i="3"/>
  <c r="E7" i="3"/>
  <c r="E1491" i="2"/>
  <c r="E1492" i="2"/>
  <c r="E1493" i="2"/>
  <c r="E1494" i="2"/>
  <c r="E1495" i="2"/>
  <c r="E1496" i="2"/>
  <c r="E1497" i="2"/>
  <c r="E1498" i="2"/>
  <c r="E1499" i="2"/>
  <c r="E1500" i="2"/>
  <c r="E1501" i="2"/>
  <c r="E1459" i="2"/>
  <c r="E1460" i="2"/>
  <c r="E1461" i="2"/>
  <c r="E1462" i="2"/>
  <c r="E1463" i="2"/>
  <c r="E1464" i="2"/>
  <c r="E1433" i="2"/>
  <c r="E1434" i="2"/>
  <c r="E1436" i="2"/>
  <c r="E1437" i="2"/>
  <c r="E1438" i="2"/>
  <c r="E1439" i="2"/>
  <c r="E1440" i="2"/>
  <c r="E1419" i="2"/>
  <c r="E1381" i="2"/>
  <c r="E1382" i="2"/>
  <c r="E1177" i="2"/>
  <c r="E1178" i="2"/>
  <c r="E1179" i="2"/>
  <c r="E1180" i="2"/>
  <c r="E1110" i="2"/>
  <c r="E1111" i="2"/>
  <c r="E1112" i="2"/>
  <c r="E1113" i="2"/>
  <c r="E1114" i="2"/>
  <c r="E1115" i="2"/>
  <c r="E1116" i="2"/>
  <c r="E1117" i="2"/>
  <c r="E1119" i="2"/>
  <c r="E1077" i="2"/>
  <c r="E1078" i="2"/>
  <c r="E1079" i="2"/>
  <c r="E1080" i="2"/>
  <c r="E1081" i="2"/>
  <c r="E1082" i="2"/>
  <c r="E1083" i="2"/>
  <c r="E1084" i="2"/>
  <c r="E1085" i="2"/>
  <c r="E1086" i="2"/>
  <c r="E1043" i="2"/>
  <c r="E1044" i="2"/>
  <c r="E1045" i="2"/>
  <c r="E1046" i="2"/>
  <c r="E1047" i="2"/>
  <c r="E1048" i="2"/>
  <c r="E1049" i="2"/>
  <c r="E1050" i="2"/>
  <c r="E1051" i="2"/>
  <c r="E1052" i="2"/>
  <c r="E1025" i="2"/>
  <c r="E1026" i="2"/>
  <c r="E1027" i="2"/>
  <c r="E1028" i="2"/>
  <c r="E1029" i="2"/>
  <c r="E1030" i="2"/>
  <c r="E1031" i="2"/>
  <c r="E1004" i="2"/>
  <c r="E950" i="2"/>
  <c r="E951" i="2"/>
  <c r="E952" i="2"/>
  <c r="E811" i="2"/>
  <c r="E355" i="2"/>
  <c r="E394" i="2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1284" i="2"/>
  <c r="E1285" i="2"/>
  <c r="E1286" i="2"/>
  <c r="E1265" i="2"/>
  <c r="E1276" i="2"/>
  <c r="E1277" i="2"/>
  <c r="E1278" i="2"/>
  <c r="E1279" i="2"/>
  <c r="E1280" i="2"/>
  <c r="E1281" i="2"/>
  <c r="E1282" i="2"/>
  <c r="D1256" i="2"/>
  <c r="E1140" i="2"/>
  <c r="E1246" i="2"/>
  <c r="H8" i="3"/>
  <c r="H9" i="3"/>
  <c r="H10" i="3"/>
  <c r="E8" i="3"/>
  <c r="E9" i="3"/>
  <c r="E10" i="3"/>
  <c r="E14" i="3"/>
  <c r="E15" i="3"/>
  <c r="E16" i="3"/>
  <c r="E17" i="3"/>
  <c r="E18" i="3"/>
  <c r="E1507" i="2"/>
  <c r="E1420" i="2"/>
  <c r="E1421" i="2"/>
  <c r="E1422" i="2"/>
  <c r="E1423" i="2"/>
  <c r="E1364" i="2"/>
  <c r="E1365" i="2"/>
  <c r="E1366" i="2"/>
  <c r="E1368" i="2"/>
  <c r="E1369" i="2"/>
  <c r="E1370" i="2"/>
  <c r="E1371" i="2"/>
  <c r="E1372" i="2"/>
  <c r="E1373" i="2"/>
  <c r="E1374" i="2"/>
  <c r="E1375" i="2"/>
  <c r="E1339" i="2"/>
  <c r="E1340" i="2"/>
  <c r="E1341" i="2"/>
  <c r="E1342" i="2"/>
  <c r="E1343" i="2"/>
  <c r="E1344" i="2"/>
  <c r="E1345" i="2"/>
  <c r="E1346" i="2"/>
  <c r="E1347" i="2"/>
  <c r="E1367" i="2"/>
  <c r="E1235" i="2"/>
  <c r="E1239" i="2"/>
  <c r="E1240" i="2"/>
  <c r="E1241" i="2"/>
  <c r="E1242" i="2"/>
  <c r="E1243" i="2"/>
  <c r="E1244" i="2"/>
  <c r="E1245" i="2"/>
  <c r="E1247" i="2"/>
  <c r="E1248" i="2"/>
  <c r="E1249" i="2"/>
  <c r="E7" i="2"/>
  <c r="E8" i="2"/>
  <c r="E9" i="2"/>
  <c r="E376" i="2"/>
  <c r="E373" i="2"/>
  <c r="E368" i="2"/>
  <c r="E367" i="2"/>
  <c r="E366" i="2"/>
  <c r="E358" i="2"/>
  <c r="G412" i="3"/>
  <c r="F412" i="3"/>
  <c r="E1176" i="2"/>
  <c r="E1181" i="2"/>
  <c r="E1182" i="2"/>
  <c r="E1141" i="2"/>
  <c r="E1087" i="2"/>
  <c r="E1088" i="2"/>
  <c r="E391" i="2"/>
  <c r="D1519" i="2"/>
  <c r="E1519" i="2" s="1"/>
  <c r="E412" i="3"/>
  <c r="D140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370" i="2"/>
  <c r="E371" i="2"/>
  <c r="E372" i="2"/>
  <c r="E374" i="2"/>
  <c r="E375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2" i="2"/>
  <c r="E393" i="2"/>
  <c r="E395" i="2"/>
  <c r="E396" i="2"/>
  <c r="E397" i="2"/>
  <c r="E398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6" i="2"/>
  <c r="E357" i="2"/>
  <c r="E359" i="2"/>
  <c r="E360" i="2"/>
  <c r="E361" i="2"/>
  <c r="E362" i="2"/>
  <c r="E363" i="2"/>
  <c r="E364" i="2"/>
  <c r="E365" i="2"/>
  <c r="E369" i="2"/>
  <c r="E301" i="2"/>
  <c r="E302" i="2"/>
  <c r="E303" i="2"/>
  <c r="E304" i="2"/>
  <c r="E305" i="2"/>
  <c r="E203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271" i="2"/>
  <c r="E272" i="2"/>
  <c r="E273" i="2"/>
  <c r="E274" i="2"/>
  <c r="E275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5" i="2"/>
  <c r="E296" i="2"/>
  <c r="E297" i="2"/>
  <c r="E298" i="2"/>
  <c r="E299" i="2"/>
  <c r="E300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276" i="2"/>
  <c r="D411" i="2"/>
  <c r="D766" i="2"/>
  <c r="E766" i="2" s="1"/>
  <c r="E1472" i="2"/>
  <c r="E1475" i="2"/>
  <c r="E1385" i="2"/>
  <c r="E1389" i="2"/>
  <c r="E1222" i="2"/>
  <c r="E1205" i="2"/>
  <c r="E1206" i="2"/>
  <c r="E1207" i="2"/>
  <c r="E1183" i="2"/>
  <c r="E1184" i="2"/>
  <c r="E1185" i="2"/>
  <c r="E1186" i="2"/>
  <c r="E1187" i="2"/>
  <c r="E1188" i="2"/>
  <c r="E1014" i="2"/>
  <c r="E1012" i="2"/>
  <c r="E814" i="2"/>
  <c r="E812" i="2"/>
  <c r="E815" i="2"/>
  <c r="E813" i="2"/>
  <c r="E810" i="2"/>
  <c r="D1552" i="2"/>
  <c r="D1069" i="2"/>
  <c r="D1441" i="2"/>
  <c r="D1453" i="2"/>
  <c r="D1476" i="2"/>
  <c r="D1502" i="2"/>
  <c r="E1502" i="2" s="1"/>
  <c r="D1508" i="2"/>
  <c r="D1514" i="2"/>
  <c r="D1529" i="2"/>
  <c r="D1534" i="2"/>
  <c r="D1539" i="2"/>
  <c r="E1539" i="2" s="1"/>
  <c r="E796" i="2"/>
  <c r="E816" i="2"/>
  <c r="E1034" i="2"/>
  <c r="E1035" i="2"/>
  <c r="E1036" i="2"/>
  <c r="E1037" i="2"/>
  <c r="E992" i="2"/>
  <c r="E993" i="2"/>
  <c r="E947" i="2"/>
  <c r="E948" i="2"/>
  <c r="E949" i="2"/>
  <c r="E801" i="2"/>
  <c r="E802" i="2"/>
  <c r="E415" i="2"/>
  <c r="C1552" i="2"/>
  <c r="E1552" i="2" s="1"/>
  <c r="E1296" i="2"/>
  <c r="E798" i="2"/>
  <c r="E1424" i="2"/>
  <c r="E1538" i="2"/>
  <c r="E1069" i="2"/>
  <c r="E774" i="2"/>
  <c r="E773" i="2"/>
  <c r="E1042" i="2"/>
  <c r="E1041" i="2"/>
  <c r="E1040" i="2"/>
  <c r="E1039" i="2"/>
  <c r="E1038" i="2"/>
  <c r="E1018" i="2"/>
  <c r="E1017" i="2"/>
  <c r="E1016" i="2"/>
  <c r="E1015" i="2"/>
  <c r="E1013" i="2"/>
  <c r="E1011" i="2"/>
  <c r="E1010" i="2"/>
  <c r="E1009" i="2"/>
  <c r="E1008" i="2"/>
  <c r="E1007" i="2"/>
  <c r="E1006" i="2"/>
  <c r="E1005" i="2"/>
  <c r="E1003" i="2"/>
  <c r="E1002" i="2"/>
  <c r="E1001" i="2"/>
  <c r="E1000" i="2"/>
  <c r="E999" i="2"/>
  <c r="E998" i="2"/>
  <c r="E997" i="2"/>
  <c r="E996" i="2"/>
  <c r="E995" i="2"/>
  <c r="E994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6" i="2"/>
  <c r="E955" i="2"/>
  <c r="E954" i="2"/>
  <c r="E953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884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44" i="2"/>
  <c r="E843" i="2"/>
  <c r="E842" i="2"/>
  <c r="E847" i="2"/>
  <c r="E846" i="2"/>
  <c r="E845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3" i="2"/>
  <c r="E822" i="2"/>
  <c r="E821" i="2"/>
  <c r="E820" i="2"/>
  <c r="E819" i="2"/>
  <c r="E818" i="2"/>
  <c r="E817" i="2"/>
  <c r="E809" i="2"/>
  <c r="E808" i="2"/>
  <c r="E807" i="2"/>
  <c r="E806" i="2"/>
  <c r="E805" i="2"/>
  <c r="E804" i="2"/>
  <c r="E803" i="2"/>
  <c r="E800" i="2"/>
  <c r="E799" i="2"/>
  <c r="E797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2" i="2"/>
  <c r="E771" i="2"/>
  <c r="E770" i="2"/>
  <c r="I412" i="3"/>
  <c r="H412" i="3"/>
  <c r="E1548" i="2"/>
  <c r="E1549" i="2"/>
  <c r="E1551" i="2"/>
  <c r="E1550" i="2"/>
  <c r="E1547" i="2"/>
  <c r="E1534" i="2"/>
  <c r="E1533" i="2"/>
  <c r="E1528" i="2"/>
  <c r="E1413" i="2"/>
  <c r="E1414" i="2"/>
  <c r="E1415" i="2"/>
  <c r="E1416" i="2"/>
  <c r="E1417" i="2"/>
  <c r="E1418" i="2"/>
  <c r="E1425" i="2"/>
  <c r="E1426" i="2"/>
  <c r="E1427" i="2"/>
  <c r="E1428" i="2"/>
  <c r="E1429" i="2"/>
  <c r="E1430" i="2"/>
  <c r="E1431" i="2"/>
  <c r="E1432" i="2"/>
  <c r="E1441" i="2"/>
  <c r="E1412" i="2"/>
  <c r="E1518" i="2"/>
  <c r="E1513" i="2"/>
  <c r="E1512" i="2"/>
  <c r="E1448" i="2"/>
  <c r="E1445" i="2"/>
  <c r="E1449" i="2"/>
  <c r="E1450" i="2"/>
  <c r="E1452" i="2"/>
  <c r="E1447" i="2"/>
  <c r="E1451" i="2"/>
  <c r="E1446" i="2"/>
  <c r="E1506" i="2"/>
  <c r="E1481" i="2"/>
  <c r="E1482" i="2"/>
  <c r="E1483" i="2"/>
  <c r="E1484" i="2"/>
  <c r="E1485" i="2"/>
  <c r="E1503" i="2"/>
  <c r="E1469" i="2"/>
  <c r="E1470" i="2"/>
  <c r="E1474" i="2"/>
  <c r="E1473" i="2"/>
  <c r="E1471" i="2"/>
  <c r="E1476" i="2"/>
  <c r="E1477" i="2"/>
  <c r="E1261" i="2"/>
  <c r="E1262" i="2"/>
  <c r="E1263" i="2"/>
  <c r="E1264" i="2"/>
  <c r="E1287" i="2"/>
  <c r="E1302" i="2"/>
  <c r="E1309" i="2"/>
  <c r="E1288" i="2"/>
  <c r="E1289" i="2"/>
  <c r="E1290" i="2"/>
  <c r="E1291" i="2"/>
  <c r="E1292" i="2"/>
  <c r="E1293" i="2"/>
  <c r="E1294" i="2"/>
  <c r="E1295" i="2"/>
  <c r="E1297" i="2"/>
  <c r="E1298" i="2"/>
  <c r="E1299" i="2"/>
  <c r="E1300" i="2"/>
  <c r="E1301" i="2"/>
  <c r="E1303" i="2"/>
  <c r="E1304" i="2"/>
  <c r="E1305" i="2"/>
  <c r="E1306" i="2"/>
  <c r="E1307" i="2"/>
  <c r="E1308" i="2"/>
  <c r="E1310" i="2"/>
  <c r="E1311" i="2"/>
  <c r="E1312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8" i="2"/>
  <c r="E1363" i="2"/>
  <c r="E1376" i="2"/>
  <c r="E1377" i="2"/>
  <c r="E1378" i="2"/>
  <c r="E1379" i="2"/>
  <c r="E1380" i="2"/>
  <c r="E1337" i="2"/>
  <c r="E1383" i="2"/>
  <c r="E1388" i="2"/>
  <c r="E1386" i="2"/>
  <c r="E1387" i="2"/>
  <c r="E1384" i="2"/>
  <c r="E1390" i="2"/>
  <c r="E1391" i="2"/>
  <c r="E1392" i="2"/>
  <c r="E1393" i="2"/>
  <c r="E1394" i="2"/>
  <c r="E1395" i="2"/>
  <c r="E1396" i="2"/>
  <c r="E1397" i="2"/>
  <c r="E1398" i="2"/>
  <c r="E1399" i="2"/>
  <c r="E1404" i="2"/>
  <c r="E1405" i="2"/>
  <c r="E1408" i="2"/>
  <c r="E1260" i="2"/>
  <c r="E1220" i="2"/>
  <c r="E1230" i="2"/>
  <c r="E1232" i="2"/>
  <c r="E1221" i="2"/>
  <c r="E1234" i="2"/>
  <c r="E1231" i="2"/>
  <c r="E1223" i="2"/>
  <c r="E1224" i="2"/>
  <c r="E1219" i="2"/>
  <c r="E1225" i="2"/>
  <c r="E1229" i="2"/>
  <c r="E1233" i="2"/>
  <c r="E1226" i="2"/>
  <c r="E1227" i="2"/>
  <c r="E1228" i="2"/>
  <c r="E1175" i="2"/>
  <c r="E1162" i="2"/>
  <c r="E1161" i="2"/>
  <c r="E1155" i="2"/>
  <c r="E1174" i="2"/>
  <c r="E1147" i="2"/>
  <c r="E1145" i="2"/>
  <c r="E1163" i="2"/>
  <c r="E1173" i="2"/>
  <c r="E1157" i="2"/>
  <c r="E1159" i="2"/>
  <c r="E1158" i="2"/>
  <c r="E1160" i="2"/>
  <c r="E1156" i="2"/>
  <c r="E1152" i="2"/>
  <c r="E1153" i="2"/>
  <c r="E1170" i="2"/>
  <c r="E1171" i="2"/>
  <c r="E1189" i="2"/>
  <c r="E1192" i="2"/>
  <c r="E1191" i="2"/>
  <c r="E1148" i="2"/>
  <c r="E1143" i="2"/>
  <c r="E1154" i="2"/>
  <c r="E1165" i="2"/>
  <c r="E1166" i="2"/>
  <c r="E1172" i="2"/>
  <c r="E1193" i="2"/>
  <c r="E1150" i="2"/>
  <c r="E1144" i="2"/>
  <c r="E1151" i="2"/>
  <c r="E1149" i="2"/>
  <c r="E1169" i="2"/>
  <c r="E1142" i="2"/>
  <c r="E1146" i="2"/>
  <c r="E1168" i="2"/>
  <c r="E1167" i="2"/>
  <c r="E1164" i="2"/>
  <c r="E1190" i="2"/>
  <c r="E1073" i="2"/>
  <c r="E1075" i="2"/>
  <c r="E1074" i="2"/>
  <c r="E1256" i="2"/>
  <c r="E767" i="2"/>
  <c r="E412" i="2"/>
  <c r="E1529" i="2"/>
  <c r="E1514" i="2"/>
  <c r="E1453" i="2"/>
  <c r="E1508" i="2"/>
  <c r="D1542" i="2" l="1"/>
  <c r="E411" i="2"/>
  <c r="C1542" i="2"/>
  <c r="F1053" i="2" l="1"/>
  <c r="F1061" i="2"/>
  <c r="F739" i="2"/>
  <c r="F747" i="2"/>
  <c r="F1129" i="2"/>
  <c r="F855" i="2"/>
  <c r="F1355" i="2"/>
  <c r="F1266" i="2"/>
  <c r="F419" i="2"/>
  <c r="F427" i="2"/>
  <c r="F435" i="2"/>
  <c r="F443" i="2"/>
  <c r="F451" i="2"/>
  <c r="F459" i="2"/>
  <c r="F467" i="2"/>
  <c r="F475" i="2"/>
  <c r="F483" i="2"/>
  <c r="F491" i="2"/>
  <c r="F499" i="2"/>
  <c r="F507" i="2"/>
  <c r="F515" i="2"/>
  <c r="F523" i="2"/>
  <c r="F531" i="2"/>
  <c r="F539" i="2"/>
  <c r="F547" i="2"/>
  <c r="F555" i="2"/>
  <c r="F563" i="2"/>
  <c r="F571" i="2"/>
  <c r="F1054" i="2"/>
  <c r="F1062" i="2"/>
  <c r="F740" i="2"/>
  <c r="F748" i="2"/>
  <c r="F848" i="2"/>
  <c r="F856" i="2"/>
  <c r="F1401" i="2"/>
  <c r="F1348" i="2"/>
  <c r="F1356" i="2"/>
  <c r="F941" i="2"/>
  <c r="F420" i="2"/>
  <c r="F428" i="2"/>
  <c r="F436" i="2"/>
  <c r="F444" i="2"/>
  <c r="F452" i="2"/>
  <c r="F460" i="2"/>
  <c r="F468" i="2"/>
  <c r="F476" i="2"/>
  <c r="F484" i="2"/>
  <c r="F492" i="2"/>
  <c r="F500" i="2"/>
  <c r="F508" i="2"/>
  <c r="F516" i="2"/>
  <c r="F524" i="2"/>
  <c r="F532" i="2"/>
  <c r="F540" i="2"/>
  <c r="F548" i="2"/>
  <c r="F556" i="2"/>
  <c r="F564" i="2"/>
  <c r="F572" i="2"/>
  <c r="F580" i="2"/>
  <c r="F588" i="2"/>
  <c r="F596" i="2"/>
  <c r="F604" i="2"/>
  <c r="F612" i="2"/>
  <c r="F620" i="2"/>
  <c r="F628" i="2"/>
  <c r="F636" i="2"/>
  <c r="F644" i="2"/>
  <c r="F652" i="2"/>
  <c r="F660" i="2"/>
  <c r="F668" i="2"/>
  <c r="F676" i="2"/>
  <c r="F684" i="2"/>
  <c r="F692" i="2"/>
  <c r="F700" i="2"/>
  <c r="F708" i="2"/>
  <c r="F716" i="2"/>
  <c r="F724" i="2"/>
  <c r="F732" i="2"/>
  <c r="F756" i="2"/>
  <c r="F764" i="2"/>
  <c r="F16" i="2"/>
  <c r="F24" i="2"/>
  <c r="F32" i="2"/>
  <c r="F40" i="2"/>
  <c r="F48" i="2"/>
  <c r="F58" i="2"/>
  <c r="F66" i="2"/>
  <c r="F75" i="2"/>
  <c r="F83" i="2"/>
  <c r="F91" i="2"/>
  <c r="F100" i="2"/>
  <c r="F108" i="2"/>
  <c r="F116" i="2"/>
  <c r="F125" i="2"/>
  <c r="F134" i="2"/>
  <c r="F142" i="2"/>
  <c r="F150" i="2"/>
  <c r="F158" i="2"/>
  <c r="F166" i="2"/>
  <c r="F174" i="2"/>
  <c r="F182" i="2"/>
  <c r="F190" i="2"/>
  <c r="F198" i="2"/>
  <c r="F206" i="2"/>
  <c r="F214" i="2"/>
  <c r="F222" i="2"/>
  <c r="F230" i="2"/>
  <c r="F238" i="2"/>
  <c r="F246" i="2"/>
  <c r="F254" i="2"/>
  <c r="F262" i="2"/>
  <c r="F270" i="2"/>
  <c r="F278" i="2"/>
  <c r="F1055" i="2"/>
  <c r="F741" i="2"/>
  <c r="F749" i="2"/>
  <c r="F849" i="2"/>
  <c r="F857" i="2"/>
  <c r="F1056" i="2"/>
  <c r="F742" i="2"/>
  <c r="F750" i="2"/>
  <c r="F850" i="2"/>
  <c r="F858" i="2"/>
  <c r="F1057" i="2"/>
  <c r="F735" i="2"/>
  <c r="F743" i="2"/>
  <c r="F1060" i="2"/>
  <c r="F738" i="2"/>
  <c r="F746" i="2"/>
  <c r="F854" i="2"/>
  <c r="F1059" i="2"/>
  <c r="F1358" i="2"/>
  <c r="F416" i="2"/>
  <c r="F426" i="2"/>
  <c r="F438" i="2"/>
  <c r="F448" i="2"/>
  <c r="F458" i="2"/>
  <c r="F470" i="2"/>
  <c r="F480" i="2"/>
  <c r="F490" i="2"/>
  <c r="F502" i="2"/>
  <c r="F512" i="2"/>
  <c r="F522" i="2"/>
  <c r="F534" i="2"/>
  <c r="F544" i="2"/>
  <c r="F554" i="2"/>
  <c r="F566" i="2"/>
  <c r="F576" i="2"/>
  <c r="F585" i="2"/>
  <c r="F594" i="2"/>
  <c r="F603" i="2"/>
  <c r="F613" i="2"/>
  <c r="F622" i="2"/>
  <c r="F631" i="2"/>
  <c r="F640" i="2"/>
  <c r="F649" i="2"/>
  <c r="F658" i="2"/>
  <c r="F667" i="2"/>
  <c r="F677" i="2"/>
  <c r="F686" i="2"/>
  <c r="F695" i="2"/>
  <c r="F704" i="2"/>
  <c r="F713" i="2"/>
  <c r="F722" i="2"/>
  <c r="F731" i="2"/>
  <c r="F757" i="2"/>
  <c r="F10" i="2"/>
  <c r="F19" i="2"/>
  <c r="F28" i="2"/>
  <c r="F37" i="2"/>
  <c r="F46" i="2"/>
  <c r="F55" i="2"/>
  <c r="F67" i="2"/>
  <c r="F77" i="2"/>
  <c r="F86" i="2"/>
  <c r="F95" i="2"/>
  <c r="F105" i="2"/>
  <c r="F114" i="2"/>
  <c r="F124" i="2"/>
  <c r="F135" i="2"/>
  <c r="F144" i="2"/>
  <c r="F153" i="2"/>
  <c r="F162" i="2"/>
  <c r="F171" i="2"/>
  <c r="F180" i="2"/>
  <c r="F189" i="2"/>
  <c r="F199" i="2"/>
  <c r="F208" i="2"/>
  <c r="F217" i="2"/>
  <c r="F226" i="2"/>
  <c r="F235" i="2"/>
  <c r="F244" i="2"/>
  <c r="F253" i="2"/>
  <c r="F263" i="2"/>
  <c r="F272" i="2"/>
  <c r="F281" i="2"/>
  <c r="F289" i="2"/>
  <c r="F297" i="2"/>
  <c r="F305" i="2"/>
  <c r="F313" i="2"/>
  <c r="F321" i="2"/>
  <c r="F329" i="2"/>
  <c r="F337" i="2"/>
  <c r="F345" i="2"/>
  <c r="F353" i="2"/>
  <c r="F361" i="2"/>
  <c r="F369" i="2"/>
  <c r="F377" i="2"/>
  <c r="F385" i="2"/>
  <c r="F393" i="2"/>
  <c r="F401" i="2"/>
  <c r="F409" i="2"/>
  <c r="F1267" i="2"/>
  <c r="F1275" i="2"/>
  <c r="F1283" i="2"/>
  <c r="F851" i="2"/>
  <c r="F1402" i="2"/>
  <c r="F736" i="2"/>
  <c r="F852" i="2"/>
  <c r="F1406" i="2"/>
  <c r="F737" i="2"/>
  <c r="F853" i="2"/>
  <c r="F1058" i="2"/>
  <c r="F1349" i="2"/>
  <c r="F1360" i="2"/>
  <c r="F421" i="2"/>
  <c r="F432" i="2"/>
  <c r="F445" i="2"/>
  <c r="F456" i="2"/>
  <c r="F469" i="2"/>
  <c r="F481" i="2"/>
  <c r="F494" i="2"/>
  <c r="F505" i="2"/>
  <c r="F518" i="2"/>
  <c r="F529" i="2"/>
  <c r="F542" i="2"/>
  <c r="F553" i="2"/>
  <c r="F567" i="2"/>
  <c r="F578" i="2"/>
  <c r="F589" i="2"/>
  <c r="F599" i="2"/>
  <c r="F609" i="2"/>
  <c r="F619" i="2"/>
  <c r="F630" i="2"/>
  <c r="F641" i="2"/>
  <c r="F651" i="2"/>
  <c r="F662" i="2"/>
  <c r="F672" i="2"/>
  <c r="F682" i="2"/>
  <c r="F693" i="2"/>
  <c r="F703" i="2"/>
  <c r="F714" i="2"/>
  <c r="F725" i="2"/>
  <c r="F751" i="2"/>
  <c r="F761" i="2"/>
  <c r="F15" i="2"/>
  <c r="F26" i="2"/>
  <c r="F36" i="2"/>
  <c r="F47" i="2"/>
  <c r="F60" i="2"/>
  <c r="F70" i="2"/>
  <c r="F81" i="2"/>
  <c r="F92" i="2"/>
  <c r="F103" i="2"/>
  <c r="F113" i="2"/>
  <c r="F126" i="2"/>
  <c r="F137" i="2"/>
  <c r="F147" i="2"/>
  <c r="F157" i="2"/>
  <c r="F168" i="2"/>
  <c r="F178" i="2"/>
  <c r="F188" i="2"/>
  <c r="F200" i="2"/>
  <c r="F210" i="2"/>
  <c r="F220" i="2"/>
  <c r="F231" i="2"/>
  <c r="F241" i="2"/>
  <c r="F251" i="2"/>
  <c r="F261" i="2"/>
  <c r="F273" i="2"/>
  <c r="F283" i="2"/>
  <c r="F292" i="2"/>
  <c r="F301" i="2"/>
  <c r="F310" i="2"/>
  <c r="F319" i="2"/>
  <c r="F328" i="2"/>
  <c r="F338" i="2"/>
  <c r="F347" i="2"/>
  <c r="F356" i="2"/>
  <c r="F365" i="2"/>
  <c r="F374" i="2"/>
  <c r="F383" i="2"/>
  <c r="F392" i="2"/>
  <c r="F402" i="2"/>
  <c r="F6" i="2"/>
  <c r="F1270" i="2"/>
  <c r="F1279" i="2"/>
  <c r="F1288" i="2"/>
  <c r="F1134" i="2"/>
  <c r="F1363" i="2"/>
  <c r="F1046" i="2"/>
  <c r="F1008" i="2"/>
  <c r="F1016" i="2"/>
  <c r="F950" i="2"/>
  <c r="F1345" i="2"/>
  <c r="F1116" i="2"/>
  <c r="F1125" i="2"/>
  <c r="F1078" i="2"/>
  <c r="F1086" i="2"/>
  <c r="F1069" i="2"/>
  <c r="F1508" i="2"/>
  <c r="F1032" i="2"/>
  <c r="F1242" i="2"/>
  <c r="F1180" i="2"/>
  <c r="F1068" i="2"/>
  <c r="F1050" i="2"/>
  <c r="F991" i="2"/>
  <c r="F987" i="2"/>
  <c r="F983" i="2"/>
  <c r="F979" i="2"/>
  <c r="F975" i="2"/>
  <c r="F971" i="2"/>
  <c r="F967" i="2"/>
  <c r="F963" i="2"/>
  <c r="F959" i="2"/>
  <c r="F917" i="2"/>
  <c r="F909" i="2"/>
  <c r="F901" i="2"/>
  <c r="F893" i="2"/>
  <c r="F885" i="2"/>
  <c r="F880" i="2"/>
  <c r="F876" i="2"/>
  <c r="F872" i="2"/>
  <c r="F868" i="2"/>
  <c r="F864" i="2"/>
  <c r="F844" i="2"/>
  <c r="F838" i="2"/>
  <c r="F834" i="2"/>
  <c r="F830" i="2"/>
  <c r="F826" i="2"/>
  <c r="F1417" i="2"/>
  <c r="F1428" i="2"/>
  <c r="F1438" i="2"/>
  <c r="F1445" i="2"/>
  <c r="F1493" i="2"/>
  <c r="F1501" i="2"/>
  <c r="F1487" i="2"/>
  <c r="F1462" i="2"/>
  <c r="F1457" i="2"/>
  <c r="F1262" i="2"/>
  <c r="F1293" i="2"/>
  <c r="F1301" i="2"/>
  <c r="F1311" i="2"/>
  <c r="F1319" i="2"/>
  <c r="F1327" i="2"/>
  <c r="F1335" i="2"/>
  <c r="F1376" i="2"/>
  <c r="F1386" i="2"/>
  <c r="F1395" i="2"/>
  <c r="F1405" i="2"/>
  <c r="F1232" i="2"/>
  <c r="F1217" i="2"/>
  <c r="F1210" i="2"/>
  <c r="F1161" i="2"/>
  <c r="F1173" i="2"/>
  <c r="F1153" i="2"/>
  <c r="F1182" i="2"/>
  <c r="F1172" i="2"/>
  <c r="F1146" i="2"/>
  <c r="F1251" i="2"/>
  <c r="F1190" i="2"/>
  <c r="F1073" i="2"/>
  <c r="F1103" i="2"/>
  <c r="F1098" i="2"/>
  <c r="F744" i="2"/>
  <c r="F1350" i="2"/>
  <c r="F1361" i="2"/>
  <c r="F422" i="2"/>
  <c r="F433" i="2"/>
  <c r="F446" i="2"/>
  <c r="F457" i="2"/>
  <c r="F471" i="2"/>
  <c r="F482" i="2"/>
  <c r="F495" i="2"/>
  <c r="F506" i="2"/>
  <c r="F519" i="2"/>
  <c r="F530" i="2"/>
  <c r="F543" i="2"/>
  <c r="F557" i="2"/>
  <c r="F568" i="2"/>
  <c r="F579" i="2"/>
  <c r="F590" i="2"/>
  <c r="F600" i="2"/>
  <c r="F610" i="2"/>
  <c r="F621" i="2"/>
  <c r="F632" i="2"/>
  <c r="F642" i="2"/>
  <c r="F653" i="2"/>
  <c r="F663" i="2"/>
  <c r="F673" i="2"/>
  <c r="F683" i="2"/>
  <c r="F694" i="2"/>
  <c r="F705" i="2"/>
  <c r="F715" i="2"/>
  <c r="F726" i="2"/>
  <c r="F752" i="2"/>
  <c r="F762" i="2"/>
  <c r="F17" i="2"/>
  <c r="F27" i="2"/>
  <c r="F38" i="2"/>
  <c r="F49" i="2"/>
  <c r="F61" i="2"/>
  <c r="F71" i="2"/>
  <c r="F82" i="2"/>
  <c r="F93" i="2"/>
  <c r="F104" i="2"/>
  <c r="F115" i="2"/>
  <c r="F127" i="2"/>
  <c r="F138" i="2"/>
  <c r="F148" i="2"/>
  <c r="F159" i="2"/>
  <c r="F169" i="2"/>
  <c r="F179" i="2"/>
  <c r="F191" i="2"/>
  <c r="F201" i="2"/>
  <c r="F211" i="2"/>
  <c r="F221" i="2"/>
  <c r="F232" i="2"/>
  <c r="F242" i="2"/>
  <c r="F252" i="2"/>
  <c r="F264" i="2"/>
  <c r="F274" i="2"/>
  <c r="F284" i="2"/>
  <c r="F293" i="2"/>
  <c r="F302" i="2"/>
  <c r="F311" i="2"/>
  <c r="F320" i="2"/>
  <c r="F330" i="2"/>
  <c r="F339" i="2"/>
  <c r="F348" i="2"/>
  <c r="F357" i="2"/>
  <c r="F366" i="2"/>
  <c r="F375" i="2"/>
  <c r="F384" i="2"/>
  <c r="F394" i="2"/>
  <c r="F403" i="2"/>
  <c r="F1271" i="2"/>
  <c r="F1280" i="2"/>
  <c r="F1289" i="2"/>
  <c r="F1132" i="2"/>
  <c r="F1133" i="2"/>
  <c r="F1364" i="2"/>
  <c r="F1047" i="2"/>
  <c r="F1009" i="2"/>
  <c r="F1017" i="2"/>
  <c r="F1346" i="2"/>
  <c r="F1117" i="2"/>
  <c r="F1126" i="2"/>
  <c r="F1079" i="2"/>
  <c r="F1087" i="2"/>
  <c r="F814" i="2"/>
  <c r="F745" i="2"/>
  <c r="F1407" i="2"/>
  <c r="F1118" i="2"/>
  <c r="F860" i="2"/>
  <c r="F1359" i="2"/>
  <c r="F418" i="2"/>
  <c r="F431" i="2"/>
  <c r="F442" i="2"/>
  <c r="F455" i="2"/>
  <c r="F466" i="2"/>
  <c r="F479" i="2"/>
  <c r="F493" i="2"/>
  <c r="F504" i="2"/>
  <c r="F517" i="2"/>
  <c r="F528" i="2"/>
  <c r="F541" i="2"/>
  <c r="F552" i="2"/>
  <c r="F565" i="2"/>
  <c r="F577" i="2"/>
  <c r="F587" i="2"/>
  <c r="F598" i="2"/>
  <c r="F608" i="2"/>
  <c r="F618" i="2"/>
  <c r="F629" i="2"/>
  <c r="F639" i="2"/>
  <c r="F650" i="2"/>
  <c r="F661" i="2"/>
  <c r="F671" i="2"/>
  <c r="F681" i="2"/>
  <c r="F691" i="2"/>
  <c r="F702" i="2"/>
  <c r="F712" i="2"/>
  <c r="F723" i="2"/>
  <c r="F734" i="2"/>
  <c r="F760" i="2"/>
  <c r="F14" i="2"/>
  <c r="F25" i="2"/>
  <c r="F35" i="2"/>
  <c r="F45" i="2"/>
  <c r="F59" i="2"/>
  <c r="F69" i="2"/>
  <c r="F80" i="2"/>
  <c r="F90" i="2"/>
  <c r="F102" i="2"/>
  <c r="F112" i="2"/>
  <c r="F123" i="2"/>
  <c r="F136" i="2"/>
  <c r="F146" i="2"/>
  <c r="F156" i="2"/>
  <c r="F167" i="2"/>
  <c r="F177" i="2"/>
  <c r="F187" i="2"/>
  <c r="F197" i="2"/>
  <c r="F209" i="2"/>
  <c r="F219" i="2"/>
  <c r="F229" i="2"/>
  <c r="F240" i="2"/>
  <c r="F250" i="2"/>
  <c r="F260" i="2"/>
  <c r="F271" i="2"/>
  <c r="F282" i="2"/>
  <c r="F291" i="2"/>
  <c r="F300" i="2"/>
  <c r="F309" i="2"/>
  <c r="F318" i="2"/>
  <c r="F327" i="2"/>
  <c r="F336" i="2"/>
  <c r="F346" i="2"/>
  <c r="F355" i="2"/>
  <c r="F364" i="2"/>
  <c r="F373" i="2"/>
  <c r="F382" i="2"/>
  <c r="F391" i="2"/>
  <c r="F400" i="2"/>
  <c r="F410" i="2"/>
  <c r="F1269" i="2"/>
  <c r="F1278" i="2"/>
  <c r="F1287" i="2"/>
  <c r="F1135" i="2"/>
  <c r="F1246" i="2"/>
  <c r="F1045" i="2"/>
  <c r="F1007" i="2"/>
  <c r="F1015" i="2"/>
  <c r="F1023" i="2"/>
  <c r="F1344" i="2"/>
  <c r="F1178" i="2"/>
  <c r="F1124" i="2"/>
  <c r="F1077" i="2"/>
  <c r="F96" i="2"/>
  <c r="F1362" i="2"/>
  <c r="F429" i="2"/>
  <c r="F449" i="2"/>
  <c r="F465" i="2"/>
  <c r="F487" i="2"/>
  <c r="F509" i="2"/>
  <c r="F526" i="2"/>
  <c r="F546" i="2"/>
  <c r="F562" i="2"/>
  <c r="F583" i="2"/>
  <c r="F601" i="2"/>
  <c r="F616" i="2"/>
  <c r="F634" i="2"/>
  <c r="F648" i="2"/>
  <c r="F666" i="2"/>
  <c r="F685" i="2"/>
  <c r="F699" i="2"/>
  <c r="F718" i="2"/>
  <c r="F733" i="2"/>
  <c r="F11" i="2"/>
  <c r="F29" i="2"/>
  <c r="F43" i="2"/>
  <c r="F63" i="2"/>
  <c r="F79" i="2"/>
  <c r="F98" i="2"/>
  <c r="F117" i="2"/>
  <c r="F131" i="2"/>
  <c r="F151" i="2"/>
  <c r="F165" i="2"/>
  <c r="F184" i="2"/>
  <c r="F202" i="2"/>
  <c r="F216" i="2"/>
  <c r="F234" i="2"/>
  <c r="F249" i="2"/>
  <c r="F267" i="2"/>
  <c r="F285" i="2"/>
  <c r="F298" i="2"/>
  <c r="F314" i="2"/>
  <c r="F326" i="2"/>
  <c r="F342" i="2"/>
  <c r="F358" i="2"/>
  <c r="F371" i="2"/>
  <c r="F387" i="2"/>
  <c r="F399" i="2"/>
  <c r="F1382" i="2"/>
  <c r="F1277" i="2"/>
  <c r="F1137" i="2"/>
  <c r="F1366" i="2"/>
  <c r="F1006" i="2"/>
  <c r="F1020" i="2"/>
  <c r="F9" i="2"/>
  <c r="F1347" i="2"/>
  <c r="F1122" i="2"/>
  <c r="F1081" i="2"/>
  <c r="F1091" i="2"/>
  <c r="F942" i="2"/>
  <c r="F430" i="2"/>
  <c r="F450" i="2"/>
  <c r="F472" i="2"/>
  <c r="F488" i="2"/>
  <c r="F510" i="2"/>
  <c r="F527" i="2"/>
  <c r="F549" i="2"/>
  <c r="F569" i="2"/>
  <c r="F584" i="2"/>
  <c r="F602" i="2"/>
  <c r="F617" i="2"/>
  <c r="F635" i="2"/>
  <c r="F654" i="2"/>
  <c r="F669" i="2"/>
  <c r="F687" i="2"/>
  <c r="F701" i="2"/>
  <c r="F943" i="2"/>
  <c r="F434" i="2"/>
  <c r="F453" i="2"/>
  <c r="F473" i="2"/>
  <c r="F489" i="2"/>
  <c r="F511" i="2"/>
  <c r="F533" i="2"/>
  <c r="F550" i="2"/>
  <c r="F570" i="2"/>
  <c r="F586" i="2"/>
  <c r="F605" i="2"/>
  <c r="F623" i="2"/>
  <c r="F637" i="2"/>
  <c r="F655" i="2"/>
  <c r="F670" i="2"/>
  <c r="F688" i="2"/>
  <c r="F706" i="2"/>
  <c r="F720" i="2"/>
  <c r="F754" i="2"/>
  <c r="F13" i="2"/>
  <c r="F31" i="2"/>
  <c r="F50" i="2"/>
  <c r="F65" i="2"/>
  <c r="F85" i="2"/>
  <c r="F101" i="2"/>
  <c r="F119" i="2"/>
  <c r="F139" i="2"/>
  <c r="F154" i="2"/>
  <c r="F172" i="2"/>
  <c r="F186" i="2"/>
  <c r="F204" i="2"/>
  <c r="F223" i="2"/>
  <c r="F237" i="2"/>
  <c r="F256" i="2"/>
  <c r="F269" i="2"/>
  <c r="F287" i="2"/>
  <c r="F303" i="2"/>
  <c r="F316" i="2"/>
  <c r="F332" i="2"/>
  <c r="F344" i="2"/>
  <c r="F360" i="2"/>
  <c r="F376" i="2"/>
  <c r="F389" i="2"/>
  <c r="F405" i="2"/>
  <c r="F1265" i="2"/>
  <c r="F1282" i="2"/>
  <c r="F951" i="2"/>
  <c r="F1131" i="2"/>
  <c r="F1043" i="2"/>
  <c r="F1011" i="2"/>
  <c r="F1022" i="2"/>
  <c r="F1369" i="2"/>
  <c r="F1141" i="2"/>
  <c r="F1083" i="2"/>
  <c r="F1475" i="2"/>
  <c r="F1256" i="2"/>
  <c r="F1441" i="2"/>
  <c r="F796" i="2"/>
  <c r="F1035" i="2"/>
  <c r="F1420" i="2"/>
  <c r="F1236" i="2"/>
  <c r="F1247" i="2"/>
  <c r="F948" i="2"/>
  <c r="F1052" i="2"/>
  <c r="F1039" i="2"/>
  <c r="F1001" i="2"/>
  <c r="F997" i="2"/>
  <c r="F993" i="2"/>
  <c r="F982" i="2"/>
  <c r="F973" i="2"/>
  <c r="F964" i="2"/>
  <c r="F916" i="2"/>
  <c r="F907" i="2"/>
  <c r="F898" i="2"/>
  <c r="F889" i="2"/>
  <c r="F877" i="2"/>
  <c r="F863" i="2"/>
  <c r="F836" i="2"/>
  <c r="F827" i="2"/>
  <c r="F822" i="2"/>
  <c r="F818" i="2"/>
  <c r="F807" i="2"/>
  <c r="F803" i="2"/>
  <c r="F797" i="2"/>
  <c r="F1351" i="2"/>
  <c r="F944" i="2"/>
  <c r="F437" i="2"/>
  <c r="F454" i="2"/>
  <c r="F474" i="2"/>
  <c r="F496" i="2"/>
  <c r="F513" i="2"/>
  <c r="F535" i="2"/>
  <c r="F551" i="2"/>
  <c r="F573" i="2"/>
  <c r="F591" i="2"/>
  <c r="F606" i="2"/>
  <c r="F624" i="2"/>
  <c r="F638" i="2"/>
  <c r="F656" i="2"/>
  <c r="F674" i="2"/>
  <c r="F689" i="2"/>
  <c r="F707" i="2"/>
  <c r="F721" i="2"/>
  <c r="F755" i="2"/>
  <c r="F18" i="2"/>
  <c r="F33" i="2"/>
  <c r="F51" i="2"/>
  <c r="F68" i="2"/>
  <c r="F87" i="2"/>
  <c r="F106" i="2"/>
  <c r="F120" i="2"/>
  <c r="F140" i="2"/>
  <c r="F155" i="2"/>
  <c r="F173" i="2"/>
  <c r="F192" i="2"/>
  <c r="F205" i="2"/>
  <c r="F224" i="2"/>
  <c r="F239" i="2"/>
  <c r="F257" i="2"/>
  <c r="F275" i="2"/>
  <c r="F288" i="2"/>
  <c r="F304" i="2"/>
  <c r="F317" i="2"/>
  <c r="F333" i="2"/>
  <c r="F349" i="2"/>
  <c r="F362" i="2"/>
  <c r="F378" i="2"/>
  <c r="F390" i="2"/>
  <c r="F406" i="2"/>
  <c r="F1268" i="2"/>
  <c r="F1284" i="2"/>
  <c r="F1130" i="2"/>
  <c r="F1044" i="2"/>
  <c r="F1012" i="2"/>
  <c r="F1339" i="2"/>
  <c r="F1176" i="2"/>
  <c r="F1107" i="2"/>
  <c r="F1084" i="2"/>
  <c r="F1408" i="2"/>
  <c r="F1529" i="2"/>
  <c r="F1094" i="2"/>
  <c r="F816" i="2"/>
  <c r="F1036" i="2"/>
  <c r="F1424" i="2"/>
  <c r="F1238" i="2"/>
  <c r="F1248" i="2"/>
  <c r="F949" i="2"/>
  <c r="F773" i="2"/>
  <c r="F1051" i="2"/>
  <c r="F859" i="2"/>
  <c r="F1352" i="2"/>
  <c r="F417" i="2"/>
  <c r="F439" i="2"/>
  <c r="F461" i="2"/>
  <c r="F477" i="2"/>
  <c r="F497" i="2"/>
  <c r="F514" i="2"/>
  <c r="F536" i="2"/>
  <c r="F558" i="2"/>
  <c r="F574" i="2"/>
  <c r="F592" i="2"/>
  <c r="F607" i="2"/>
  <c r="F625" i="2"/>
  <c r="F643" i="2"/>
  <c r="F657" i="2"/>
  <c r="F675" i="2"/>
  <c r="F690" i="2"/>
  <c r="F709" i="2"/>
  <c r="F727" i="2"/>
  <c r="F758" i="2"/>
  <c r="F20" i="2"/>
  <c r="F34" i="2"/>
  <c r="F52" i="2"/>
  <c r="F73" i="2"/>
  <c r="F88" i="2"/>
  <c r="F107" i="2"/>
  <c r="F122" i="2"/>
  <c r="F141" i="2"/>
  <c r="F160" i="2"/>
  <c r="F175" i="2"/>
  <c r="F193" i="2"/>
  <c r="F207" i="2"/>
  <c r="F225" i="2"/>
  <c r="F243" i="2"/>
  <c r="F258" i="2"/>
  <c r="F276" i="2"/>
  <c r="F290" i="2"/>
  <c r="F306" i="2"/>
  <c r="F322" i="2"/>
  <c r="F334" i="2"/>
  <c r="F350" i="2"/>
  <c r="F363" i="2"/>
  <c r="F379" i="2"/>
  <c r="F1357" i="2"/>
  <c r="F425" i="2"/>
  <c r="F447" i="2"/>
  <c r="F464" i="2"/>
  <c r="F486" i="2"/>
  <c r="F503" i="2"/>
  <c r="F525" i="2"/>
  <c r="F545" i="2"/>
  <c r="F561" i="2"/>
  <c r="F582" i="2"/>
  <c r="F597" i="2"/>
  <c r="F615" i="2"/>
  <c r="F633" i="2"/>
  <c r="F647" i="2"/>
  <c r="F665" i="2"/>
  <c r="F680" i="2"/>
  <c r="F698" i="2"/>
  <c r="F717" i="2"/>
  <c r="F730" i="2"/>
  <c r="F765" i="2"/>
  <c r="F23" i="2"/>
  <c r="F42" i="2"/>
  <c r="F62" i="2"/>
  <c r="F78" i="2"/>
  <c r="F97" i="2"/>
  <c r="F111" i="2"/>
  <c r="F130" i="2"/>
  <c r="F149" i="2"/>
  <c r="F164" i="2"/>
  <c r="F183" i="2"/>
  <c r="F196" i="2"/>
  <c r="F215" i="2"/>
  <c r="F233" i="2"/>
  <c r="F248" i="2"/>
  <c r="F266" i="2"/>
  <c r="F280" i="2"/>
  <c r="F296" i="2"/>
  <c r="F312" i="2"/>
  <c r="F325" i="2"/>
  <c r="F341" i="2"/>
  <c r="F354" i="2"/>
  <c r="F370" i="2"/>
  <c r="F386" i="2"/>
  <c r="F398" i="2"/>
  <c r="F1381" i="2"/>
  <c r="F1276" i="2"/>
  <c r="F1139" i="2"/>
  <c r="F1365" i="2"/>
  <c r="F463" i="2"/>
  <c r="F538" i="2"/>
  <c r="F614" i="2"/>
  <c r="F679" i="2"/>
  <c r="F753" i="2"/>
  <c r="F41" i="2"/>
  <c r="F89" i="2"/>
  <c r="F133" i="2"/>
  <c r="F181" i="2"/>
  <c r="F227" i="2"/>
  <c r="F268" i="2"/>
  <c r="F308" i="2"/>
  <c r="F351" i="2"/>
  <c r="F388" i="2"/>
  <c r="F1383" i="2"/>
  <c r="F1128" i="2"/>
  <c r="F1010" i="2"/>
  <c r="F1343" i="2"/>
  <c r="F1109" i="2"/>
  <c r="F1092" i="2"/>
  <c r="F1472" i="2"/>
  <c r="F1476" i="2"/>
  <c r="F1037" i="2"/>
  <c r="F1440" i="2"/>
  <c r="F1244" i="2"/>
  <c r="F798" i="2"/>
  <c r="F1067" i="2"/>
  <c r="F1025" i="2"/>
  <c r="F1002" i="2"/>
  <c r="F986" i="2"/>
  <c r="F981" i="2"/>
  <c r="F945" i="2"/>
  <c r="F911" i="2"/>
  <c r="F900" i="2"/>
  <c r="F890" i="2"/>
  <c r="F867" i="2"/>
  <c r="F862" i="2"/>
  <c r="F847" i="2"/>
  <c r="F808" i="2"/>
  <c r="F1418" i="2"/>
  <c r="F1430" i="2"/>
  <c r="F1523" i="2"/>
  <c r="F1447" i="2"/>
  <c r="F1499" i="2"/>
  <c r="F1485" i="2"/>
  <c r="F1461" i="2"/>
  <c r="F1458" i="2"/>
  <c r="F1264" i="2"/>
  <c r="F1296" i="2"/>
  <c r="F1306" i="2"/>
  <c r="F1316" i="2"/>
  <c r="F1325" i="2"/>
  <c r="F1334" i="2"/>
  <c r="F1377" i="2"/>
  <c r="F1384" i="2"/>
  <c r="F1398" i="2"/>
  <c r="F1207" i="2"/>
  <c r="F1231" i="2"/>
  <c r="F1225" i="2"/>
  <c r="F1162" i="2"/>
  <c r="F1157" i="2"/>
  <c r="F1183" i="2"/>
  <c r="F1148" i="2"/>
  <c r="F1151" i="2"/>
  <c r="F1164" i="2"/>
  <c r="F1185" i="2"/>
  <c r="F1114" i="2"/>
  <c r="F1105" i="2"/>
  <c r="F1212" i="2"/>
  <c r="F145" i="2"/>
  <c r="F8" i="2"/>
  <c r="F1080" i="2"/>
  <c r="F812" i="2"/>
  <c r="F1453" i="2"/>
  <c r="F842" i="2"/>
  <c r="F415" i="2"/>
  <c r="F996" i="2"/>
  <c r="F985" i="2"/>
  <c r="F980" i="2"/>
  <c r="F970" i="2"/>
  <c r="F919" i="2"/>
  <c r="F887" i="2"/>
  <c r="F875" i="2"/>
  <c r="F861" i="2"/>
  <c r="F833" i="2"/>
  <c r="F1422" i="2"/>
  <c r="F1432" i="2"/>
  <c r="F1500" i="2"/>
  <c r="F1464" i="2"/>
  <c r="F1298" i="2"/>
  <c r="F1318" i="2"/>
  <c r="F1379" i="2"/>
  <c r="F1216" i="2"/>
  <c r="F1154" i="2"/>
  <c r="F1196" i="2"/>
  <c r="F1320" i="2"/>
  <c r="F1181" i="2"/>
  <c r="F1425" i="2"/>
  <c r="F1194" i="2"/>
  <c r="F1353" i="2"/>
  <c r="F478" i="2"/>
  <c r="F559" i="2"/>
  <c r="F626" i="2"/>
  <c r="F696" i="2"/>
  <c r="F759" i="2"/>
  <c r="F44" i="2"/>
  <c r="F94" i="2"/>
  <c r="F143" i="2"/>
  <c r="F185" i="2"/>
  <c r="F228" i="2"/>
  <c r="F277" i="2"/>
  <c r="F315" i="2"/>
  <c r="F352" i="2"/>
  <c r="F395" i="2"/>
  <c r="F1272" i="2"/>
  <c r="F1127" i="2"/>
  <c r="F1013" i="2"/>
  <c r="F1419" i="2"/>
  <c r="F7" i="2"/>
  <c r="F1368" i="2"/>
  <c r="F1076" i="2"/>
  <c r="F1502" i="2"/>
  <c r="F841" i="2"/>
  <c r="F1245" i="2"/>
  <c r="F1066" i="2"/>
  <c r="F1040" i="2"/>
  <c r="F1024" i="2"/>
  <c r="F990" i="2"/>
  <c r="F976" i="2"/>
  <c r="F966" i="2"/>
  <c r="F961" i="2"/>
  <c r="F955" i="2"/>
  <c r="F940" i="2"/>
  <c r="F936" i="2"/>
  <c r="F932" i="2"/>
  <c r="F928" i="2"/>
  <c r="F924" i="2"/>
  <c r="F920" i="2"/>
  <c r="F910" i="2"/>
  <c r="F899" i="2"/>
  <c r="F888" i="2"/>
  <c r="F881" i="2"/>
  <c r="F871" i="2"/>
  <c r="F839" i="2"/>
  <c r="F829" i="2"/>
  <c r="F824" i="2"/>
  <c r="F819" i="2"/>
  <c r="F795" i="2"/>
  <c r="F791" i="2"/>
  <c r="F787" i="2"/>
  <c r="F783" i="2"/>
  <c r="F779" i="2"/>
  <c r="F775" i="2"/>
  <c r="F1538" i="2"/>
  <c r="F1421" i="2"/>
  <c r="F1431" i="2"/>
  <c r="F1518" i="2"/>
  <c r="F1451" i="2"/>
  <c r="F1498" i="2"/>
  <c r="F1486" i="2"/>
  <c r="F1463" i="2"/>
  <c r="F1470" i="2"/>
  <c r="F1302" i="2"/>
  <c r="F1297" i="2"/>
  <c r="F1307" i="2"/>
  <c r="F1317" i="2"/>
  <c r="F1326" i="2"/>
  <c r="F1336" i="2"/>
  <c r="F1378" i="2"/>
  <c r="F1390" i="2"/>
  <c r="F1399" i="2"/>
  <c r="F1208" i="2"/>
  <c r="F1215" i="2"/>
  <c r="F1229" i="2"/>
  <c r="F1155" i="2"/>
  <c r="F1159" i="2"/>
  <c r="F1171" i="2"/>
  <c r="F1143" i="2"/>
  <c r="F1149" i="2"/>
  <c r="F1252" i="2"/>
  <c r="F1203" i="2"/>
  <c r="F1075" i="2"/>
  <c r="F1104" i="2"/>
  <c r="F323" i="2"/>
  <c r="F1177" i="2"/>
  <c r="F1028" i="2"/>
  <c r="F1100" i="2"/>
  <c r="F1065" i="2"/>
  <c r="F897" i="2"/>
  <c r="F866" i="2"/>
  <c r="F823" i="2"/>
  <c r="F802" i="2"/>
  <c r="F1533" i="2"/>
  <c r="F1446" i="2"/>
  <c r="F1489" i="2"/>
  <c r="F1309" i="2"/>
  <c r="F1328" i="2"/>
  <c r="F1391" i="2"/>
  <c r="F1233" i="2"/>
  <c r="F1169" i="2"/>
  <c r="F1113" i="2"/>
  <c r="F1310" i="2"/>
  <c r="F1165" i="2"/>
  <c r="F1481" i="2"/>
  <c r="F1168" i="2"/>
  <c r="F1354" i="2"/>
  <c r="F485" i="2"/>
  <c r="F560" i="2"/>
  <c r="F627" i="2"/>
  <c r="F697" i="2"/>
  <c r="F763" i="2"/>
  <c r="F53" i="2"/>
  <c r="F99" i="2"/>
  <c r="F194" i="2"/>
  <c r="F236" i="2"/>
  <c r="F279" i="2"/>
  <c r="F359" i="2"/>
  <c r="F396" i="2"/>
  <c r="F1273" i="2"/>
  <c r="F1237" i="2"/>
  <c r="F1014" i="2"/>
  <c r="F1249" i="2"/>
  <c r="F908" i="2"/>
  <c r="F846" i="2"/>
  <c r="F1513" i="2"/>
  <c r="F1474" i="2"/>
  <c r="F1308" i="2"/>
  <c r="F1338" i="2"/>
  <c r="F1220" i="2"/>
  <c r="F1195" i="2"/>
  <c r="F1093" i="2"/>
  <c r="F1392" i="2"/>
  <c r="F1253" i="2"/>
  <c r="F1102" i="2"/>
  <c r="F1494" i="2"/>
  <c r="F1330" i="2"/>
  <c r="F1393" i="2"/>
  <c r="F1221" i="2"/>
  <c r="F1147" i="2"/>
  <c r="F1192" i="2"/>
  <c r="F1099" i="2"/>
  <c r="F593" i="2"/>
  <c r="F212" i="2"/>
  <c r="F335" i="2"/>
  <c r="F1021" i="2"/>
  <c r="F1340" i="2"/>
  <c r="F423" i="2"/>
  <c r="F498" i="2"/>
  <c r="F575" i="2"/>
  <c r="F645" i="2"/>
  <c r="F710" i="2"/>
  <c r="F12" i="2"/>
  <c r="F54" i="2"/>
  <c r="F109" i="2"/>
  <c r="F152" i="2"/>
  <c r="F195" i="2"/>
  <c r="F245" i="2"/>
  <c r="F286" i="2"/>
  <c r="F324" i="2"/>
  <c r="F367" i="2"/>
  <c r="F397" i="2"/>
  <c r="F1274" i="2"/>
  <c r="F1367" i="2"/>
  <c r="F1018" i="2"/>
  <c r="F1119" i="2"/>
  <c r="F1082" i="2"/>
  <c r="F1385" i="2"/>
  <c r="F815" i="2"/>
  <c r="F1514" i="2"/>
  <c r="F1029" i="2"/>
  <c r="F1235" i="2"/>
  <c r="F1188" i="2"/>
  <c r="F1064" i="2"/>
  <c r="F1000" i="2"/>
  <c r="F989" i="2"/>
  <c r="F965" i="2"/>
  <c r="F960" i="2"/>
  <c r="F954" i="2"/>
  <c r="F939" i="2"/>
  <c r="F935" i="2"/>
  <c r="F931" i="2"/>
  <c r="F927" i="2"/>
  <c r="F923" i="2"/>
  <c r="F918" i="2"/>
  <c r="F906" i="2"/>
  <c r="F896" i="2"/>
  <c r="F886" i="2"/>
  <c r="F870" i="2"/>
  <c r="F828" i="2"/>
  <c r="F806" i="2"/>
  <c r="F801" i="2"/>
  <c r="F794" i="2"/>
  <c r="F790" i="2"/>
  <c r="F786" i="2"/>
  <c r="F782" i="2"/>
  <c r="F778" i="2"/>
  <c r="F772" i="2"/>
  <c r="F1528" i="2"/>
  <c r="F1423" i="2"/>
  <c r="F1434" i="2"/>
  <c r="F1512" i="2"/>
  <c r="F1506" i="2"/>
  <c r="F1480" i="2"/>
  <c r="F1488" i="2"/>
  <c r="F1465" i="2"/>
  <c r="F1473" i="2"/>
  <c r="F1299" i="2"/>
  <c r="F1329" i="2"/>
  <c r="F1370" i="2"/>
  <c r="F1374" i="2"/>
  <c r="F1403" i="2"/>
  <c r="F1230" i="2"/>
  <c r="F1218" i="2"/>
  <c r="F1209" i="2"/>
  <c r="F1197" i="2"/>
  <c r="F1158" i="2"/>
  <c r="F1184" i="2"/>
  <c r="F1095" i="2"/>
  <c r="F1490" i="2"/>
  <c r="F1223" i="2"/>
  <c r="F1166" i="2"/>
  <c r="F520" i="2"/>
  <c r="F719" i="2"/>
  <c r="F74" i="2"/>
  <c r="F163" i="2"/>
  <c r="F295" i="2"/>
  <c r="F407" i="2"/>
  <c r="F1285" i="2"/>
  <c r="F1049" i="2"/>
  <c r="F1121" i="2"/>
  <c r="F424" i="2"/>
  <c r="F501" i="2"/>
  <c r="F581" i="2"/>
  <c r="F646" i="2"/>
  <c r="F711" i="2"/>
  <c r="F21" i="2"/>
  <c r="F64" i="2"/>
  <c r="F110" i="2"/>
  <c r="F161" i="2"/>
  <c r="F203" i="2"/>
  <c r="F247" i="2"/>
  <c r="F294" i="2"/>
  <c r="F331" i="2"/>
  <c r="F368" i="2"/>
  <c r="F404" i="2"/>
  <c r="F1281" i="2"/>
  <c r="F1048" i="2"/>
  <c r="F1019" i="2"/>
  <c r="F1120" i="2"/>
  <c r="F1085" i="2"/>
  <c r="F1389" i="2"/>
  <c r="F813" i="2"/>
  <c r="F1519" i="2"/>
  <c r="F1030" i="2"/>
  <c r="E1542" i="2"/>
  <c r="F1239" i="2"/>
  <c r="F1202" i="2"/>
  <c r="F1063" i="2"/>
  <c r="F1038" i="2"/>
  <c r="F995" i="2"/>
  <c r="F984" i="2"/>
  <c r="F974" i="2"/>
  <c r="F969" i="2"/>
  <c r="F915" i="2"/>
  <c r="F905" i="2"/>
  <c r="F895" i="2"/>
  <c r="F884" i="2"/>
  <c r="F879" i="2"/>
  <c r="F874" i="2"/>
  <c r="F865" i="2"/>
  <c r="F845" i="2"/>
  <c r="F837" i="2"/>
  <c r="F832" i="2"/>
  <c r="F817" i="2"/>
  <c r="F800" i="2"/>
  <c r="F1413" i="2"/>
  <c r="F1448" i="2"/>
  <c r="F1466" i="2"/>
  <c r="F1471" i="2"/>
  <c r="F1291" i="2"/>
  <c r="F1300" i="2"/>
  <c r="F1312" i="2"/>
  <c r="F1321" i="2"/>
  <c r="F1371" i="2"/>
  <c r="F1380" i="2"/>
  <c r="F1404" i="2"/>
  <c r="F1226" i="2"/>
  <c r="F1160" i="2"/>
  <c r="F1096" i="2"/>
  <c r="F440" i="2"/>
  <c r="F659" i="2"/>
  <c r="F22" i="2"/>
  <c r="F118" i="2"/>
  <c r="F255" i="2"/>
  <c r="F372" i="2"/>
  <c r="F1140" i="2"/>
  <c r="F1088" i="2"/>
  <c r="F462" i="2"/>
  <c r="F537" i="2"/>
  <c r="F611" i="2"/>
  <c r="F678" i="2"/>
  <c r="F729" i="2"/>
  <c r="F39" i="2"/>
  <c r="F84" i="2"/>
  <c r="F129" i="2"/>
  <c r="F176" i="2"/>
  <c r="F218" i="2"/>
  <c r="F265" i="2"/>
  <c r="F307" i="2"/>
  <c r="F343" i="2"/>
  <c r="F381" i="2"/>
  <c r="F1136" i="2"/>
  <c r="F1005" i="2"/>
  <c r="F1342" i="2"/>
  <c r="F1108" i="2"/>
  <c r="F1090" i="2"/>
  <c r="F1507" i="2"/>
  <c r="F1222" i="2"/>
  <c r="F766" i="2"/>
  <c r="F1539" i="2"/>
  <c r="F1034" i="2"/>
  <c r="F1435" i="2"/>
  <c r="F1243" i="2"/>
  <c r="F947" i="2"/>
  <c r="F1041" i="2"/>
  <c r="F1026" i="2"/>
  <c r="F998" i="2"/>
  <c r="F977" i="2"/>
  <c r="F972" i="2"/>
  <c r="F962" i="2"/>
  <c r="F956" i="2"/>
  <c r="F952" i="2"/>
  <c r="F937" i="2"/>
  <c r="F933" i="2"/>
  <c r="F929" i="2"/>
  <c r="F925" i="2"/>
  <c r="F921" i="2"/>
  <c r="F912" i="2"/>
  <c r="F904" i="2"/>
  <c r="F891" i="2"/>
  <c r="F882" i="2"/>
  <c r="F840" i="2"/>
  <c r="F835" i="2"/>
  <c r="F825" i="2"/>
  <c r="F820" i="2"/>
  <c r="F804" i="2"/>
  <c r="F792" i="2"/>
  <c r="F788" i="2"/>
  <c r="F784" i="2"/>
  <c r="F780" i="2"/>
  <c r="F776" i="2"/>
  <c r="F770" i="2"/>
  <c r="F1416" i="2"/>
  <c r="F1429" i="2"/>
  <c r="F1412" i="2"/>
  <c r="F1452" i="2"/>
  <c r="F1497" i="2"/>
  <c r="F1484" i="2"/>
  <c r="F1460" i="2"/>
  <c r="F1469" i="2"/>
  <c r="F1263" i="2"/>
  <c r="F1295" i="2"/>
  <c r="F1305" i="2"/>
  <c r="F1315" i="2"/>
  <c r="F1324" i="2"/>
  <c r="F1333" i="2"/>
  <c r="F1375" i="2"/>
  <c r="F1387" i="2"/>
  <c r="F1397" i="2"/>
  <c r="F1214" i="2"/>
  <c r="F1234" i="2"/>
  <c r="F1219" i="2"/>
  <c r="F1175" i="2"/>
  <c r="F1187" i="2"/>
  <c r="F1170" i="2"/>
  <c r="F1186" i="2"/>
  <c r="F1144" i="2"/>
  <c r="F1167" i="2"/>
  <c r="F1199" i="2"/>
  <c r="F1110" i="2"/>
  <c r="F1106" i="2"/>
  <c r="F1097" i="2"/>
  <c r="F1400" i="2"/>
  <c r="F1174" i="2"/>
  <c r="F1189" i="2"/>
  <c r="F1250" i="2"/>
  <c r="F1290" i="2"/>
  <c r="F1142" i="2"/>
  <c r="F1436" i="2"/>
  <c r="F1254" i="2"/>
  <c r="F128" i="2"/>
  <c r="F1138" i="2"/>
  <c r="F1089" i="2"/>
  <c r="F1534" i="2"/>
  <c r="F1241" i="2"/>
  <c r="F1027" i="2"/>
  <c r="F994" i="2"/>
  <c r="F978" i="2"/>
  <c r="F930" i="2"/>
  <c r="F902" i="2"/>
  <c r="F785" i="2"/>
  <c r="F1450" i="2"/>
  <c r="F1468" i="2"/>
  <c r="F1314" i="2"/>
  <c r="F1388" i="2"/>
  <c r="F1211" i="2"/>
  <c r="F1191" i="2"/>
  <c r="F1115" i="2"/>
  <c r="F170" i="2"/>
  <c r="F821" i="2"/>
  <c r="F1495" i="2"/>
  <c r="F1322" i="2"/>
  <c r="F1227" i="2"/>
  <c r="F1111" i="2"/>
  <c r="F1033" i="2"/>
  <c r="F1482" i="2"/>
  <c r="F1145" i="2"/>
  <c r="F1483" i="2"/>
  <c r="F1163" i="2"/>
  <c r="F1003" i="2"/>
  <c r="F958" i="2"/>
  <c r="F30" i="2"/>
  <c r="F811" i="2"/>
  <c r="F1206" i="2"/>
  <c r="F441" i="2"/>
  <c r="F1286" i="2"/>
  <c r="F1004" i="2"/>
  <c r="F992" i="2"/>
  <c r="F894" i="2"/>
  <c r="F878" i="2"/>
  <c r="F799" i="2"/>
  <c r="F1414" i="2"/>
  <c r="F1459" i="2"/>
  <c r="F1394" i="2"/>
  <c r="F1193" i="2"/>
  <c r="F1426" i="2"/>
  <c r="F1260" i="2"/>
  <c r="F1427" i="2"/>
  <c r="F1200" i="2"/>
  <c r="F988" i="2"/>
  <c r="F926" i="2"/>
  <c r="F1156" i="2"/>
  <c r="F380" i="2"/>
  <c r="F521" i="2"/>
  <c r="F213" i="2"/>
  <c r="F1031" i="2"/>
  <c r="F946" i="2"/>
  <c r="F1042" i="2"/>
  <c r="F999" i="2"/>
  <c r="F953" i="2"/>
  <c r="F922" i="2"/>
  <c r="F892" i="2"/>
  <c r="F777" i="2"/>
  <c r="F1415" i="2"/>
  <c r="F1496" i="2"/>
  <c r="F1261" i="2"/>
  <c r="F1323" i="2"/>
  <c r="F1396" i="2"/>
  <c r="F1228" i="2"/>
  <c r="F1150" i="2"/>
  <c r="F1074" i="2"/>
  <c r="F1101" i="2"/>
  <c r="F914" i="2"/>
  <c r="F781" i="2"/>
  <c r="F1437" i="2"/>
  <c r="F1372" i="2"/>
  <c r="F411" i="2"/>
  <c r="F913" i="2"/>
  <c r="F1439" i="2"/>
  <c r="F1204" i="2"/>
  <c r="F595" i="2"/>
  <c r="F259" i="2"/>
  <c r="F789" i="2"/>
  <c r="F1292" i="2"/>
  <c r="F340" i="2"/>
  <c r="F810" i="2"/>
  <c r="F1433" i="2"/>
  <c r="F1491" i="2"/>
  <c r="F1205" i="2"/>
  <c r="F1304" i="2"/>
  <c r="F664" i="2"/>
  <c r="F299" i="2"/>
  <c r="F883" i="2"/>
  <c r="F869" i="2"/>
  <c r="F805" i="2"/>
  <c r="F1332" i="2"/>
  <c r="F1213" i="2"/>
  <c r="F1303" i="2"/>
  <c r="F957" i="2"/>
  <c r="F793" i="2"/>
  <c r="F76" i="2"/>
  <c r="F408" i="2"/>
  <c r="F1123" i="2"/>
  <c r="F1524" i="2"/>
  <c r="F1240" i="2"/>
  <c r="F774" i="2"/>
  <c r="F903" i="2"/>
  <c r="F873" i="2"/>
  <c r="F843" i="2"/>
  <c r="F831" i="2"/>
  <c r="F809" i="2"/>
  <c r="F771" i="2"/>
  <c r="F1449" i="2"/>
  <c r="F1467" i="2"/>
  <c r="F1313" i="2"/>
  <c r="F1337" i="2"/>
  <c r="F1224" i="2"/>
  <c r="F1179" i="2"/>
  <c r="F1198" i="2"/>
  <c r="F968" i="2"/>
  <c r="F934" i="2"/>
  <c r="F1331" i="2"/>
  <c r="F1201" i="2"/>
  <c r="F1294" i="2"/>
  <c r="F1112" i="2"/>
  <c r="F728" i="2"/>
  <c r="F1255" i="2"/>
  <c r="F1341" i="2"/>
  <c r="F938" i="2"/>
  <c r="F1492" i="2"/>
  <c r="F1373" i="2"/>
  <c r="F1152" i="2"/>
  <c r="F1542" i="2" l="1"/>
</calcChain>
</file>

<file path=xl/comments1.xml><?xml version="1.0" encoding="utf-8"?>
<comments xmlns="http://schemas.openxmlformats.org/spreadsheetml/2006/main">
  <authors>
    <author>Stephan Kraus</author>
  </authors>
  <commentList>
    <comment ref="C5" authorId="0" shapeId="0">
      <text>
        <r>
          <rPr>
            <b/>
            <sz val="8"/>
            <color indexed="81"/>
            <rFont val="Tahoma"/>
          </rPr>
          <t>Single Counted</t>
        </r>
      </text>
    </comment>
    <comment ref="F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<sst xmlns="http://schemas.openxmlformats.org/spreadsheetml/2006/main" count="3922" uniqueCount="1566">
  <si>
    <t>EasyETF DJ Luxury (USD)</t>
  </si>
  <si>
    <t>FR0010627315</t>
  </si>
  <si>
    <t>EasyETF S-Box BNP Paribas Next 11 Emerging (USD)</t>
  </si>
  <si>
    <t>FR0010626861</t>
  </si>
  <si>
    <t>EasyETF EURO STOXX 50 Double Short</t>
  </si>
  <si>
    <t>FR0010689695</t>
  </si>
  <si>
    <t>EasyETF STOXX 600 Double Short</t>
  </si>
  <si>
    <t>FR0010689687</t>
  </si>
  <si>
    <t>EasyETF EURO STOXX 50 (A)</t>
  </si>
  <si>
    <t>FR0010129064</t>
  </si>
  <si>
    <t>EasyETF STOXX 50 Europe (A)</t>
  </si>
  <si>
    <t>FR0010153387</t>
  </si>
  <si>
    <t>db x-trackers DJ EURO STOXX 50 ETF (class 1c)</t>
  </si>
  <si>
    <t>db x-trackers II Global Sovereign EUR Hedged ETF</t>
  </si>
  <si>
    <t>PowerShares Middle East North Africa NASDAQ  OMX F</t>
  </si>
  <si>
    <t>IE00B3BPCJ75</t>
  </si>
  <si>
    <t>db x-trackers II iTraxxEurope Subordinated Financials 5- year Short TRI ETF</t>
  </si>
  <si>
    <t>LU0378819881</t>
  </si>
  <si>
    <t>EasyETFUAE (USD)</t>
  </si>
  <si>
    <t>FR0010670935</t>
  </si>
  <si>
    <t>EasyETFUAE (EUR)</t>
  </si>
  <si>
    <t>FR0010668855</t>
  </si>
  <si>
    <t>EasyETFKuwait (EUR)</t>
  </si>
  <si>
    <t>FR0010668848</t>
  </si>
  <si>
    <t>EasyETFKuwait (USD)</t>
  </si>
  <si>
    <t>FR0010671446</t>
  </si>
  <si>
    <t>EasyETFWaste (EUR)</t>
  </si>
  <si>
    <t>FR0010668830</t>
  </si>
  <si>
    <t>EasyETFWaste (USD)</t>
  </si>
  <si>
    <t>FR0010671438</t>
  </si>
  <si>
    <t>EasyETFCarbon (EUR)</t>
  </si>
  <si>
    <t>FR0010655597</t>
  </si>
  <si>
    <t>Lyxor ETF APEX 50</t>
  </si>
  <si>
    <t>IE00B3CNHB79</t>
  </si>
  <si>
    <t>IE00B3BPCG45</t>
  </si>
  <si>
    <t>LYX.ETF MSCI AS.APEX50 A</t>
  </si>
  <si>
    <t>db x-trackers II iTraxxEurope Subordinated Financials 5- year TRI ETF</t>
  </si>
  <si>
    <t>LU0378819378</t>
  </si>
  <si>
    <t>JP MORGAN ETF GBI Local US</t>
  </si>
  <si>
    <t>FR0010561365</t>
  </si>
  <si>
    <t>PowerShares Agri NASDAQ OMX</t>
  </si>
  <si>
    <t>IE00B3BQ0418</t>
  </si>
  <si>
    <t>PowerShares EuroMTS Cash 3 M</t>
  </si>
  <si>
    <t>IE00B3BPCH51</t>
  </si>
  <si>
    <t>JPMorgan ETF GBI Local US</t>
  </si>
  <si>
    <t>PowerShares EuroMTS Cash 3 Months Fund</t>
  </si>
  <si>
    <t>PowerShares Global Agriculture NASDAQ OMX Fund</t>
  </si>
  <si>
    <t>FR0010581447</t>
  </si>
  <si>
    <t>Lyxor ETF South Africa (FTSE JSE TOP 40)</t>
  </si>
  <si>
    <t>iShares DJ STOXX 600 Construction &amp; Materials (DE)</t>
  </si>
  <si>
    <t>DE0006344740</t>
  </si>
  <si>
    <t>iShares DJ STOXX 600 Construction &amp; Materials Swap (DE)</t>
  </si>
  <si>
    <t>DE000A0F5T02</t>
  </si>
  <si>
    <t>db x-trackers DJ EURO STOXX ETF Anteilsklasse "1C"</t>
  </si>
  <si>
    <t>LU0380865021</t>
  </si>
  <si>
    <t>ComStage ETF DAX TR</t>
  </si>
  <si>
    <t>LU0378438732</t>
  </si>
  <si>
    <t>ComStage ETF DJ EURO STOXX 50 TR</t>
  </si>
  <si>
    <t>LU0378434079</t>
  </si>
  <si>
    <t>ComStage ETF DJ EURO STOXX Select Dividend 30 TR</t>
  </si>
  <si>
    <t>LU0378434236</t>
  </si>
  <si>
    <t>ComStage ETF DJ STOXX 600 TR</t>
  </si>
  <si>
    <t>LU0378434582</t>
  </si>
  <si>
    <t>ComStage ETF DJ STOXX 600 Automobiles &amp; Parts TR</t>
  </si>
  <si>
    <t>LU0378435043</t>
  </si>
  <si>
    <t>ComStage ETF DJ STOXX 600 Banks TR</t>
  </si>
  <si>
    <t>LU0378435399</t>
  </si>
  <si>
    <t>ComStage ETF DJ STOXX 600 Basic Resources TR</t>
  </si>
  <si>
    <t>LU0378435472</t>
  </si>
  <si>
    <t>ComStage ETF DJ STOXX 600 Chemicals TR</t>
  </si>
  <si>
    <t>LU0378435555</t>
  </si>
  <si>
    <t>ComStage ETF DJ STOXX 600 Construction &amp; Materials TR</t>
  </si>
  <si>
    <t>LU0378435639</t>
  </si>
  <si>
    <t>ComStage ETF DJ STOXX 600 Financial Services TR</t>
  </si>
  <si>
    <t>LU0378435712</t>
  </si>
  <si>
    <t>ComStage ETF DJ STOXX 600 Food &amp; Beverage TR</t>
  </si>
  <si>
    <t>LU0378435803</t>
  </si>
  <si>
    <t>ComStage ETF DJ STOXX 600 Health Care TR</t>
  </si>
  <si>
    <t>LU0378435985</t>
  </si>
  <si>
    <t>ComStage ETF DJ STOXX 600 Industrial Goods &amp; Services TR</t>
  </si>
  <si>
    <t>LU0378436017</t>
  </si>
  <si>
    <t>ComStage ETF DJ STOXX 600 Insurance TR</t>
  </si>
  <si>
    <t>LU0378436108</t>
  </si>
  <si>
    <t>ComStage ETF DJ STOXX 600 Media TR</t>
  </si>
  <si>
    <t>LU0378436363</t>
  </si>
  <si>
    <t>ComStage ETF DJ STOXX 600 Oil &amp; Gas TR</t>
  </si>
  <si>
    <t>LU0378436447</t>
  </si>
  <si>
    <t>ComStage ETF DJ STOXX 600 Personal &amp; Household Goods TR</t>
  </si>
  <si>
    <t>LU0378436520</t>
  </si>
  <si>
    <t>ComStage ETF DJ STOXX 600 Retail TR</t>
  </si>
  <si>
    <t>LU0378436876</t>
  </si>
  <si>
    <t>ComStage ETF DJ STOXX 600 Technology TR</t>
  </si>
  <si>
    <t>LU0378437098</t>
  </si>
  <si>
    <t>ComStage ETF DJ STOXX 600 Telecommunications TR</t>
  </si>
  <si>
    <t>LU0378437171</t>
  </si>
  <si>
    <t>ComStage ETF DJ STOXX 600 Travel &amp; Leisure TR</t>
  </si>
  <si>
    <t>LU0378437254</t>
  </si>
  <si>
    <t>ComStage ETF DJ STOXX 600 Utilities TR</t>
  </si>
  <si>
    <t>LU0378437338</t>
  </si>
  <si>
    <t>ComStage ETF Dow Jones Industrial Average TR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</si>
  <si>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</si>
  <si>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</si>
  <si>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</si>
  <si>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</si>
  <si>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</si>
  <si>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</si>
  <si>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</si>
  <si>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</si>
  <si>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</si>
  <si>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 xml:space="preserve">CASAM ETF DJ ES 50 </t>
  </si>
  <si>
    <t xml:space="preserve">CASAM ETF MSCI EMU </t>
  </si>
  <si>
    <t xml:space="preserve">CASAM ETF MSCI EUR </t>
  </si>
  <si>
    <t xml:space="preserve">CASAM ETF MSCI FRA </t>
  </si>
  <si>
    <t xml:space="preserve">CASAM ETF MSCI GER </t>
  </si>
  <si>
    <t xml:space="preserve">CASAM ETF MSCI ITA </t>
  </si>
  <si>
    <t xml:space="preserve">CASAM ETF MSCI NOR </t>
  </si>
  <si>
    <t xml:space="preserve">CASAM ETF MSCI SPA </t>
  </si>
  <si>
    <t xml:space="preserve">CASAM ETF MSCI SWI </t>
  </si>
  <si>
    <t xml:space="preserve">CASAM ETF MSCI UK </t>
  </si>
  <si>
    <t xml:space="preserve">PSI 20 FUND </t>
  </si>
  <si>
    <t>IE00B3BLZ293</t>
  </si>
  <si>
    <t>FR0010636464</t>
  </si>
  <si>
    <t>FR0010654913</t>
  </si>
  <si>
    <t xml:space="preserve">Lyxor ETF PAN AFRICA </t>
  </si>
  <si>
    <t>FR0010581421</t>
  </si>
  <si>
    <t>FR0010581439</t>
  </si>
  <si>
    <t>FR0010435297</t>
  </si>
  <si>
    <t>FTSE4GOOD IBEX ETF</t>
  </si>
  <si>
    <t>ES0139761003</t>
  </si>
  <si>
    <t>ETFS DAXglobal Alternative Energy Fund</t>
  </si>
  <si>
    <t>IE00B3CNHC86</t>
  </si>
  <si>
    <t>ETFS Dow Jones STOXX 600 Basic Resources</t>
  </si>
  <si>
    <t>IE00B3CNH733</t>
  </si>
  <si>
    <t>ETFS Dow Jones STOXX 600 Oil &amp; Gas Fund</t>
  </si>
  <si>
    <t>IE00B3CNH840</t>
  </si>
  <si>
    <t>ETFS Dow Jones STOXX 600 Utilities</t>
  </si>
  <si>
    <t>IE00B3CNH956</t>
  </si>
  <si>
    <t>ETFS Russell 1000 Fund</t>
  </si>
  <si>
    <t>IE00B3CNHH32</t>
  </si>
  <si>
    <t>ETFS Russell 2000 Fund</t>
  </si>
  <si>
    <t>IE00B3CNHJ55</t>
  </si>
  <si>
    <t>ETFS Russell Global Coal Fund</t>
  </si>
  <si>
    <t>IE00B3CNHF18</t>
  </si>
  <si>
    <t>ETFS Russell Global Gold Fund</t>
  </si>
  <si>
    <t>IE00B3CNHG25</t>
  </si>
  <si>
    <t>ETFS Russell Global Shipping Large Cap Fund</t>
  </si>
  <si>
    <t>IE00B3CMS880</t>
  </si>
  <si>
    <t>ETFS Russell Global Steel Large Cap Fund</t>
  </si>
  <si>
    <t>IE00B3CNJ002</t>
  </si>
  <si>
    <t>ETFS S-Net ITG Global Agri Business Fund</t>
  </si>
  <si>
    <t>IE00B3CNHD93</t>
  </si>
  <si>
    <t>ETFS WNA Global Nuclear Fund</t>
  </si>
  <si>
    <t>IE00B3C94706</t>
  </si>
  <si>
    <t>ETFS Janney Global Water Fund</t>
  </si>
  <si>
    <t>E00B3CNHB79</t>
  </si>
  <si>
    <t>iShares DJ STOXX 600 Financial Services (DE)</t>
  </si>
  <si>
    <t>DE0006344773</t>
  </si>
  <si>
    <t>iShares DJ STOXX 600 Financial Services Swap (DE)</t>
  </si>
  <si>
    <t>DE000A0F5T10</t>
  </si>
  <si>
    <t>iShares DJ STOXX 600 Food &amp; Beverage (DE)</t>
  </si>
  <si>
    <t>DE0006344781</t>
  </si>
  <si>
    <t>iShares DJ STOXX 600 Food &amp; Beverage Swap (DE)</t>
  </si>
  <si>
    <t>DE000A0F5T28</t>
  </si>
  <si>
    <t>iShares DJ STOXX 600 Healthcare (DE)</t>
  </si>
  <si>
    <t>DE0006289374</t>
  </si>
  <si>
    <t>iShares DJ STOXX 600 Healthcare Swap (DE)</t>
  </si>
  <si>
    <t>DE000A0F5T36</t>
  </si>
  <si>
    <t>iShares DJ STOXX 600 Industrial Goods &amp; Services (DE)</t>
  </si>
  <si>
    <t>DE0006344799</t>
  </si>
  <si>
    <t>iShares DJ STOXX 600 Industrial Goods &amp; Services Swap (DE)</t>
  </si>
  <si>
    <t>DE000A0F5T44</t>
  </si>
  <si>
    <t>iShares DJ STOXX 600 Insurance (DE)</t>
  </si>
  <si>
    <t>DE0006289416</t>
  </si>
  <si>
    <t>iShares DJ STOXX 600 Insurance Swap (DE)</t>
  </si>
  <si>
    <t>DE000A0F5T51</t>
  </si>
  <si>
    <t>iShares DJ STOXX 600 Media (DE)</t>
  </si>
  <si>
    <t>DE0006289424</t>
  </si>
  <si>
    <t>iShares DJ STOXX 600 Media Swap (DE)</t>
  </si>
  <si>
    <t>DE000A0F5T69</t>
  </si>
  <si>
    <t>iShares DJ STOXX 600 Oil &amp; Gas (DE)</t>
  </si>
  <si>
    <t>DE0006344765</t>
  </si>
  <si>
    <t>iShares DJ STOXX 600 Oil &amp; Gas Swap (DE)</t>
  </si>
  <si>
    <t>DE000A0F5T77</t>
  </si>
  <si>
    <t xml:space="preserve">iShares DJ STOXX 600 Personal &amp; Household Goods (DE) </t>
  </si>
  <si>
    <t>DE0006289432</t>
  </si>
  <si>
    <t>iShares DJ STOXX 600 Personal &amp; Household Goods Swap (DE)</t>
  </si>
  <si>
    <t>DE000A0F5T85</t>
  </si>
  <si>
    <t>iShares DJ STOXX 600 Real Estate (DE)</t>
  </si>
  <si>
    <t>DE000A0H0751</t>
  </si>
  <si>
    <t>iShares DJ STOXX 600 Retail (DE)</t>
  </si>
  <si>
    <t>DE0006289440</t>
  </si>
  <si>
    <t>iShares DJ STOXX 600 Retail Swap (DE)</t>
  </si>
  <si>
    <t>DE000A0F5T93</t>
  </si>
  <si>
    <t>iShares DJ STOXX 600 Technology (DE)</t>
  </si>
  <si>
    <t>DE0006289366</t>
  </si>
  <si>
    <t>iShares DJ STOXX 600 Technology Swap (DE)</t>
  </si>
  <si>
    <t>DE000A0F5UA6</t>
  </si>
  <si>
    <t>iShares DJ STOXX 600 Telecommunication (DE)</t>
  </si>
  <si>
    <t>DE0006289358</t>
  </si>
  <si>
    <t>iShares DJ STOXX 600 Telecommunications Swap (DE)</t>
  </si>
  <si>
    <t>DE000A0F5UB4</t>
  </si>
  <si>
    <t>iShares DJ STOXX 600 Travel &amp; Leisure (DE)</t>
  </si>
  <si>
    <t>DE0006344757</t>
  </si>
  <si>
    <t>iShares DJ STOXX 600 Travel &amp; Leisure Swap (DE)</t>
  </si>
  <si>
    <t>DE000A0F5UC2</t>
  </si>
  <si>
    <t>iShares DJ STOXX 600 Utilities (DE)</t>
  </si>
  <si>
    <t>DE0006289457</t>
  </si>
  <si>
    <t>iShares DJ STOXX 600 Utilities Swap (DE)</t>
  </si>
  <si>
    <t>DE000A0F5UD0</t>
  </si>
  <si>
    <t>iShares DJ STOXX Americas 600 Real Estate (DE)</t>
  </si>
  <si>
    <t>DE000A0H0769</t>
  </si>
  <si>
    <t>iShares DJ STOXX Asia-Pacific 600 Real Estate (DE)</t>
  </si>
  <si>
    <t>DE000A0H0777</t>
  </si>
  <si>
    <t>iShares DJ STOXX EU Enlarged 15 (DE)</t>
  </si>
  <si>
    <t>DE000A0D8Q15</t>
  </si>
  <si>
    <t>iShares DJ STOXX Select Dividend 30 (DE)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</si>
  <si>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</si>
  <si>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</si>
  <si>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</si>
  <si>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</si>
  <si>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</si>
  <si>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</si>
  <si>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iShares DJ-AIG Commodity Swap (DE)</t>
  </si>
  <si>
    <t>DE000A0H0728</t>
  </si>
  <si>
    <t>iShares eb.rexx Government Germany (DE)</t>
  </si>
  <si>
    <t>DE0006289465</t>
  </si>
  <si>
    <t>ETFS Dow Jones STOXX 600 Basic Resources (USD)</t>
  </si>
  <si>
    <t>IE00B3CNH734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</si>
  <si>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</si>
  <si>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</si>
  <si>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</si>
  <si>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</si>
  <si>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</si>
  <si>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</si>
  <si>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</si>
  <si>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</si>
  <si>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</si>
  <si>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</si>
  <si>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</si>
  <si>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</si>
  <si>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</si>
  <si>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</si>
  <si>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</si>
  <si>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</si>
  <si>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</si>
  <si>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</si>
  <si>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iShares FTSE EPRA/NAREIT Global Property Yield Fund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</si>
  <si>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</si>
  <si>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</si>
  <si>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</si>
  <si>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</si>
  <si>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</si>
  <si>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</si>
  <si>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</si>
  <si>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</si>
  <si>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</si>
  <si>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</si>
  <si>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FR0010413310</t>
  </si>
  <si>
    <t>db x-trackers MSCI EUROPE MID CAP TRN INDEX ETF</t>
  </si>
  <si>
    <t>db x-trackers MSCI EUROPE SMALL CAP TRN INDEX ETF</t>
  </si>
  <si>
    <t>DE000A0LGQM3</t>
  </si>
  <si>
    <t>iShares FTSE/Xinhua China 25</t>
  </si>
  <si>
    <t>DE000A0DPMY5</t>
  </si>
  <si>
    <t>iShares FTSEurofirst 100</t>
  </si>
  <si>
    <t>DE000A0DPM16</t>
  </si>
  <si>
    <t>iShares FTSEurofirst 80</t>
  </si>
  <si>
    <t>DE000A0DPM08</t>
  </si>
  <si>
    <t>iShares iBoxx € Liquid Sovereigns Capped 1.5-2.5 (DE)</t>
  </si>
  <si>
    <t>DE000A0H0793</t>
  </si>
  <si>
    <t>iShares iBoxx € Liquid Sovereigns Capped 10.5+ (DE)</t>
  </si>
  <si>
    <t>DE000A0H08C4</t>
  </si>
  <si>
    <t>iShares iBoxx € Liquid Sovereigns Capped 2.5-5.5 (DE)</t>
  </si>
  <si>
    <t>DE000A0H08A8</t>
  </si>
  <si>
    <t>iShares iBoxx € Liquid Sovereigns Capped 5.5-10.5 (DE)</t>
  </si>
  <si>
    <t>DE000A0H08B6</t>
  </si>
  <si>
    <t>iShares MDAX (DE)</t>
  </si>
  <si>
    <t>DE0005933923</t>
  </si>
  <si>
    <t>iShares MSCI Brazil</t>
  </si>
  <si>
    <t>DE000A0HG2M1</t>
  </si>
  <si>
    <t>iShares MSCI Eastern European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</si>
  <si>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</si>
  <si>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</si>
  <si>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</si>
  <si>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</si>
  <si>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</si>
  <si>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</si>
  <si>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</si>
  <si>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iShares MSCI Far East ex-Japan</t>
  </si>
  <si>
    <t>DE000A0HGZS9</t>
  </si>
  <si>
    <t>iShares MSCI Japan</t>
  </si>
  <si>
    <t>DE000A0DPMW9</t>
  </si>
  <si>
    <t>iShares MSCI Korea</t>
  </si>
  <si>
    <t>DE000A0HG2L3</t>
  </si>
  <si>
    <t>iShares MSCI Latin America</t>
  </si>
  <si>
    <t>DE000A0NA0K7</t>
  </si>
  <si>
    <t>iShares MSCI North Amercia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</si>
  <si>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</si>
  <si>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</si>
  <si>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</si>
  <si>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</si>
  <si>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</si>
  <si>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</si>
  <si>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</si>
  <si>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</si>
  <si>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</si>
  <si>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iSHares MSCI World Islamic</t>
  </si>
  <si>
    <t>DE000A0NA0L5</t>
  </si>
  <si>
    <t>DE000A0F5UF5</t>
  </si>
  <si>
    <t>iShares NIKKEI 225 (DE)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</si>
  <si>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</si>
  <si>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</si>
  <si>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</si>
  <si>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</si>
  <si>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</si>
  <si>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</si>
  <si>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</si>
  <si>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</si>
  <si>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</si>
  <si>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</si>
  <si>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</si>
  <si>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</si>
  <si>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</si>
  <si>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</si>
  <si>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</si>
  <si>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Lyxor ETF Brazil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</si>
  <si>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</si>
  <si>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</si>
  <si>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</si>
  <si>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</si>
  <si>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</si>
  <si>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</si>
  <si>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</si>
  <si>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</si>
  <si>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</si>
  <si>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</si>
  <si>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</si>
  <si>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>db x-trackers Quirin Wealth Management Total Return Index ETF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</si>
  <si>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</si>
  <si>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</si>
  <si>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</si>
  <si>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</si>
  <si>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</si>
  <si>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</si>
  <si>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</si>
  <si>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</si>
  <si>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</si>
  <si>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</si>
  <si>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</si>
  <si>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</si>
  <si>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</si>
  <si>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</si>
  <si>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</si>
  <si>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</si>
  <si>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</si>
  <si>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</si>
  <si>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</si>
  <si>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</si>
  <si>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</si>
  <si>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</si>
  <si>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</si>
  <si>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</si>
  <si>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</si>
  <si>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</si>
  <si>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</si>
  <si>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</si>
  <si>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</si>
  <si>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</si>
  <si>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db x-trackers DJ STOXX 600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</si>
  <si>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</si>
  <si>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</si>
  <si>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</si>
  <si>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</si>
  <si>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</si>
  <si>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</si>
  <si>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</si>
  <si>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</si>
  <si>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</si>
  <si>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</si>
  <si>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</si>
  <si>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</si>
  <si>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</si>
  <si>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</si>
  <si>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</si>
  <si>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</si>
  <si>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</si>
  <si>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</si>
  <si>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</si>
  <si>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</si>
  <si>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February 2009</t>
  </si>
  <si>
    <t>LU0392496773</t>
  </si>
  <si>
    <t>ComStage ETF DJ EURO STOXX 50 Short TR</t>
  </si>
  <si>
    <t>LU0392496856</t>
  </si>
  <si>
    <t>ComStage ETF DJ EURO STOXX 50 Leveraged TR</t>
  </si>
  <si>
    <t>LU0392496930</t>
  </si>
  <si>
    <t>ComStage ETF ATX</t>
  </si>
  <si>
    <t>LU0392496690</t>
  </si>
  <si>
    <t>CASAM ETF MSCI JAP</t>
  </si>
  <si>
    <t>FR0010688242</t>
  </si>
  <si>
    <t>CASAM ETF MSCI NL</t>
  </si>
  <si>
    <t>FR0010688259</t>
  </si>
  <si>
    <t>CASAM EFT MSCI USA</t>
  </si>
  <si>
    <t>FR0010688275</t>
  </si>
  <si>
    <t>CASAM ETF EU BANKS</t>
  </si>
  <si>
    <t>FR0010688176</t>
  </si>
  <si>
    <t>CASAM ETF EU STAPL</t>
  </si>
  <si>
    <t>FR0010688168</t>
  </si>
  <si>
    <t>CASAM ETF EU HEALT</t>
  </si>
  <si>
    <t>FR0010688192</t>
  </si>
  <si>
    <t>CASAM ETF EU INDUS</t>
  </si>
  <si>
    <t>FR0010688218</t>
  </si>
  <si>
    <t>CASAM ETF EU INSUR</t>
  </si>
  <si>
    <t>FR0010688226</t>
  </si>
  <si>
    <t>CASAM ETF EU UTILS</t>
  </si>
  <si>
    <t>FR0010688234</t>
  </si>
  <si>
    <t>CASAM ETF EU DISCR</t>
  </si>
  <si>
    <t>FR0010688184</t>
  </si>
  <si>
    <t>Lyxor Short AEX</t>
  </si>
  <si>
    <t>FR0010591354</t>
  </si>
  <si>
    <t>Lyxor ETF EURO CASH</t>
  </si>
  <si>
    <t>FR0010444794</t>
  </si>
  <si>
    <t xml:space="preserve">Lyxor ETF DAXplus Protective Put </t>
  </si>
  <si>
    <t>LU0288030280</t>
  </si>
  <si>
    <t>FR0007054358</t>
  </si>
  <si>
    <t>Lyxor ETF DJ EURO STOXX 50 BuyWrite</t>
  </si>
  <si>
    <t>FR0010389205</t>
  </si>
  <si>
    <t xml:space="preserve">Lyxor ETF DJ STOXX 600 Automobiles &amp; Parts </t>
  </si>
  <si>
    <t>FR0010344630</t>
  </si>
  <si>
    <t xml:space="preserve">Lyxor ETF DJ STOXX 600 Banks </t>
  </si>
  <si>
    <t>FR0010345371</t>
  </si>
  <si>
    <t xml:space="preserve">Lyxor ETF DJ STOXX 600 Basic Resources </t>
  </si>
  <si>
    <t>FR0010345389</t>
  </si>
  <si>
    <t xml:space="preserve">Lyxor ETF DJ STOXX 600 Chemicals </t>
  </si>
  <si>
    <t>FR0010345470</t>
  </si>
  <si>
    <t xml:space="preserve">Lyxor ETF DJ STOXX 600 Construction &amp; Materials </t>
  </si>
  <si>
    <t>FR0010345504</t>
  </si>
  <si>
    <t>FR0010345363</t>
  </si>
  <si>
    <t xml:space="preserve">Lyxor ETF DJ STOXX 600 Food &amp; Beverage </t>
  </si>
  <si>
    <t>FR0010344861</t>
  </si>
  <si>
    <t xml:space="preserve">Lyxor ETF DJ STOXX 600 Health Care </t>
  </si>
  <si>
    <t>FR0010344879</t>
  </si>
  <si>
    <t xml:space="preserve">Lyxor ETF DJ STOXX 600 Industrial Goods &amp; Services </t>
  </si>
  <si>
    <t>FR0010344887</t>
  </si>
  <si>
    <t xml:space="preserve">Lyxor ETF DJ STOXX 600 Insurance </t>
  </si>
  <si>
    <t>FR0010344903</t>
  </si>
  <si>
    <t xml:space="preserve">Lyxor ETF DJ STOXX 600 Media </t>
  </si>
  <si>
    <t>FR0010344929</t>
  </si>
  <si>
    <t xml:space="preserve">Lyxor ETF DJ STOXX 600 Oil &amp; Gas </t>
  </si>
  <si>
    <t>FR0010344960</t>
  </si>
  <si>
    <t xml:space="preserve">Lyxor ETF DJ STOXX 600 Personal &amp; Household Goods </t>
  </si>
  <si>
    <t>FR0010344978</t>
  </si>
  <si>
    <t xml:space="preserve">Lyxor ETF DJ STOXX 600 Retail </t>
  </si>
  <si>
    <t>FR0010344986</t>
  </si>
  <si>
    <t xml:space="preserve">Lyxor ETF DJ STOXX 600 Technology </t>
  </si>
  <si>
    <t>FR0010344796</t>
  </si>
  <si>
    <t xml:space="preserve">Lyxor ETF DJ STOXX 600 Telecommunications </t>
  </si>
  <si>
    <t>FR0010344812</t>
  </si>
  <si>
    <t xml:space="preserve">Lyxor ETF DJ STOXX 600 Travel &amp; Leisure </t>
  </si>
  <si>
    <t>FR0010344838</t>
  </si>
  <si>
    <t xml:space="preserve">Lyxor ETF DJ STOXX 600 Utilities </t>
  </si>
  <si>
    <t>FR0010344853</t>
  </si>
  <si>
    <t>Lyxor ETF DJ STOXX Select Dividend 30</t>
  </si>
  <si>
    <t>FR0010378604</t>
  </si>
  <si>
    <t>FR0007056841</t>
  </si>
  <si>
    <t>Lyxor ETF Eastern Europe</t>
  </si>
  <si>
    <t>FR0010204073</t>
  </si>
  <si>
    <t>Lyxor ETF Euro Cash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</si>
  <si>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</si>
  <si>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</si>
  <si>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</si>
  <si>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</si>
  <si>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</si>
  <si>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</si>
  <si>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</si>
  <si>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</si>
  <si>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</si>
  <si>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</si>
  <si>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</si>
  <si>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</si>
  <si>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</si>
  <si>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</si>
  <si>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</si>
  <si>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</si>
  <si>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</si>
  <si>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</si>
  <si>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</si>
  <si>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</si>
  <si>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</si>
  <si>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Lyxor ETF FTSE RAFI Eurozone</t>
  </si>
  <si>
    <t>FR0010400788</t>
  </si>
  <si>
    <t>Lyxor ETF FTSE RAFI Japan</t>
  </si>
  <si>
    <t>FR0010400796</t>
  </si>
  <si>
    <t>Lyxor ETF FTSE RAFI US 1000</t>
  </si>
  <si>
    <t>FR0010400804</t>
  </si>
  <si>
    <t>Lyxor ETF Hong Kong (HSI)</t>
  </si>
  <si>
    <t>FR0010361675</t>
  </si>
  <si>
    <t>Lyxor ETF Japan (TOPIX)</t>
  </si>
  <si>
    <t>FR0010245514</t>
  </si>
  <si>
    <t>Lyxor ETF LevDAX</t>
  </si>
  <si>
    <t>LU0252634307</t>
  </si>
  <si>
    <t>FR0010468983</t>
  </si>
  <si>
    <t>Lyxor ETF MSCI AC Asia-Pacific ex-Japan</t>
  </si>
  <si>
    <t>FR0010312124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</si>
  <si>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</si>
  <si>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</si>
  <si>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</si>
  <si>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</si>
  <si>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</si>
  <si>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</si>
  <si>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</si>
  <si>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</si>
  <si>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</si>
  <si>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</si>
  <si>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</si>
  <si>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</si>
  <si>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</si>
  <si>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</si>
  <si>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</si>
  <si>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</si>
  <si>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</si>
  <si>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</si>
  <si>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</si>
  <si>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</si>
  <si>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</si>
  <si>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</si>
  <si>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</si>
  <si>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</si>
  <si>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</si>
  <si>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</si>
  <si>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</si>
  <si>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</si>
  <si>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</si>
  <si>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</si>
  <si>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</si>
  <si>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</si>
  <si>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</si>
  <si>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</si>
  <si>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</si>
  <si>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</si>
  <si>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</si>
  <si>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</si>
  <si>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ETFlab MSCI Europe LC</t>
  </si>
  <si>
    <t>DE000ETFL086</t>
  </si>
  <si>
    <t>ETFlab MSCI USA LC</t>
  </si>
  <si>
    <t>DE000ETFL094</t>
  </si>
  <si>
    <t>IE00B3B8Q275</t>
  </si>
  <si>
    <t>IE00B3B8PX14</t>
  </si>
  <si>
    <t>Lyxor ETF China Enterprise HSCEI</t>
  </si>
  <si>
    <t>CASAM ETF EURMIDCAP</t>
  </si>
  <si>
    <t>EasyETF DJ STOXX 600</t>
  </si>
  <si>
    <t>EasyETF DJ STOXX Asia/Pacific ex Japan (EUR)</t>
  </si>
  <si>
    <t>EasyETF DJ STOXX Asia/Pacific ex Japan (USD)</t>
  </si>
  <si>
    <t xml:space="preserve">JPM ETF GBI EMU </t>
  </si>
  <si>
    <t>Lyxor Pan Africa</t>
  </si>
  <si>
    <t>FR0010581413</t>
  </si>
  <si>
    <t>EasyETF EuroMTS Fed Funds</t>
  </si>
  <si>
    <t>FR0010616276</t>
  </si>
  <si>
    <t xml:space="preserve">db x-trackers DJ EURO STOXX Select Dividend 30 ETF </t>
  </si>
  <si>
    <t xml:space="preserve">db x-trackers DJ STOXX Global Select Dividend 100 </t>
  </si>
  <si>
    <t>Lyxor ETF PRIVEX</t>
  </si>
  <si>
    <t>FR0010407197</t>
  </si>
  <si>
    <t>Wiener Börse</t>
  </si>
  <si>
    <t>ESPA STOCK NTX</t>
  </si>
  <si>
    <t>AT0000A00EH2</t>
  </si>
  <si>
    <t>HEX</t>
  </si>
  <si>
    <t>FI0008810395</t>
  </si>
  <si>
    <t>Istanbul Stock Exchange</t>
  </si>
  <si>
    <t>DJ Istanbul 20</t>
  </si>
  <si>
    <t>TRMCU1WWWWW3</t>
  </si>
  <si>
    <t xml:space="preserve">DJ TURKİYE 15 A TİPİ BYF </t>
  </si>
  <si>
    <t>TRYISMD00035</t>
  </si>
  <si>
    <t>TRYB2IM00042</t>
  </si>
  <si>
    <t>TRYFNBK00063</t>
  </si>
  <si>
    <t>TRYFNBK00055</t>
  </si>
  <si>
    <t>TRYFNBK00048</t>
  </si>
  <si>
    <t>TRYFNBK00030</t>
  </si>
  <si>
    <t xml:space="preserve">SP-IFCI AKBANK BYF </t>
  </si>
  <si>
    <t>TRYAKBK00045</t>
  </si>
  <si>
    <t>Oslo Bors</t>
  </si>
  <si>
    <t>DnB NOR OBX</t>
  </si>
  <si>
    <t>NO0010257801</t>
  </si>
  <si>
    <t>XACT OBX</t>
  </si>
  <si>
    <t>NO0010262249</t>
  </si>
  <si>
    <t>Irish Stock Exchange</t>
  </si>
  <si>
    <t>ISEQ 20 ETF</t>
  </si>
  <si>
    <t>IE00B03TF647</t>
  </si>
  <si>
    <t>Iceland Stock Exchange</t>
  </si>
  <si>
    <t>ICEX-15 ETF</t>
  </si>
  <si>
    <t>IS0000009710</t>
  </si>
  <si>
    <t>Ljubljana Stock Exchange</t>
  </si>
  <si>
    <t>MP-EUROSTOCK.SI</t>
  </si>
  <si>
    <t>SI0021400013</t>
  </si>
  <si>
    <t>Bolsa de Madrid</t>
  </si>
  <si>
    <t>ES0105321030</t>
  </si>
  <si>
    <t>Acción FTSE Latibex Brasil ETF</t>
  </si>
  <si>
    <t>ES0105322004</t>
  </si>
  <si>
    <t>Acción FTSE Latibex Top ETF</t>
  </si>
  <si>
    <t>ES0105304002</t>
  </si>
  <si>
    <t>Acción IBEX 35 ETF</t>
  </si>
  <si>
    <t>ES0105336038</t>
  </si>
  <si>
    <t>Acción IBEX Top Dividendo ETF</t>
  </si>
  <si>
    <t>ES0105337002</t>
  </si>
  <si>
    <t>AFI Bonos Medio Plazo Euro ETF</t>
  </si>
  <si>
    <t>ES0106061007</t>
  </si>
  <si>
    <t>AFI Monetario Euro ETF</t>
  </si>
  <si>
    <t>ES0106078001</t>
  </si>
  <si>
    <t>db x-trackers II Global Sovereign EUR Hedged Index ETF</t>
  </si>
  <si>
    <t>LU0378818131</t>
  </si>
  <si>
    <t>01/2009</t>
  </si>
  <si>
    <t>ZKB Gold ETF (EUR)</t>
  </si>
  <si>
    <t>ZKB Gold ETF (USD)</t>
  </si>
  <si>
    <t>ZKB Silver ETF (EUR)</t>
  </si>
  <si>
    <t>ZKB Silver ETF (USD)</t>
  </si>
  <si>
    <t>CH0047533523</t>
  </si>
  <si>
    <t>CH0047533549</t>
  </si>
  <si>
    <t>CH0047533556</t>
  </si>
  <si>
    <t>CH0047533572</t>
  </si>
  <si>
    <t>Lyxor ETF IBEX 35</t>
  </si>
  <si>
    <t>FR0010251744</t>
  </si>
  <si>
    <t>Lyxor ETF MSCI Russia</t>
  </si>
  <si>
    <t>Budapest Exchange</t>
  </si>
  <si>
    <t>ETF BUX OTP</t>
  </si>
  <si>
    <t>HU0000704960</t>
  </si>
  <si>
    <t xml:space="preserve">Athens Exchange </t>
  </si>
  <si>
    <t>GRF000013000</t>
  </si>
  <si>
    <t>European ETF Market</t>
  </si>
  <si>
    <t>XACT Bear</t>
  </si>
  <si>
    <t>SE0001342387</t>
  </si>
  <si>
    <t>XACT Bull</t>
  </si>
  <si>
    <t>SE0001342395</t>
  </si>
  <si>
    <t>XACT OMXS30</t>
  </si>
  <si>
    <t>SE0000693293</t>
  </si>
  <si>
    <t>XACT VINX30</t>
  </si>
  <si>
    <t>SE0001710914</t>
  </si>
  <si>
    <t>XACT OMXSB</t>
  </si>
  <si>
    <t>SE0001056045</t>
  </si>
  <si>
    <t xml:space="preserve">db x-trackers MSCI Korea TRN Index ETF </t>
  </si>
  <si>
    <t xml:space="preserve">db x-trackers MSCI Taiwan TRN Index ETF </t>
  </si>
  <si>
    <t xml:space="preserve">db x-trackers MSCI USA TRN Index ETF </t>
  </si>
  <si>
    <t xml:space="preserve">db x-trackers S&amp;P CNX NIFTY ETF </t>
  </si>
  <si>
    <t xml:space="preserve">db x-trackers ShortDAX ETF </t>
  </si>
  <si>
    <t>Diamonds</t>
  </si>
  <si>
    <t>US2527871063</t>
  </si>
  <si>
    <t>EasyETF ASPI Eurozone</t>
  </si>
  <si>
    <t>FR0007068028</t>
  </si>
  <si>
    <t>EasyETF CAC 40</t>
  </si>
  <si>
    <t>FR0010150458</t>
  </si>
  <si>
    <t>LU0246033426</t>
  </si>
  <si>
    <t xml:space="preserve">EasyETF Euro Automobile </t>
  </si>
  <si>
    <t>FR0010018333</t>
  </si>
  <si>
    <t>EasyETF Euro Banks</t>
  </si>
  <si>
    <t>FR0007068077</t>
  </si>
  <si>
    <t xml:space="preserve">EasyETF Euro Construction </t>
  </si>
  <si>
    <t>FR0010018341</t>
  </si>
  <si>
    <t>EasyETF Euro Energy</t>
  </si>
  <si>
    <t>FR0007068085</t>
  </si>
  <si>
    <t>EasyETF Euro Healthcare</t>
  </si>
  <si>
    <t>FR0007068093</t>
  </si>
  <si>
    <t>EasyETF Euro Insurance</t>
  </si>
  <si>
    <t>FR0007068101</t>
  </si>
  <si>
    <t>EasyETF Euro Media</t>
  </si>
  <si>
    <t>FR0007068051</t>
  </si>
  <si>
    <t>FR0010230516</t>
  </si>
  <si>
    <t>FR0000973588</t>
  </si>
  <si>
    <t>FR0010129072</t>
  </si>
  <si>
    <t>EasyETF Euro Technology</t>
  </si>
  <si>
    <t>FR0007068069</t>
  </si>
  <si>
    <t>EasyETF Euro Telecom</t>
  </si>
  <si>
    <t>FR0007068044</t>
  </si>
  <si>
    <t>EasyETF Euro Utilities</t>
  </si>
  <si>
    <t>FR0007068036</t>
  </si>
  <si>
    <t>LU0281118355</t>
  </si>
  <si>
    <t>EasyETF Global Titans 50</t>
  </si>
  <si>
    <t>FR0000973596</t>
  </si>
  <si>
    <t>EasyETF iBoxx Liquid Sovereigns Extra Short</t>
  </si>
  <si>
    <t>FR0010276923</t>
  </si>
  <si>
    <t>EasyETF iBoxx Liquid Sovereigns Global</t>
  </si>
  <si>
    <t>FR0010276949</t>
  </si>
  <si>
    <t>EasyETF iBoxx Liquid Sovereigns Long</t>
  </si>
  <si>
    <t>FR0010276964</t>
  </si>
  <si>
    <t>EasyETF STOXX 50 Europe</t>
  </si>
  <si>
    <t>FR0000973604</t>
  </si>
  <si>
    <t>EasyETF STOXX 50 Europe B</t>
  </si>
  <si>
    <t>FR0010148858</t>
  </si>
  <si>
    <t>IE0032895942</t>
  </si>
  <si>
    <t>IE00B1FZSC47</t>
  </si>
  <si>
    <t>IE00B14X4S71</t>
  </si>
  <si>
    <t>IE00B1FZS798</t>
  </si>
  <si>
    <t>IE0032523478</t>
  </si>
  <si>
    <t>IE00B14X4Q57</t>
  </si>
  <si>
    <t>IE00B1FZS913</t>
  </si>
  <si>
    <t>IE00B1FZS681</t>
  </si>
  <si>
    <t>IE00B1FZS806</t>
  </si>
  <si>
    <t>iShares € Inflation-Linked Bond</t>
  </si>
  <si>
    <t>IE00B0M62X26</t>
  </si>
  <si>
    <t>iShares AEX</t>
  </si>
  <si>
    <t>IE00B0M62Y33</t>
  </si>
  <si>
    <t>IE00B14X4T88</t>
  </si>
  <si>
    <t>IE00B0M62V02</t>
  </si>
  <si>
    <t>IE00B02KXL92</t>
  </si>
  <si>
    <t>IE00B0M62S72</t>
  </si>
  <si>
    <t>IE00B02KXM00</t>
  </si>
  <si>
    <t>IE00B0M62T89</t>
  </si>
  <si>
    <t>iShares FTSE 100</t>
  </si>
  <si>
    <t>IE0005042456</t>
  </si>
  <si>
    <t xml:space="preserve">iShares FTSE BRIC 50 </t>
  </si>
  <si>
    <t>IE00B1W57M07</t>
  </si>
  <si>
    <t xml:space="preserve">iShares FTSE EPRA/NAREIT Asia Property Yield Fund </t>
  </si>
  <si>
    <t>IE00B1FZS244</t>
  </si>
  <si>
    <t xml:space="preserve">iShares FTSE EPRA/NAREIT Global Property Yield Fun </t>
  </si>
  <si>
    <t>IE00B1FZS350</t>
  </si>
  <si>
    <t xml:space="preserve">iShares FTSE EPRA/NAREIT US Property Yield Fund </t>
  </si>
  <si>
    <t>IE00B1FZSF77</t>
  </si>
  <si>
    <t>iShares FTSE/EPRA European Property</t>
  </si>
  <si>
    <t>IE00B0M63284</t>
  </si>
  <si>
    <t xml:space="preserve">iShares FTSE/Macquarie Global Infrastructure 100 </t>
  </si>
  <si>
    <t>IE00B1FZS467</t>
  </si>
  <si>
    <t>IE00B02KXK85</t>
  </si>
  <si>
    <t>IE0030974079</t>
  </si>
  <si>
    <t>IE0004855221</t>
  </si>
  <si>
    <t>iShares Islam EM</t>
  </si>
  <si>
    <t>IE00B27YCP72</t>
  </si>
  <si>
    <t>iShares Islam USA</t>
  </si>
  <si>
    <t>IE00B296QM64</t>
  </si>
  <si>
    <t>iShares Islam World</t>
  </si>
  <si>
    <t>IE00B27YCN58</t>
  </si>
  <si>
    <t>IE00B0M63730</t>
  </si>
  <si>
    <t>IE00B0M63516</t>
  </si>
  <si>
    <t>iShares MSCI EM Eastern Europe</t>
  </si>
  <si>
    <t>FR0010616268</t>
  </si>
  <si>
    <t>Lyxor ETF S&amp;P MIB</t>
  </si>
  <si>
    <t>Lyxor ETF MSCI AC Asia-Pacific ex Japan</t>
  </si>
  <si>
    <t xml:space="preserve">Lyxor ETF DJ STOXX 600 Financial services </t>
  </si>
  <si>
    <t>Lyxor ETF WISE Quantitative Stratatgy</t>
  </si>
  <si>
    <t>Borsa Italiana</t>
  </si>
  <si>
    <t>JPM ETF EMU 1-3 Y</t>
  </si>
  <si>
    <t>JPM ETF EMU 3-5 Y</t>
  </si>
  <si>
    <t>JPM ETF EMU 5-7 Y</t>
  </si>
  <si>
    <t>JPM ETF EMU 7-10 Y</t>
  </si>
  <si>
    <t xml:space="preserve">EasyETF EuroMTS Eonia </t>
  </si>
  <si>
    <t xml:space="preserve">CASAM ETF S&amp;P Europe 350 </t>
  </si>
  <si>
    <t xml:space="preserve">CASAM ETF S&amp;P Europe </t>
  </si>
  <si>
    <t>iShares MSCI AC Far East ex Japan</t>
  </si>
  <si>
    <t>db x-trackers II EONIA TR Index ETF</t>
  </si>
  <si>
    <t>IE00B0M63953</t>
  </si>
  <si>
    <t>IE00B0M63177</t>
  </si>
  <si>
    <t xml:space="preserve">iShares MSCI Europe </t>
  </si>
  <si>
    <t>IE00B1YZSC51</t>
  </si>
  <si>
    <t>IE00B14X4N27</t>
  </si>
  <si>
    <t>IE00B02KXH56</t>
  </si>
  <si>
    <t>IE00B0M63391</t>
  </si>
  <si>
    <t>iShares MSCI LATAM</t>
  </si>
  <si>
    <t>IE00B27YCK28</t>
  </si>
  <si>
    <t>iShares MSCI North America</t>
  </si>
  <si>
    <t>IE00B14X4M10</t>
  </si>
  <si>
    <t>IE00B0M63623</t>
  </si>
  <si>
    <t xml:space="preserve">iShares MSCI Turkey </t>
  </si>
  <si>
    <t>IE00B1FZS574</t>
  </si>
  <si>
    <t>IE00B0M62Q58</t>
  </si>
  <si>
    <t>IE0031442068</t>
  </si>
  <si>
    <t xml:space="preserve">iShares S&amp;P Global Clean Energy </t>
  </si>
  <si>
    <t>IE00B1XNHC34</t>
  </si>
  <si>
    <t xml:space="preserve">iShares S&amp;P Global Water </t>
  </si>
  <si>
    <t>IE00B1TXK627</t>
  </si>
  <si>
    <t xml:space="preserve">iShares S&amp;P Listed Private Equity </t>
  </si>
  <si>
    <t>IE00B1TXHL60</t>
  </si>
  <si>
    <t>IE00B27YCF74</t>
  </si>
  <si>
    <t>FR0010476515</t>
  </si>
  <si>
    <t>FR0010398719</t>
  </si>
  <si>
    <t>Lyxor ETF BEL 20</t>
  </si>
  <si>
    <t>FR0000021842</t>
  </si>
  <si>
    <t xml:space="preserve">Lyxor ETF Brazil (IBOVESPA) </t>
  </si>
  <si>
    <t>Lyxor ETF CAC 40</t>
  </si>
  <si>
    <t>FR0007052782</t>
  </si>
  <si>
    <t>Lyxor ETF China</t>
  </si>
  <si>
    <t xml:space="preserve">Lyxor ETF Commodities CRB </t>
  </si>
  <si>
    <t xml:space="preserve">Lyxor ETF Commodities CRB Non-Energy </t>
  </si>
  <si>
    <t xml:space="preserve">Lyxor ETF DAX </t>
  </si>
  <si>
    <t xml:space="preserve">Lyxor ETF DAXplus Covered Call </t>
  </si>
  <si>
    <t>Lyxor ETF DJ Global Titans 50</t>
  </si>
  <si>
    <t>FR0007075494</t>
  </si>
  <si>
    <t>Lyxor ETF DJ Industrial Average</t>
  </si>
  <si>
    <t xml:space="preserve">Lyxor ETF DJ STOXX Select Dividend 30 </t>
  </si>
  <si>
    <t xml:space="preserve">Lyxor ETF Euro Cash </t>
  </si>
  <si>
    <t xml:space="preserve">Lyxor ETF EuroMTS 15+Y </t>
  </si>
  <si>
    <t xml:space="preserve">Lyxor ETF EuroMTS 5-7Y </t>
  </si>
  <si>
    <t xml:space="preserve">Lyxor ETF EuroMTS 7-10Y </t>
  </si>
  <si>
    <t xml:space="preserve">Lyxor ETF EuroMTS Covered Bond Aggregate </t>
  </si>
  <si>
    <t xml:space="preserve">Lyxor ETF FTSE RAFI US 1000 </t>
  </si>
  <si>
    <t>Lyxor ETF FTSEurofirst 80</t>
  </si>
  <si>
    <t>FR0007085501</t>
  </si>
  <si>
    <t xml:space="preserve">Lyxor ETF Greece </t>
  </si>
  <si>
    <t xml:space="preserve">Lyxor ETF India </t>
  </si>
  <si>
    <t>Lyxor ETF Japan</t>
  </si>
  <si>
    <t xml:space="preserve">Lyxor ETF LevDAX </t>
  </si>
  <si>
    <t xml:space="preserve">Lyxor ETF MSCI EM Latin America </t>
  </si>
  <si>
    <t xml:space="preserve">Lyxor ETF MSCI Emerging Markets </t>
  </si>
  <si>
    <t>FR0010397554</t>
  </si>
  <si>
    <t xml:space="preserve">Lyxor ETF PRIVEX </t>
  </si>
  <si>
    <t>Lyxor ETF Taiwan</t>
  </si>
  <si>
    <t>FR0010444786</t>
  </si>
  <si>
    <t xml:space="preserve">Lyxor ETF Turkey </t>
  </si>
  <si>
    <t>FR0010540690</t>
  </si>
  <si>
    <t xml:space="preserve">Market Access AMEX Gold Bugs Index Fund </t>
  </si>
  <si>
    <t xml:space="preserve">Merrill Lynch Commodity Index Extra Fund </t>
  </si>
  <si>
    <t>LU0319798384</t>
  </si>
  <si>
    <t xml:space="preserve">Merrill Lynch Europe 1 Index Fund </t>
  </si>
  <si>
    <t>LU0319797147</t>
  </si>
  <si>
    <t xml:space="preserve">PowerShares Dynamic Europe Fund </t>
  </si>
  <si>
    <t xml:space="preserve">PowerShares Dynamic Global Developed Markets Fund </t>
  </si>
  <si>
    <t xml:space="preserve">PowerShares Dynamic US Market Fund </t>
  </si>
  <si>
    <t xml:space="preserve">PowerShares EQQQ </t>
  </si>
  <si>
    <t>OMX Helsinki 25 EXCH TR Fund</t>
  </si>
  <si>
    <t>FI0008805627</t>
  </si>
  <si>
    <t>Lyxor ETF Kuwait (FTSE Coast Kuwait 40)</t>
  </si>
  <si>
    <t>Xetra Order Book Turnover in MEUR</t>
  </si>
  <si>
    <t>On Exchange Order Book Turnover in MEUR</t>
  </si>
  <si>
    <r>
      <t xml:space="preserve">2  </t>
    </r>
    <r>
      <rPr>
        <sz val="8"/>
        <rFont val="Arial"/>
      </rPr>
      <t>Total turnover includes order book turnover and off-exchange standard trades.</t>
    </r>
  </si>
  <si>
    <t>Xetra Order Book Turnover (MEUR)</t>
  </si>
  <si>
    <t>Xetra Order Book/Cascade OTC Statistics</t>
  </si>
  <si>
    <t>db x-trackers II EONIA TRI ETF</t>
  </si>
  <si>
    <t>LU0335044896</t>
  </si>
  <si>
    <t>LU0356591882</t>
  </si>
  <si>
    <t>LU0356592187</t>
  </si>
  <si>
    <t>db x-trackers USD Money Markets ETF</t>
  </si>
  <si>
    <t>db x-trackers GBP Money Markets ETF</t>
  </si>
  <si>
    <t>iShares DJ EURO STOXX Banks (DE)</t>
  </si>
  <si>
    <t>LU0321463258</t>
  </si>
  <si>
    <t>db x-trackers II Emerging Markets Liquid Eurobond Index ETF</t>
  </si>
  <si>
    <t>LU0321462953</t>
  </si>
  <si>
    <t>IE00B2QWDR12</t>
  </si>
  <si>
    <t>IE00B2QWCY14</t>
  </si>
  <si>
    <t>iShares S&amp;P Smallcap 600</t>
  </si>
  <si>
    <t>JPMorgan ETF GBI EMU 1-3 Y</t>
  </si>
  <si>
    <t>FR0010561183</t>
  </si>
  <si>
    <t>JPMorgan ETF GBI EMU 3-5 Y</t>
  </si>
  <si>
    <t>FR0010561225</t>
  </si>
  <si>
    <t>JPMorgan ETF GBI EMU 5-7 Y</t>
  </si>
  <si>
    <t>FR0010561241</t>
  </si>
  <si>
    <t>JPMorgan ETF GBI EMU 7-10 Y</t>
  </si>
  <si>
    <t>FR0010561258</t>
  </si>
  <si>
    <t>Lyxor ETF Brazil (Ibovespa)</t>
  </si>
  <si>
    <t>UBS-ETF MSCI EMU</t>
  </si>
  <si>
    <t>UBS-ETF MSCI Japan</t>
  </si>
  <si>
    <t>UBS-ETF MSCI USA</t>
  </si>
  <si>
    <t>iShares MSCI Japan Smallcap</t>
  </si>
  <si>
    <t>IE00B2QWDY88</t>
  </si>
  <si>
    <t>Lyxor ETF DJ STOXX 600 Banks</t>
  </si>
  <si>
    <t>ETFlab DAX Preisindex</t>
  </si>
  <si>
    <t>DE000ETFL060</t>
  </si>
  <si>
    <t>ETFlab DJ EURO STOXX Select Dividend 30</t>
  </si>
  <si>
    <t>DE000ETFL078</t>
  </si>
  <si>
    <t>FR0010612218</t>
  </si>
  <si>
    <t>FR0010616250</t>
  </si>
  <si>
    <t>EasyETF DJ Luxury</t>
  </si>
  <si>
    <t>FR0010616649</t>
  </si>
  <si>
    <t>EasyETF FTSE ET50 Environment</t>
  </si>
  <si>
    <t>FR0010616284</t>
  </si>
  <si>
    <t>EasyETF S-Box BNP Paribas Global Agribusiness</t>
  </si>
  <si>
    <t>FR0010616318</t>
  </si>
  <si>
    <t>EasyETF S-Box BNP Paribas Next 11 Emerging</t>
  </si>
  <si>
    <t>FR0010616656</t>
  </si>
  <si>
    <t>Lyxor ETF Leverage CAC 40</t>
  </si>
  <si>
    <t>SGAM ETF Private Equity LPX50</t>
  </si>
  <si>
    <t>FR0010413518</t>
  </si>
  <si>
    <t>EasyETF Russell 1000 (EUR)</t>
  </si>
  <si>
    <t>FR0010616292</t>
  </si>
  <si>
    <t>EasyETF Russell 1000 (USD)</t>
  </si>
  <si>
    <t>FR0010618835</t>
  </si>
  <si>
    <t>EasyETF S&amp;P 100 (EUR)</t>
  </si>
  <si>
    <t>FR0010616300</t>
  </si>
  <si>
    <t>EasyETF S&amp;P 100 (USD)</t>
  </si>
  <si>
    <t>FR0010618843</t>
  </si>
  <si>
    <t>db x-trackers CAC 40 Short</t>
  </si>
  <si>
    <t>LU0322251280</t>
  </si>
  <si>
    <t>db x-trackers CAC 40 ETF</t>
  </si>
  <si>
    <t>LU0322250985</t>
  </si>
  <si>
    <t>EasyETF S-Box BNP Paribas Global Nuclear (EUR)</t>
  </si>
  <si>
    <t>FR0010636597</t>
  </si>
  <si>
    <t>EasyETF S-Box BNP Paribas Global Nuclear (USD)</t>
  </si>
  <si>
    <t>FR0010640268</t>
  </si>
  <si>
    <t>EasyETF S-Box BNP Paribas Global Water (EUR)</t>
  </si>
  <si>
    <t>FR0010636621</t>
  </si>
  <si>
    <t>EasyETF S-Box BNP Paribas Global Water (USD)</t>
  </si>
  <si>
    <t>FR0010640276</t>
  </si>
  <si>
    <t xml:space="preserve">EasyETF FTSE South Africa </t>
  </si>
  <si>
    <t>FR0010636571</t>
  </si>
  <si>
    <t>EasyETF TSEC Taiwan</t>
  </si>
  <si>
    <t>FR0010636563</t>
  </si>
  <si>
    <t>EasyETF DJ South Korea Titans 30</t>
  </si>
  <si>
    <t>FR0010636530</t>
  </si>
  <si>
    <t>EasyETF FTSE Xinhua China 25 (EUR)</t>
  </si>
  <si>
    <t>FR0010636589</t>
  </si>
  <si>
    <t>EasyETF FTSE Xinhua China 25 (USD)</t>
  </si>
  <si>
    <t>FR0010640250</t>
  </si>
  <si>
    <t>EasyETF DJ Egypt</t>
  </si>
  <si>
    <t>FR0010636522</t>
  </si>
  <si>
    <t>FR0010636514</t>
  </si>
  <si>
    <t>FR0010640219</t>
  </si>
  <si>
    <t>EasyETF DJ Turkey Titans 20</t>
  </si>
  <si>
    <t>FR0010636555</t>
  </si>
  <si>
    <t>Lyxor ETF MSCI Thailand (Quote A)</t>
  </si>
  <si>
    <t>Lyxor ETF MSCI Malaysia (Quote A)</t>
  </si>
  <si>
    <t>db x-trackers II iTraxx Europe 5-Year Short ETF</t>
  </si>
  <si>
    <t>db x-trackers II iTraxx Crossover 5-Year Short ETF</t>
  </si>
  <si>
    <t xml:space="preserve">db x-trackers II iTraxx HiVol 5-Year Short </t>
  </si>
  <si>
    <t>db x-trackers II iTraxx Europe 5-Year ETF</t>
  </si>
  <si>
    <t xml:space="preserve">db x-trackers II iTraxx  HiVol 5- Year ETF </t>
  </si>
  <si>
    <t>db x-trackers II iTraxx Crossover 5-Year ETF</t>
  </si>
  <si>
    <t>FR0010614834</t>
  </si>
  <si>
    <t xml:space="preserve">UBS-ETF MSCI EMU </t>
  </si>
  <si>
    <t>UBS-ETF MSCI World</t>
  </si>
  <si>
    <t>LU0340285161</t>
  </si>
  <si>
    <t>XACT OMXH25 Index ETF</t>
  </si>
  <si>
    <t>Exchange and Non-Exchange Order Book Turnover in MEUR</t>
  </si>
  <si>
    <t>FR0010592014</t>
  </si>
  <si>
    <t>Lyxor ETF Short CAC 40</t>
  </si>
  <si>
    <t>FR0010591362</t>
  </si>
  <si>
    <t>Lyxor ETF Short Strategy Europe</t>
  </si>
  <si>
    <t>FR0010589101</t>
  </si>
  <si>
    <t>db x-trackers II EONIA TRI ETF 1D</t>
  </si>
  <si>
    <t>db x-trackers II iBoxx € Inflation-Linked TRI ETF</t>
  </si>
  <si>
    <t>db x-trackers II iBoxx € Sovereigns Eurozone 10-15 TRI ETF</t>
  </si>
  <si>
    <t>db x-trackers II iBoxx € Sovereigns Eurozone 1-3 TRI ETF</t>
  </si>
  <si>
    <t>db x-trackers II iBoxx € Sovereigns Eurozone 15+ TRI ETF</t>
  </si>
  <si>
    <t>db x-trackers II iBoxx € Sovereigns Eurozone 25+ TRI ETF</t>
  </si>
  <si>
    <t>db x-trackers II iBoxx € Sovereigns Eurozone 3-5 TRI ETF</t>
  </si>
  <si>
    <t>db x-trackers II iBoxx € Sovereigns Eurozone 5-7 TRI ETF</t>
  </si>
  <si>
    <t>db x-trackers II iBoxx € Sovereigns Eurozone 7-10 TRI ETF</t>
  </si>
  <si>
    <t>db x-trackers II iBoxx € Sovereigns Eurozone TRI ETF</t>
  </si>
  <si>
    <t>db x-trackers II iBoxx Global Inflation-Linked TRI Hedged ETF</t>
  </si>
  <si>
    <t>db x-trackers II iTraxx Crossover 5-year TRI ETF</t>
  </si>
  <si>
    <t>db x-trackers II iTraxx Europe 5-year TRI ETF</t>
  </si>
  <si>
    <t>db x-trackers II iTraxx HiVol 5-year TRI ETF</t>
  </si>
  <si>
    <t>db x-trackers II Short IBOXX € Sovereigns Eurozone TRI ETF</t>
  </si>
  <si>
    <t>iShares DJ STOXX 600 Telecommunication Swap (DE)</t>
  </si>
  <si>
    <t xml:space="preserve">Lyxor ETF DJ STOXX 600 Financial Services </t>
  </si>
  <si>
    <t>Lyxor ETF Dow Jones Industrial Average</t>
  </si>
  <si>
    <t>db x-trackers FTSE All-World ex-UK ETF</t>
  </si>
  <si>
    <t>iShares MSCI AC Far Est ex-Japan SMLCP</t>
  </si>
  <si>
    <t>Lyxor MSCI AC Asia-Pacific ex-Japan</t>
  </si>
  <si>
    <t>Turkish Smaller Companies Istanbul 25</t>
  </si>
  <si>
    <t>db x-trackers II Emerging Markets Liquid Eurobond</t>
  </si>
  <si>
    <t>db x-trackers II Short iBoxx Sover Eurozone TRI</t>
  </si>
  <si>
    <t>Market Access AMEX Gold Bugs Index Fund</t>
  </si>
  <si>
    <t>Market Access DaxGlobal Asia Index Fund</t>
  </si>
  <si>
    <t>db x-trackers FTSE 100 ETF Short</t>
  </si>
  <si>
    <t>LU0328473581</t>
  </si>
  <si>
    <t>UBS-ETF MSCI Japan I</t>
  </si>
  <si>
    <t>Market Access DAXGlobal BRIC Index Fund</t>
  </si>
  <si>
    <t>Market Access DAXGlobal Russia Index Fund</t>
  </si>
  <si>
    <t>Market Access Dow Jones Turkey Titans 20 Fund</t>
  </si>
  <si>
    <t>Market Access Jim Rogers Int Commodity Fund</t>
  </si>
  <si>
    <t>Market Access RICI - A Index Fund</t>
  </si>
  <si>
    <t xml:space="preserve">PowerShares FTSE RAFI Developed 1000 Fund </t>
  </si>
  <si>
    <t xml:space="preserve">PowerShares FTSE RAFI Developed Europe Mid-Small F </t>
  </si>
  <si>
    <t xml:space="preserve">PowerShares FTSE RAFI Europe Fund </t>
  </si>
  <si>
    <t xml:space="preserve">PowerShares FTSE RAFI US 1000 Fund </t>
  </si>
  <si>
    <t xml:space="preserve">PowerShares Global Clean Energy Fund </t>
  </si>
  <si>
    <t xml:space="preserve">PowerShares Global Listed Private Equity Fund </t>
  </si>
  <si>
    <t xml:space="preserve">PowerShares Palisades Global Water Fund </t>
  </si>
  <si>
    <t>IE0031091642</t>
  </si>
  <si>
    <t>IE0031091428</t>
  </si>
  <si>
    <t>StreetTRACKS AEX</t>
  </si>
  <si>
    <t>FR0000001893</t>
  </si>
  <si>
    <t>StreetTRACKS MSCI Europe Consumer Discretionary</t>
  </si>
  <si>
    <t>FR0000001752</t>
  </si>
  <si>
    <t>StreetTRACKS MSCI Europe Consumer Staples</t>
  </si>
  <si>
    <t>FR0000001745</t>
  </si>
  <si>
    <t>StreetTRACKS MSCI Europe Energy</t>
  </si>
  <si>
    <t>FR0000001810</t>
  </si>
  <si>
    <t>db x-trackers DJ EURO STOXX 50 ETF</t>
  </si>
  <si>
    <t>db x-trackers DJ EURO STOXX 50 Short ETF</t>
  </si>
  <si>
    <t>db x-trackers DJ EURO STOXX Select Dividend 30 ETF</t>
  </si>
  <si>
    <t>EasyETF NMX Infrastructure Europe</t>
  </si>
  <si>
    <t>EasyETF NMX30 Infrastructure Global</t>
  </si>
  <si>
    <t>iShares DJ EURO STOXX 50 (DE)</t>
  </si>
  <si>
    <t>ishares DJ EURO STOXX Banks (DE)</t>
  </si>
  <si>
    <t>iShares DJ EURO STOXX Growth</t>
  </si>
  <si>
    <t>iShares DJ EURO STOXX Healthcare (DE)</t>
  </si>
  <si>
    <t>iShares DJ EURO STOXX Select Dividend</t>
  </si>
  <si>
    <t>iShares DJ EURO STOXX Select Dividend 30 (DE)</t>
  </si>
  <si>
    <t>iShares DJ EURO STOXX SmallCap</t>
  </si>
  <si>
    <t>iShares DJ EURO STOXX Telecommunication (DE)</t>
  </si>
  <si>
    <t>iShares DJ EURO STOXX Value</t>
  </si>
  <si>
    <t>iShares S&amp;P Global Timber &amp; Forestry</t>
  </si>
  <si>
    <t>Lyxor ETF DJ EURO STOXX 50</t>
  </si>
  <si>
    <t>db x-trackers II iTraxx Europe Subordinated Financials 5- year Short TRI ETF</t>
  </si>
  <si>
    <t>db x-trackers II iTraxx Europe Subordinated Financials 5- year TRI ETF</t>
  </si>
  <si>
    <t>iShares iBoxx € Liquid Sovereigns Capped 1.5-10.5 (DE)</t>
  </si>
  <si>
    <t>ETFS Russell 1000® Fund</t>
  </si>
  <si>
    <t>ETFS Russell 2000® Fund</t>
  </si>
  <si>
    <t>ETFS WNA Global Nuclear Energy Fund</t>
  </si>
  <si>
    <t>iShares III plc iShares EUR Covered Bond EUR</t>
  </si>
  <si>
    <t>iShares III plc iShares Global Inflation-Linked Bond EUR</t>
  </si>
  <si>
    <t>PowerShares Dynamic Japan Fund</t>
  </si>
  <si>
    <t>UBS-ETF DJ EURO STOXX 50 A</t>
  </si>
  <si>
    <t>XTF Exchange Traded Funds (Deutsche Börse)</t>
  </si>
  <si>
    <t>db x-trackers DJ STOXX 600 Food &amp; Beverage ETF</t>
  </si>
  <si>
    <t>db x-trackers DJ STOXX 600 Oil &amp; Gas ETF</t>
  </si>
  <si>
    <t>iShares DJ Asia/Pacific Select Dividend 30 (DE)</t>
  </si>
  <si>
    <t>EasyETF EURO STOXX</t>
  </si>
  <si>
    <t>EasyETF EURO STOXX 50</t>
  </si>
  <si>
    <t>EasyETF EURO STOXX 50 B</t>
  </si>
  <si>
    <t xml:space="preserve">iShares DJ EURO STOXX 50 </t>
  </si>
  <si>
    <t>Lyxor ETF MSCI Thailand</t>
  </si>
  <si>
    <t>Lyxor ETF MSCI Malaysia</t>
  </si>
  <si>
    <t xml:space="preserve">Lyxor ETF South Africa (FTSE/JSE TOP 40) </t>
  </si>
  <si>
    <t>db x-trackers MSCI Europe Small Cap ETF</t>
  </si>
  <si>
    <t>EasyETF DJ EURO STOXX</t>
  </si>
  <si>
    <t>iShares S&amp;P Timber &amp; Forestry</t>
  </si>
  <si>
    <t>Lyxor ETF Leveraged DJ EURO STOXX 50</t>
  </si>
  <si>
    <t>Lyxor ETF MSCI Taiwan (Quote B)</t>
  </si>
  <si>
    <t>Lyxor ETF South Africa FTSE/JSE TOP 40</t>
  </si>
  <si>
    <t>Lyxor ETF Wise Quantitative Strategy</t>
  </si>
  <si>
    <t>SPA ETF MarketGrader 100</t>
  </si>
  <si>
    <t>SPA ETF MarketGrader 200</t>
  </si>
  <si>
    <t>SPA ETF MarketGrader 40</t>
  </si>
  <si>
    <t>SPA ETF MarketGrader Large Cap</t>
  </si>
  <si>
    <t>SPA ETF MarketGrader Mid Cap</t>
  </si>
  <si>
    <t>SPA ETF MarketGrader Small Cap</t>
  </si>
  <si>
    <t xml:space="preserve">Lyxor ETF DJ Turkey Titans 20 </t>
  </si>
  <si>
    <t>Lyxor ETF South Africa (FTSE/JSE TOP 40)</t>
  </si>
  <si>
    <t xml:space="preserve">db x-trackers S&amp;P CNX NIFTY ETF             </t>
  </si>
  <si>
    <t>ETFlab DJ EURO STOXX 50</t>
  </si>
  <si>
    <t>Lyxor ETF LevDJ EURO STOXX 50</t>
  </si>
  <si>
    <t xml:space="preserve">Lyxor ETF DJ EURO STOXX 50 Buy Write </t>
  </si>
  <si>
    <t xml:space="preserve">Lyxor ETF Leveraged DJ EURO STOXX 50 </t>
  </si>
  <si>
    <t>Acción DJ EURO STOXX 50 ETF</t>
  </si>
  <si>
    <t>Lyxor ETF NASDAQ-100</t>
  </si>
  <si>
    <t>iShares NASDAQ-100 (DE)</t>
  </si>
  <si>
    <t>Market Access RICI-Agriculture Index Fund</t>
  </si>
  <si>
    <t>Market Access RICI-Metals Index Fund</t>
  </si>
  <si>
    <t>NextTrack (Euronext)</t>
  </si>
  <si>
    <t>EasyETF FTSE/EPRA Europe</t>
  </si>
  <si>
    <t xml:space="preserve">EasyETF FTSE/EPRA NAREIT Global </t>
  </si>
  <si>
    <t>DJ Non-Financial Istanbul 20</t>
  </si>
  <si>
    <t>DJ Islamic Market Turkey</t>
  </si>
  <si>
    <t>Istanbul Gold</t>
  </si>
  <si>
    <t>FTSE Istanbul Bond</t>
  </si>
  <si>
    <t>ALPHA ETF FTSE Athex 20 Domestic Equities</t>
  </si>
  <si>
    <t>EasyETF NMX 30 Infrastructure Global</t>
  </si>
  <si>
    <t>iShares DJ EURO STOXX Technology (DE)</t>
  </si>
  <si>
    <t>StreetTRACKS MSCI Europe Financials</t>
  </si>
  <si>
    <t>FR0000001703</t>
  </si>
  <si>
    <t>StreetTRACKS MSCI Europe Health Care</t>
  </si>
  <si>
    <t>FR0000001737</t>
  </si>
  <si>
    <t>StreetTRACKS MSCI Europe Industrials</t>
  </si>
  <si>
    <t>FR0000001778</t>
  </si>
  <si>
    <t>StreetTRACKS MSCI Europe Materials</t>
  </si>
  <si>
    <t>FR0000001794</t>
  </si>
  <si>
    <t>StreetTRACKS MSCI Europe Small Cap</t>
  </si>
  <si>
    <t>FR0010149880</t>
  </si>
  <si>
    <t>StreetTRACKS MSCI Europe Technology</t>
  </si>
  <si>
    <t>FR0000001695</t>
  </si>
  <si>
    <t>StreetTRACKS MSCI Europe Telecommunication Services</t>
  </si>
  <si>
    <t>FR0000001687</t>
  </si>
  <si>
    <t>StreetTRACKS MSCI Europe Utilities</t>
  </si>
  <si>
    <t>FR0000001646</t>
  </si>
  <si>
    <t>StreetTRACKS MSCI Pan Euro</t>
  </si>
  <si>
    <t>ETFS DJ STOXX 600 Basic Resources</t>
  </si>
  <si>
    <t>ETFS DJ STOXX 600 Oil &amp; Gas</t>
  </si>
  <si>
    <t>ETFS DJ STOXX 600 Utilities</t>
  </si>
  <si>
    <t>ETFS Russell Global Shipping Large Fund</t>
  </si>
  <si>
    <t>FR0000001885</t>
  </si>
  <si>
    <t>London Stock Exchange</t>
  </si>
  <si>
    <t>LU0322254383</t>
  </si>
  <si>
    <t>iShares £ Corporate Bond</t>
  </si>
  <si>
    <t>IE00B00FV011</t>
  </si>
  <si>
    <t>iShares £ Index Linked Gilts</t>
  </si>
  <si>
    <t>IE00B1FZSD53</t>
  </si>
  <si>
    <t>iShares FTSE 250</t>
  </si>
  <si>
    <t>IE00B00FV128</t>
  </si>
  <si>
    <t>iShares FTSE EPRA/NAREIT UK Property Yield Fund</t>
  </si>
  <si>
    <t>IE00B1TXLS18</t>
  </si>
  <si>
    <t>db x-trackers S&amp;P/ASX 20 ETF</t>
  </si>
  <si>
    <t>iShares FTSE UK All Stocks Gilt</t>
  </si>
  <si>
    <t>IE00B1FZSB30</t>
  </si>
  <si>
    <t>IE00B0M63060</t>
  </si>
  <si>
    <t>IE00B2NPKV68</t>
  </si>
  <si>
    <t>iShares MSCI Eastern Europe</t>
  </si>
  <si>
    <t>iShares MSCI Emerging Markets Islamic</t>
  </si>
  <si>
    <t>iShares MSCI USA Islamic</t>
  </si>
  <si>
    <t>iShares MSCI World Islamic</t>
  </si>
  <si>
    <t>IE00B2NPL135</t>
  </si>
  <si>
    <t>iShares S&amp;P Timber and Forstery</t>
  </si>
  <si>
    <t>iShares S&amp;P/MIB</t>
  </si>
  <si>
    <t>IE00B1XNH568</t>
  </si>
  <si>
    <t>FR0010499749</t>
  </si>
  <si>
    <t>FR0010499731</t>
  </si>
  <si>
    <t>FR0010455485</t>
  </si>
  <si>
    <t>FR0010455493</t>
  </si>
  <si>
    <t>FR0010551622</t>
  </si>
  <si>
    <t>FR0010542126</t>
  </si>
  <si>
    <t>FR0010542043</t>
  </si>
  <si>
    <t>Lyxor ETF FTSE 100</t>
  </si>
  <si>
    <t>FR0010438127</t>
  </si>
  <si>
    <t>Lyxor ETF FTSE 250</t>
  </si>
  <si>
    <t>FR0010438135</t>
  </si>
  <si>
    <t>Lyxor ETF FTSE All-Share</t>
  </si>
  <si>
    <t>FR0010438150</t>
  </si>
  <si>
    <t>FR0010526657</t>
  </si>
  <si>
    <t>FR0010526665</t>
  </si>
  <si>
    <t>FR0010526673</t>
  </si>
  <si>
    <t>FR0010526681</t>
  </si>
  <si>
    <t>FR0010542092</t>
  </si>
  <si>
    <t>FR0010465609</t>
  </si>
  <si>
    <t>FR0010489450</t>
  </si>
  <si>
    <t>Total</t>
  </si>
  <si>
    <t>SWX Europe</t>
  </si>
  <si>
    <t>FR0010526764</t>
  </si>
  <si>
    <t>FR0010526780</t>
  </si>
  <si>
    <t>FR0010542100</t>
  </si>
  <si>
    <t>FR0010551630</t>
  </si>
  <si>
    <t>FR0010551648</t>
  </si>
  <si>
    <t>FR0010551663</t>
  </si>
  <si>
    <t>FR0010542118</t>
  </si>
  <si>
    <t>FR0010465625</t>
  </si>
  <si>
    <t>FR0010499913</t>
  </si>
  <si>
    <t>FR0010465633</t>
  </si>
  <si>
    <t>FR0010542134</t>
  </si>
  <si>
    <t>FR0010499897</t>
  </si>
  <si>
    <t>PowerShares Dynamic UK Fund</t>
  </si>
  <si>
    <t>IE00B23LNQ02</t>
  </si>
  <si>
    <t>PowerShares FTSE RAFI UK 100 Fund</t>
  </si>
  <si>
    <t>IE00B23LNN70</t>
  </si>
  <si>
    <t>IE00B1X6MY99</t>
  </si>
  <si>
    <t>IE00B1X6PB77</t>
  </si>
  <si>
    <t>IE00B1X4RN73</t>
  </si>
  <si>
    <t>IE00B1X6PT51</t>
  </si>
  <si>
    <t>IE00B1X6PV73</t>
  </si>
  <si>
    <t>IE00B1X6R117</t>
  </si>
  <si>
    <t>Swiss Exchange</t>
  </si>
  <si>
    <t>db x-trackers MSCI EM Asia TRN Iindex ETF</t>
  </si>
  <si>
    <t>EasyETF DJ Islamic Market Titans 100</t>
  </si>
  <si>
    <t>FR0010378570</t>
  </si>
  <si>
    <t>LU0203243844</t>
  </si>
  <si>
    <t>iShares FTSE EPRA/NAREIT UK Property Fund</t>
  </si>
  <si>
    <t>iShares MSCI AC Far East ex-Japan</t>
  </si>
  <si>
    <t>FR0010413294</t>
  </si>
  <si>
    <t>FR0010318998</t>
  </si>
  <si>
    <t>FR0010358887</t>
  </si>
  <si>
    <t>Lyxor ETF MSCI Eastern Europe</t>
  </si>
  <si>
    <t>FR0010375766</t>
  </si>
  <si>
    <t>Lyxor ETF MSCI Japan (TOPIX)</t>
  </si>
  <si>
    <t>FR0010377028</t>
  </si>
  <si>
    <t>FR0010372193</t>
  </si>
  <si>
    <t>FR0010372201</t>
  </si>
  <si>
    <t>FR0010339457</t>
  </si>
  <si>
    <t>Market Access Amex Gold Bugs Index Fund</t>
  </si>
  <si>
    <t>UBS-ETF DJ EURO STOXX 50 I</t>
  </si>
  <si>
    <t>LU0258212462</t>
  </si>
  <si>
    <t>iShares DJ STOXX Large 200 (DE)</t>
  </si>
  <si>
    <t>iShares DJ STOXX Mid 200 (DE)</t>
  </si>
  <si>
    <t>iShares DJ EURO STOXX (DE)</t>
  </si>
  <si>
    <t>iShares DJ STOXX US Select Dividend (DE)</t>
  </si>
  <si>
    <t>iShares DJ STOXX Small 200 (DE)</t>
  </si>
  <si>
    <t>iShares DJ STOXX 600 Health Care Swap (DE)</t>
  </si>
  <si>
    <t>iShares DJ EURO STOXX Sustainability 40 (DE)</t>
  </si>
  <si>
    <t>UBS-ETF SLI Swiss Leader Index</t>
  </si>
  <si>
    <t>CH0032912732</t>
  </si>
  <si>
    <t>UBS-ETF SMI</t>
  </si>
  <si>
    <t>CH0017142719</t>
  </si>
  <si>
    <t>XMTCH (LUX) on MSCI EMU Mid Cap</t>
  </si>
  <si>
    <t>LU0312694234</t>
  </si>
  <si>
    <t>XMTCH on MSCI Emerging Markets</t>
  </si>
  <si>
    <t>LU0254097446</t>
  </si>
  <si>
    <t>XMTCH on MSCI Euro</t>
  </si>
  <si>
    <t>XMTCH on SBI Domestic Government 3-7</t>
  </si>
  <si>
    <t>CH0016999846</t>
  </si>
  <si>
    <t>XMTCH on SBI Domestic Government 7+</t>
  </si>
  <si>
    <t>CH0016999861</t>
  </si>
  <si>
    <t>XMTCH on SLI</t>
  </si>
  <si>
    <t>CH0031768937</t>
  </si>
  <si>
    <t>XMTCH on SMI</t>
  </si>
  <si>
    <t>CH0008899764</t>
  </si>
  <si>
    <t>XMTCH on SMIM</t>
  </si>
  <si>
    <t>CH0019852802</t>
  </si>
  <si>
    <t>ZKB Gold ETF</t>
  </si>
  <si>
    <t>CH0024391002</t>
  </si>
  <si>
    <t>ZKB Palladium ETF</t>
  </si>
  <si>
    <t>CH0029792683</t>
  </si>
  <si>
    <t>ZKB Platinum ETF</t>
  </si>
  <si>
    <t>CH0029792709</t>
  </si>
  <si>
    <t>ZKB Silver ETF</t>
  </si>
  <si>
    <t>CH0029792717</t>
  </si>
  <si>
    <t>iShares DJ EURO STOXX 50</t>
  </si>
  <si>
    <t>iShares DJ EURO STOXX MidCap</t>
  </si>
  <si>
    <t xml:space="preserve">iShares DJ EURO STOXX SmallCap </t>
  </si>
  <si>
    <t>B1 - Ethical Index Euro</t>
  </si>
  <si>
    <t>IE0074344429</t>
  </si>
  <si>
    <t>B1 - MSCI Euro</t>
  </si>
  <si>
    <t>IE0074344205</t>
  </si>
  <si>
    <t>B1 - MSCI Pan Euro</t>
  </si>
  <si>
    <t>IE0077933707</t>
  </si>
  <si>
    <t>Lyxor ETF Russia</t>
  </si>
  <si>
    <t>FR0010326140</t>
  </si>
  <si>
    <t>Lyxor ETF South Africa</t>
  </si>
  <si>
    <t>FR0010464446</t>
  </si>
  <si>
    <t>Lyxor ETF Turkey</t>
  </si>
  <si>
    <t>FR0010326256</t>
  </si>
  <si>
    <t>Lyxor ETF World Water</t>
  </si>
  <si>
    <t>FR0010527275</t>
  </si>
  <si>
    <t>LU0259322260</t>
  </si>
  <si>
    <t>Market Access DAXglobal Asia Index Fund</t>
  </si>
  <si>
    <t>LU0259323235</t>
  </si>
  <si>
    <t>Market Access DAXglobal BRIC Index Fund</t>
  </si>
  <si>
    <t>LU0269999792</t>
  </si>
  <si>
    <t>Market Access DAXglobal Russia Index Fund</t>
  </si>
  <si>
    <t>LU0269999958</t>
  </si>
  <si>
    <t>Market Access DJ Turkey Titans 20 Index Fund</t>
  </si>
  <si>
    <t>LU0269999362</t>
  </si>
  <si>
    <t>Market Access FTSE/JSE Africa Top 40 Index Fund</t>
  </si>
  <si>
    <t>LU0270000028</t>
  </si>
  <si>
    <t>Market Access Jim Rogers Commodity Index Fund</t>
  </si>
  <si>
    <t>LU0249326488</t>
  </si>
  <si>
    <t>LU0259321452</t>
  </si>
  <si>
    <t>LU0259320728</t>
  </si>
  <si>
    <t>Market Access South-East Europe Traded Index Fund</t>
  </si>
  <si>
    <t>LU0259329869</t>
  </si>
  <si>
    <t>PowerShares Dynamic Europe Fund</t>
  </si>
  <si>
    <t>IE00B23D9570</t>
  </si>
  <si>
    <t>PowerShares Dynamic Global Developed Markets Fund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</si>
  <si>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</si>
  <si>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</si>
  <si>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</si>
  <si>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</si>
  <si>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</si>
  <si>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</si>
  <si>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</si>
  <si>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</si>
  <si>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</si>
  <si>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</si>
  <si>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</si>
  <si>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</si>
  <si>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</si>
  <si>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</si>
  <si>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</si>
  <si>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</si>
  <si>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</si>
  <si>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</si>
  <si>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</si>
  <si>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</si>
  <si>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UBS-ETF DJ EURO STOXX 50</t>
  </si>
  <si>
    <t>LU0155367302</t>
  </si>
  <si>
    <t>LU0147308422</t>
  </si>
  <si>
    <t>LU0136234654</t>
  </si>
  <si>
    <t>LU0136240974</t>
  </si>
  <si>
    <t>UBS-ETF FTSE 100</t>
  </si>
  <si>
    <t>LU0136242590</t>
  </si>
  <si>
    <t>XMTCH (Lux) on MSCI EMU Large Cap</t>
  </si>
  <si>
    <t>LU0154139132</t>
  </si>
  <si>
    <t>CAC 40 Indexis</t>
  </si>
  <si>
    <t>FR0007080973</t>
  </si>
  <si>
    <t>db x-trackers DJ EURO STOXX 50 SHORT ETF</t>
  </si>
  <si>
    <t xml:space="preserve">db x-trackers MSCI EM Asia TRN Index ETF </t>
  </si>
  <si>
    <t xml:space="preserve">db x-trackers MSCI EM EMEA TRN Index ETF </t>
  </si>
  <si>
    <t xml:space="preserve">db x-trackers MSCI EM LATAM TRN Index ETF </t>
  </si>
  <si>
    <t xml:space="preserve">db x-trackers MSCI Europe TRN Index ETF </t>
  </si>
  <si>
    <t xml:space="preserve">db x-trackers MSCI Japan TRN Index ETF </t>
  </si>
  <si>
    <t xml:space="preserve">European ETF Statistics </t>
  </si>
  <si>
    <t>Change (%)</t>
  </si>
  <si>
    <t>Market Share</t>
  </si>
  <si>
    <t>Lyxor ETF CRB</t>
  </si>
  <si>
    <t>Lyxor ETF CRB Non-Energy</t>
  </si>
  <si>
    <t>iShares JPMorgan Emerging Markets Bonds</t>
  </si>
  <si>
    <t>iShares S&amp;P Emerging Markets Infrastructure</t>
  </si>
  <si>
    <t>db x-trackers MSCI Russia 25% Capped ETF</t>
  </si>
  <si>
    <t>Data is provided with the condition of no liability.</t>
  </si>
  <si>
    <r>
      <t>Stockholmsbörsen</t>
    </r>
    <r>
      <rPr>
        <b/>
        <vertAlign val="superscript"/>
        <sz val="8"/>
        <rFont val="Arial"/>
      </rPr>
      <t>1</t>
    </r>
  </si>
  <si>
    <t>LYXOR LEV AEX</t>
  </si>
  <si>
    <t>FR0010592006</t>
  </si>
  <si>
    <t>iTraxx Europe Senior Financials 5-year Short TR Index ETF</t>
  </si>
  <si>
    <t>iTraxx Europe Senior Financials 5-year TR Index ETF</t>
  </si>
  <si>
    <t>iTraxx Europe Subordinate Financials 5-year Short TR Index ETF</t>
  </si>
  <si>
    <t>iTraxx Europe Subordinated Financials 5-year TR Index ETF</t>
  </si>
  <si>
    <t>Market Access RICI - M Index Fund</t>
  </si>
  <si>
    <r>
      <t>Total Turnover in MEUR</t>
    </r>
    <r>
      <rPr>
        <b/>
        <vertAlign val="superscript"/>
        <sz val="8"/>
        <rFont val="Arial"/>
      </rPr>
      <t>2</t>
    </r>
  </si>
  <si>
    <r>
      <t xml:space="preserve">1  </t>
    </r>
    <r>
      <rPr>
        <sz val="8"/>
        <rFont val="Arial"/>
      </rPr>
      <t>Stockholmsbörsen has not been included in the market share calculation due to the unavailability of separate on-exchange turnover data.</t>
    </r>
  </si>
  <si>
    <t>Cascade OTC Turnover (MEUR)</t>
  </si>
  <si>
    <t>% of Xetra Turnover</t>
  </si>
  <si>
    <t>db x-trackers MSCI Europe Mid Cap ETF</t>
  </si>
  <si>
    <t>db x-trackers MSCI Korea TRN INDEX ETF</t>
  </si>
  <si>
    <t>iShares DJ STOXX 600 Industrial &amp; Goods Swap (DE)</t>
  </si>
  <si>
    <t>iShares DJ STOXX 600 Personal &amp; Household Swap (DE)</t>
  </si>
  <si>
    <t>JPMorgan ETF GBI EMU</t>
  </si>
  <si>
    <t>Lyxor ETF China Enterprises</t>
  </si>
  <si>
    <t>Lyxor ETF DJ STOXX 600 Oil &amp; Gas</t>
  </si>
  <si>
    <t>Lyxor ETF Japan (Topix)</t>
  </si>
  <si>
    <t>Lyxor ETF S&amp;P/MIB</t>
  </si>
  <si>
    <t>FR0010010827</t>
  </si>
  <si>
    <t>PowerShares Dynamic Italy Fund</t>
  </si>
  <si>
    <t>IE00B23LNR19</t>
  </si>
  <si>
    <t>PowerShares FTSE RAFI Europe Developed Mid-Small Fund</t>
  </si>
  <si>
    <t>PowerShares FTSE RAFI Italy Fund</t>
  </si>
  <si>
    <t>IE00B23LNP94</t>
  </si>
  <si>
    <t>XTF Exchange Traded Funds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</si>
  <si>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</si>
  <si>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</si>
  <si>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</si>
  <si>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</si>
  <si>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</si>
  <si>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</si>
  <si>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</si>
  <si>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</si>
  <si>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</si>
  <si>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</si>
  <si>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</si>
  <si>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</si>
  <si>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</si>
  <si>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</si>
  <si>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</si>
  <si>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</si>
  <si>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db x-trackers DJ STOXX 600 Banks ETF</t>
  </si>
  <si>
    <t>LU0292103651</t>
  </si>
  <si>
    <t>db x-trackers DJ STOXX 600 Banks Short ETF</t>
  </si>
  <si>
    <t>LU0322249037</t>
  </si>
  <si>
    <t>db x-trackers DJ STOXX 600 Basic Resources ETF</t>
  </si>
  <si>
    <t>LU0292100806</t>
  </si>
  <si>
    <t>LU0292105359</t>
  </si>
  <si>
    <t>db x-trackers DJ STOXX 600 Health Care ETF</t>
  </si>
  <si>
    <t>LU0292103222</t>
  </si>
  <si>
    <t>db x-trackers DJ STOXX 600 Health Care Short ETF</t>
  </si>
  <si>
    <t>LU0322249466</t>
  </si>
  <si>
    <t>db x-trackers DJ STOXX 600 Industrial Goods ETF</t>
  </si>
  <si>
    <t>LU0292106084</t>
  </si>
  <si>
    <t>db x-trackers DJ STOXX 600 Insurance ETF</t>
  </si>
  <si>
    <t>LU0292105193</t>
  </si>
  <si>
    <t>db x-trackers DJ STOXX 600 Oil &amp; Gas Short ETF</t>
  </si>
  <si>
    <t>LU0322249623</t>
  </si>
  <si>
    <t>LU0292101796</t>
  </si>
  <si>
    <t>db x-trackers DJ STOXX 600 Technology ETF</t>
  </si>
  <si>
    <t>LU0292104469</t>
  </si>
  <si>
    <t>db x-trackers DJ STOXX 600 Technology Short ETF</t>
  </si>
  <si>
    <t>LU0322250043</t>
  </si>
  <si>
    <t>db x-trackers DJ STOXX 600 Telecommunications ETF</t>
  </si>
  <si>
    <t>LU0292104030</t>
  </si>
  <si>
    <t>db x-trackers DJ STOXX 600 Telecommunications Short ETF</t>
  </si>
  <si>
    <t>LU0322250126</t>
  </si>
  <si>
    <t>db x-trackers DJ STOXX 600 Utilities ETF</t>
  </si>
  <si>
    <t>LU0292104899</t>
  </si>
  <si>
    <t>db x-trackers DJ STOXX Global Select Dividend 100 ETF</t>
  </si>
  <si>
    <t>LU0292096186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</si>
  <si>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</si>
  <si>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</si>
  <si>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</si>
  <si>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</si>
  <si>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</si>
  <si>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</si>
  <si>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</si>
  <si>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</si>
  <si>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</si>
  <si>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</si>
  <si>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</si>
  <si>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</si>
  <si>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</si>
  <si>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</si>
  <si>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</si>
  <si>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</si>
  <si>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</si>
  <si>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</si>
  <si>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</si>
  <si>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</si>
  <si>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</si>
  <si>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</si>
  <si>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</si>
  <si>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</si>
  <si>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</si>
  <si>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</si>
  <si>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</si>
  <si>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</si>
  <si>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</si>
  <si>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</si>
  <si>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</si>
  <si>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</si>
  <si>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LU0321462441</t>
  </si>
  <si>
    <t>LU0290358737</t>
  </si>
  <si>
    <t>db x-trackers II SONIA TRI ETF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</si>
  <si>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</si>
  <si>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</si>
  <si>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</si>
  <si>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</si>
  <si>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</si>
  <si>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</si>
  <si>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</si>
  <si>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</si>
  <si>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</si>
  <si>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</si>
  <si>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</si>
  <si>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</si>
  <si>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</si>
  <si>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</si>
  <si>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</si>
  <si>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</si>
  <si>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</si>
  <si>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</si>
  <si>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</si>
  <si>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</si>
  <si>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</si>
  <si>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</si>
  <si>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</si>
  <si>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</si>
  <si>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</si>
  <si>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</si>
  <si>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</si>
  <si>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</si>
  <si>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</si>
  <si>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</si>
  <si>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</si>
  <si>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Source: Deutsche Börse, SWX Exchange, SWX Europe, Bloomberg</t>
  </si>
  <si>
    <t>db x-trackers S&amp;P 500 Short ETF</t>
  </si>
  <si>
    <t>LU0322251520</t>
  </si>
  <si>
    <t>FR0010655696</t>
  </si>
  <si>
    <t>FR0010655688</t>
  </si>
  <si>
    <t>FR0010655704</t>
  </si>
  <si>
    <t>FR0010655712</t>
  </si>
  <si>
    <t>FR0010655720</t>
  </si>
  <si>
    <t>FR0010655746</t>
  </si>
  <si>
    <t>FR0010655753</t>
  </si>
  <si>
    <t>FR0010655738</t>
  </si>
  <si>
    <t>FR0010655761</t>
  </si>
  <si>
    <t>db x-trackers S&amp;P CNX NIFTY ETF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</si>
  <si>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</si>
  <si>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</si>
  <si>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</si>
  <si>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</si>
  <si>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</si>
  <si>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db x-trackers S&amp;P/ASX 200 ETF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</si>
  <si>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</si>
  <si>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</si>
  <si>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</si>
  <si>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</si>
  <si>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</si>
  <si>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</si>
  <si>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</si>
  <si>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</si>
  <si>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</si>
  <si>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LU0315455286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</si>
  <si>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</si>
  <si>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</si>
  <si>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</si>
  <si>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</si>
  <si>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</si>
  <si>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</si>
  <si>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</si>
  <si>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EasyETF GSCI</t>
  </si>
  <si>
    <t>LU0203243414</t>
  </si>
  <si>
    <t>EasyETF GSNE</t>
  </si>
  <si>
    <t>LU0230484932</t>
  </si>
  <si>
    <t>EasyETF iTraxx Crossover</t>
  </si>
  <si>
    <t>LU0281436138</t>
  </si>
  <si>
    <t>EasyETF iTraxx Europe HiVol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</si>
  <si>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</si>
  <si>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</si>
  <si>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</si>
  <si>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</si>
  <si>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</si>
  <si>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</si>
  <si>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ETFlab DJ STOXX Strong Growth 20</t>
  </si>
  <si>
    <t>DE000ETFL037</t>
  </si>
  <si>
    <t>ETFlab DJ STOXX Strong Style Composite 40</t>
  </si>
  <si>
    <t>DE000ETFL052</t>
  </si>
  <si>
    <t>ETFlab DJ STOXX Strong Value 20</t>
  </si>
  <si>
    <t>DE000ETFL045</t>
  </si>
  <si>
    <t>iShares  iBoxx € Liquid Sovereigns Capped 1.5-10.5 (DE)</t>
  </si>
  <si>
    <t>DE000A0H0785</t>
  </si>
  <si>
    <t>iShares $ Corporate Bond</t>
  </si>
  <si>
    <t>DE000A0DPYY0</t>
  </si>
  <si>
    <t>iShares $ TIPS</t>
  </si>
  <si>
    <t>DE000A0LGQF7</t>
  </si>
  <si>
    <t>iShares $ Treasury Bond 1-3</t>
  </si>
  <si>
    <t>DE000A0J2078</t>
  </si>
  <si>
    <t>iShares $ Treasury Bond 7-10</t>
  </si>
  <si>
    <t>DE000A0LGQB6</t>
  </si>
  <si>
    <t>iShares € Corporate Bond</t>
  </si>
  <si>
    <t>DE0002511243</t>
  </si>
  <si>
    <t>iShares € Government Bond 1-3</t>
  </si>
  <si>
    <t>DE000A0J21A7</t>
  </si>
  <si>
    <t>iShares € Government Bond 15-30</t>
  </si>
  <si>
    <t>DE000A0LGQC4</t>
  </si>
  <si>
    <t>iShares € Government Bond 3-5</t>
  </si>
  <si>
    <t>DE000A0LGQD2</t>
  </si>
  <si>
    <t>iShares € Government Bond 7-10</t>
  </si>
  <si>
    <t>DE000A0LGQH3</t>
  </si>
  <si>
    <t>iShares € Inflation Linked Bond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</si>
  <si>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</si>
  <si>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</si>
  <si>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</si>
  <si>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</si>
  <si>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</si>
  <si>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</si>
  <si>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</si>
  <si>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</si>
  <si>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iShares DJ Asia/Pacific Select Dividend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</si>
  <si>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</si>
  <si>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</si>
  <si>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</si>
  <si>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</si>
  <si>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</si>
  <si>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</si>
  <si>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</si>
  <si>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</si>
  <si>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</si>
  <si>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</si>
  <si>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</si>
  <si>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</si>
  <si>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</si>
  <si>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</si>
  <si>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</si>
  <si>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</si>
  <si>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</si>
  <si>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</si>
  <si>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</si>
  <si>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</si>
  <si>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iShares DJ STOXX 50</t>
  </si>
  <si>
    <t>IE0008470928</t>
  </si>
  <si>
    <t>iShares DJ STOXX 50 (DE)</t>
  </si>
  <si>
    <t>DE0005933949</t>
  </si>
  <si>
    <t>iShares DJ STOXX 600 (DE)</t>
  </si>
  <si>
    <t>DE0002635307</t>
  </si>
  <si>
    <t>iShares DJ STOXX 600 Automobiles &amp; Parts (DE)</t>
  </si>
  <si>
    <t>DE0006344716</t>
  </si>
  <si>
    <t>iShares DJ STOXX 600 Automobiles &amp; Parts Swap (DE)</t>
  </si>
  <si>
    <t>DE000A0D8Q56</t>
  </si>
  <si>
    <t>iShares DJ STOXX 600 Banks (DE)</t>
  </si>
  <si>
    <t>DE0006289341</t>
  </si>
  <si>
    <t>iShares DJ STOXX 600 Banks Swap (DE)</t>
  </si>
  <si>
    <t>DE000A0D8Q64</t>
  </si>
  <si>
    <t>iShares DJ STOXX 600 Basic Resources (DE)</t>
  </si>
  <si>
    <t>DE0006344724</t>
  </si>
  <si>
    <t>iShares DJ STOXX 600 Basic Resources Swap (DE)</t>
  </si>
  <si>
    <t>DE000A0D8Q72</t>
  </si>
  <si>
    <t>iShares DJ STOXX 600 Chemicals (DE)</t>
  </si>
  <si>
    <t>DE0006344732</t>
  </si>
  <si>
    <t>iShares DJ STOXX 600 Chemicals Swap (DE)</t>
  </si>
  <si>
    <t>DE000A0D8Q80</t>
  </si>
  <si>
    <t xml:space="preserve">Lyxor ETF Pan Africa </t>
  </si>
  <si>
    <t>Lyxor ETF MSCI Taiwan</t>
  </si>
  <si>
    <t>Lyxor ETF MSCI EMU</t>
  </si>
  <si>
    <t>ComStage ETF DJ STOXX 600 Real Estate TR</t>
  </si>
  <si>
    <t>LU0378436793</t>
  </si>
  <si>
    <t>db x-trackers II iTraxx Europe Senior Financials 5-year  Short TRI ETF</t>
  </si>
  <si>
    <t>LU0378819709</t>
  </si>
  <si>
    <t>db x-trackers II iTraxx Europe Senior Financials 5-year   TRI ETF</t>
  </si>
  <si>
    <t>LU0378819295</t>
  </si>
  <si>
    <t>Februar 2009</t>
  </si>
  <si>
    <t>02/2009</t>
  </si>
  <si>
    <t>EasyETF S-Box BNP Paribas Global Agribusiness (USD)</t>
  </si>
  <si>
    <t>FR0010629741</t>
  </si>
  <si>
    <t>EasyETF DJ Egypt (USD)</t>
  </si>
  <si>
    <t>FR0010642587</t>
  </si>
  <si>
    <t>EasyETF DJ South Korea Titans 30 (USD)</t>
  </si>
  <si>
    <t>FR0010640227</t>
  </si>
  <si>
    <t>EasyETF DJ Turkey Titans 20 (USD)</t>
  </si>
  <si>
    <t>FR0010640235</t>
  </si>
  <si>
    <t>EasyETF FTSE South Africa (USD)</t>
  </si>
  <si>
    <t>FR0010640243</t>
  </si>
  <si>
    <t>EasyETF TSEC Taiwan (USD)</t>
  </si>
  <si>
    <t>FR0010640292</t>
  </si>
  <si>
    <t>EasyETF CAC 40 Double Short</t>
  </si>
  <si>
    <t>FR0010689679</t>
  </si>
  <si>
    <t>EasyETF TOPIX</t>
  </si>
  <si>
    <t>FR0010713610</t>
  </si>
  <si>
    <t>EasyETF TOPIX (USD)</t>
  </si>
  <si>
    <t>FR0010714261</t>
  </si>
  <si>
    <t>EasyETF FTSE ET50 Environment (USD)</t>
  </si>
  <si>
    <t>FR0010626879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</si>
</sst>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i/>
      <sz val="8"/>
      <name val="Arial"/>
    </font>
    <font>
      <b/>
      <sz val="8"/>
      <name val="Arial"/>
    </font>
    <font>
      <b/>
      <vertAlign val="superscript"/>
      <sz val="8"/>
      <name val="Arial"/>
    </font>
    <font>
      <vertAlign val="superscript"/>
      <sz val="8"/>
      <name val="Arial"/>
    </font>
    <font>
      <b/>
      <sz val="8"/>
      <color indexed="81"/>
      <name val="Tahoma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/>
    <xf numFmtId="0" fontId="12" fillId="0" borderId="0">
      <alignment vertical="center"/>
    </xf>
  </cellStyleXfs>
  <cellXfs count="152">
    <xf numFmtId="0" fontId="0" fillId="0" borderId="0" xfId="0" applyAlignment="1"/>
    <xf numFmtId="0" fontId="3" fillId="0" borderId="0" xfId="2" applyFont="1" applyAlignment="1"/>
    <xf numFmtId="49" fontId="3" fillId="0" borderId="0" xfId="2" applyNumberFormat="1" applyFont="1" applyAlignment="1"/>
    <xf numFmtId="0" fontId="3" fillId="2" borderId="1" xfId="2" applyFont="1" applyFill="1" applyBorder="1" applyAlignment="1">
      <alignment horizontal="left"/>
    </xf>
    <xf numFmtId="0" fontId="4" fillId="0" borderId="0" xfId="2" applyFont="1" applyAlignment="1"/>
    <xf numFmtId="49" fontId="3" fillId="3" borderId="2" xfId="2" applyNumberFormat="1" applyFont="1" applyFill="1" applyBorder="1" applyAlignment="1">
      <alignment vertical="top" wrapText="1"/>
    </xf>
    <xf numFmtId="49" fontId="3" fillId="3" borderId="3" xfId="2" applyNumberFormat="1" applyFont="1" applyFill="1" applyBorder="1" applyAlignment="1">
      <alignment vertical="top" wrapText="1"/>
    </xf>
    <xf numFmtId="49" fontId="3" fillId="3" borderId="2" xfId="2" applyNumberFormat="1" applyFont="1" applyFill="1" applyBorder="1" applyAlignment="1">
      <alignment horizontal="right" vertical="top" wrapText="1"/>
    </xf>
    <xf numFmtId="49" fontId="3" fillId="3" borderId="4" xfId="2" applyNumberFormat="1" applyFont="1" applyFill="1" applyBorder="1" applyAlignment="1">
      <alignment horizontal="right" vertical="top" wrapText="1"/>
    </xf>
    <xf numFmtId="49" fontId="3" fillId="3" borderId="5" xfId="2" applyNumberFormat="1" applyFont="1" applyFill="1" applyBorder="1" applyAlignment="1">
      <alignment horizontal="right" vertical="top" wrapText="1"/>
    </xf>
    <xf numFmtId="49" fontId="4" fillId="0" borderId="0" xfId="2" applyNumberFormat="1" applyFont="1" applyAlignment="1">
      <alignment vertical="top" wrapText="1"/>
    </xf>
    <xf numFmtId="4" fontId="4" fillId="3" borderId="6" xfId="1" applyNumberFormat="1" applyFont="1" applyFill="1" applyBorder="1"/>
    <xf numFmtId="10" fontId="3" fillId="3" borderId="7" xfId="2" applyNumberFormat="1" applyFont="1" applyFill="1" applyBorder="1" applyAlignment="1"/>
    <xf numFmtId="4" fontId="4" fillId="3" borderId="8" xfId="1" applyNumberFormat="1" applyFont="1" applyFill="1" applyBorder="1"/>
    <xf numFmtId="2" fontId="6" fillId="0" borderId="0" xfId="2" applyNumberFormat="1" applyFont="1" applyAlignment="1"/>
    <xf numFmtId="0" fontId="4" fillId="2" borderId="1" xfId="2" applyFont="1" applyFill="1" applyBorder="1" applyAlignment="1"/>
    <xf numFmtId="49" fontId="3" fillId="3" borderId="3" xfId="2" applyNumberFormat="1" applyFont="1" applyFill="1" applyBorder="1" applyAlignment="1">
      <alignment horizontal="right" vertical="top" wrapText="1"/>
    </xf>
    <xf numFmtId="10" fontId="3" fillId="3" borderId="9" xfId="2" applyNumberFormat="1" applyFont="1" applyFill="1" applyBorder="1" applyAlignment="1"/>
    <xf numFmtId="0" fontId="4" fillId="0" borderId="0" xfId="2" applyFont="1" applyAlignment="1"/>
    <xf numFmtId="10" fontId="4" fillId="0" borderId="0" xfId="2" applyNumberFormat="1" applyFont="1" applyAlignment="1"/>
    <xf numFmtId="0" fontId="2" fillId="0" borderId="1" xfId="2" applyFont="1" applyBorder="1" applyAlignment="1"/>
    <xf numFmtId="2" fontId="2" fillId="0" borderId="10" xfId="2" applyNumberFormat="1" applyFont="1" applyBorder="1" applyAlignment="1"/>
    <xf numFmtId="2" fontId="2" fillId="0" borderId="0" xfId="2" applyNumberFormat="1" applyFont="1" applyAlignment="1"/>
    <xf numFmtId="10" fontId="2" fillId="0" borderId="11" xfId="1" applyNumberFormat="1" applyFont="1" applyBorder="1"/>
    <xf numFmtId="10" fontId="2" fillId="0" borderId="12" xfId="1" applyNumberFormat="1" applyFont="1" applyBorder="1"/>
    <xf numFmtId="0" fontId="2" fillId="0" borderId="12" xfId="2" applyFont="1" applyBorder="1" applyAlignment="1"/>
    <xf numFmtId="0" fontId="2" fillId="0" borderId="3" xfId="2" applyFont="1" applyBorder="1" applyAlignment="1"/>
    <xf numFmtId="0" fontId="7" fillId="3" borderId="9" xfId="2" applyFont="1" applyFill="1" applyBorder="1" applyAlignment="1"/>
    <xf numFmtId="4" fontId="2" fillId="3" borderId="6" xfId="1" applyNumberFormat="1" applyFont="1" applyFill="1" applyBorder="1"/>
    <xf numFmtId="4" fontId="2" fillId="3" borderId="8" xfId="1" applyNumberFormat="1" applyFont="1" applyFill="1" applyBorder="1"/>
    <xf numFmtId="10" fontId="8" fillId="3" borderId="7" xfId="1" applyNumberFormat="1" applyFont="1" applyFill="1" applyBorder="1"/>
    <xf numFmtId="10" fontId="8" fillId="3" borderId="9" xfId="1" applyNumberFormat="1" applyFont="1" applyFill="1" applyBorder="1"/>
    <xf numFmtId="0" fontId="2" fillId="0" borderId="0" xfId="2" applyFont="1" applyAlignment="1"/>
    <xf numFmtId="10" fontId="2" fillId="0" borderId="0" xfId="1" applyNumberFormat="1" applyFont="1"/>
    <xf numFmtId="0" fontId="8" fillId="2" borderId="13" xfId="2" applyFont="1" applyFill="1" applyBorder="1" applyAlignment="1"/>
    <xf numFmtId="0" fontId="8" fillId="2" borderId="1" xfId="2" applyFont="1" applyFill="1" applyBorder="1" applyAlignment="1">
      <alignment horizontal="left"/>
    </xf>
    <xf numFmtId="0" fontId="2" fillId="2" borderId="1" xfId="2" applyFont="1" applyFill="1" applyBorder="1" applyAlignment="1"/>
    <xf numFmtId="49" fontId="8" fillId="3" borderId="2" xfId="2" applyNumberFormat="1" applyFont="1" applyFill="1" applyBorder="1" applyAlignment="1">
      <alignment vertical="top" wrapText="1"/>
    </xf>
    <xf numFmtId="49" fontId="8" fillId="3" borderId="3" xfId="2" applyNumberFormat="1" applyFont="1" applyFill="1" applyBorder="1" applyAlignment="1">
      <alignment vertical="top" wrapText="1"/>
    </xf>
    <xf numFmtId="49" fontId="8" fillId="3" borderId="4" xfId="2" applyNumberFormat="1" applyFont="1" applyFill="1" applyBorder="1" applyAlignment="1">
      <alignment horizontal="right" vertical="top" wrapText="1"/>
    </xf>
    <xf numFmtId="49" fontId="8" fillId="3" borderId="5" xfId="2" applyNumberFormat="1" applyFont="1" applyFill="1" applyBorder="1" applyAlignment="1">
      <alignment horizontal="right" vertical="top" wrapText="1"/>
    </xf>
    <xf numFmtId="49" fontId="8" fillId="3" borderId="3" xfId="2" applyNumberFormat="1" applyFont="1" applyFill="1" applyBorder="1" applyAlignment="1">
      <alignment horizontal="right" vertical="top" wrapText="1"/>
    </xf>
    <xf numFmtId="10" fontId="2" fillId="0" borderId="14" xfId="1" applyNumberFormat="1" applyFont="1" applyBorder="1"/>
    <xf numFmtId="10" fontId="2" fillId="0" borderId="1" xfId="1" applyNumberFormat="1" applyFont="1" applyBorder="1"/>
    <xf numFmtId="10" fontId="2" fillId="0" borderId="3" xfId="1" applyNumberFormat="1" applyFont="1" applyBorder="1"/>
    <xf numFmtId="2" fontId="2" fillId="0" borderId="13" xfId="2" applyNumberFormat="1" applyFont="1" applyBorder="1" applyAlignment="1"/>
    <xf numFmtId="2" fontId="2" fillId="0" borderId="15" xfId="2" applyNumberFormat="1" applyFont="1" applyBorder="1" applyAlignment="1"/>
    <xf numFmtId="2" fontId="2" fillId="0" borderId="4" xfId="2" applyNumberFormat="1" applyFont="1" applyBorder="1" applyAlignment="1"/>
    <xf numFmtId="10" fontId="2" fillId="0" borderId="5" xfId="1" applyNumberFormat="1" applyFont="1" applyBorder="1"/>
    <xf numFmtId="10" fontId="8" fillId="3" borderId="9" xfId="2" applyNumberFormat="1" applyFont="1" applyFill="1" applyBorder="1" applyAlignment="1"/>
    <xf numFmtId="10" fontId="8" fillId="3" borderId="7" xfId="2" applyNumberFormat="1" applyFont="1" applyFill="1" applyBorder="1" applyAlignment="1"/>
    <xf numFmtId="0" fontId="2" fillId="0" borderId="0" xfId="2" applyFont="1" applyAlignment="1"/>
    <xf numFmtId="0" fontId="2" fillId="0" borderId="9" xfId="2" applyFont="1" applyBorder="1" applyAlignment="1"/>
    <xf numFmtId="0" fontId="2" fillId="0" borderId="9" xfId="2" applyFont="1" applyBorder="1" applyAlignment="1">
      <alignment wrapText="1"/>
    </xf>
    <xf numFmtId="2" fontId="2" fillId="0" borderId="6" xfId="2" applyNumberFormat="1" applyFont="1" applyBorder="1" applyAlignment="1"/>
    <xf numFmtId="2" fontId="2" fillId="0" borderId="8" xfId="2" applyNumberFormat="1" applyFont="1" applyBorder="1" applyAlignment="1"/>
    <xf numFmtId="10" fontId="2" fillId="0" borderId="7" xfId="1" applyNumberFormat="1" applyFont="1" applyBorder="1"/>
    <xf numFmtId="10" fontId="2" fillId="0" borderId="9" xfId="1" applyNumberFormat="1" applyFont="1" applyBorder="1"/>
    <xf numFmtId="0" fontId="7" fillId="3" borderId="2" xfId="2" applyFont="1" applyFill="1" applyBorder="1" applyAlignment="1"/>
    <xf numFmtId="0" fontId="2" fillId="0" borderId="1" xfId="2" applyFont="1" applyBorder="1" applyAlignment="1">
      <alignment wrapText="1"/>
    </xf>
    <xf numFmtId="0" fontId="2" fillId="0" borderId="12" xfId="2" applyFont="1" applyBorder="1" applyAlignment="1">
      <alignment wrapText="1"/>
    </xf>
    <xf numFmtId="0" fontId="2" fillId="0" borderId="3" xfId="2" applyFont="1" applyBorder="1" applyAlignment="1">
      <alignment wrapText="1"/>
    </xf>
    <xf numFmtId="0" fontId="2" fillId="0" borderId="1" xfId="2" applyFont="1" applyBorder="1" applyAlignment="1">
      <alignment wrapText="1"/>
    </xf>
    <xf numFmtId="0" fontId="2" fillId="0" borderId="3" xfId="2" applyFont="1" applyBorder="1" applyAlignment="1">
      <alignment wrapText="1"/>
    </xf>
    <xf numFmtId="0" fontId="7" fillId="3" borderId="6" xfId="2" applyFont="1" applyFill="1" applyBorder="1" applyAlignment="1"/>
    <xf numFmtId="10" fontId="8" fillId="3" borderId="8" xfId="2" applyNumberFormat="1" applyFont="1" applyFill="1" applyBorder="1" applyAlignment="1"/>
    <xf numFmtId="0" fontId="2" fillId="0" borderId="12" xfId="2" applyFont="1" applyBorder="1" applyAlignment="1">
      <alignment wrapText="1"/>
    </xf>
    <xf numFmtId="0" fontId="2" fillId="0" borderId="12" xfId="2" applyFont="1" applyBorder="1" applyAlignment="1"/>
    <xf numFmtId="0" fontId="8" fillId="3" borderId="16" xfId="2" applyFont="1" applyFill="1" applyBorder="1" applyAlignment="1"/>
    <xf numFmtId="4" fontId="2" fillId="3" borderId="17" xfId="2" applyNumberFormat="1" applyFont="1" applyFill="1" applyBorder="1" applyAlignment="1"/>
    <xf numFmtId="0" fontId="2" fillId="0" borderId="0" xfId="2" applyFont="1" applyAlignment="1"/>
    <xf numFmtId="4" fontId="2" fillId="0" borderId="0" xfId="2" applyNumberFormat="1" applyFont="1" applyAlignment="1"/>
    <xf numFmtId="0" fontId="8" fillId="0" borderId="1" xfId="2" applyFont="1" applyBorder="1" applyAlignment="1"/>
    <xf numFmtId="0" fontId="2" fillId="0" borderId="1" xfId="2" applyFont="1" applyBorder="1" applyAlignment="1">
      <alignment horizontal="center"/>
    </xf>
    <xf numFmtId="49" fontId="8" fillId="0" borderId="3" xfId="2" applyNumberFormat="1" applyFont="1" applyBorder="1" applyAlignment="1">
      <alignment vertical="top" wrapText="1"/>
    </xf>
    <xf numFmtId="49" fontId="8" fillId="0" borderId="4" xfId="2" applyNumberFormat="1" applyFont="1" applyBorder="1" applyAlignment="1">
      <alignment horizontal="right" vertical="top" wrapText="1"/>
    </xf>
    <xf numFmtId="49" fontId="8" fillId="0" borderId="5" xfId="2" applyNumberFormat="1" applyFont="1" applyBorder="1" applyAlignment="1">
      <alignment horizontal="right" vertical="top" wrapText="1"/>
    </xf>
    <xf numFmtId="49" fontId="8" fillId="0" borderId="3" xfId="2" applyNumberFormat="1" applyFont="1" applyBorder="1" applyAlignment="1">
      <alignment horizontal="right" vertical="top" wrapText="1"/>
    </xf>
    <xf numFmtId="49" fontId="2" fillId="0" borderId="1" xfId="2" applyNumberFormat="1" applyFont="1" applyBorder="1" applyAlignment="1">
      <alignment vertical="top" wrapText="1"/>
    </xf>
    <xf numFmtId="10" fontId="2" fillId="0" borderId="0" xfId="2" applyNumberFormat="1" applyFont="1" applyAlignment="1"/>
    <xf numFmtId="49" fontId="2" fillId="0" borderId="1" xfId="2" applyNumberFormat="1" applyFont="1" applyBorder="1" applyAlignment="1">
      <alignment horizontal="right" vertical="top" wrapText="1"/>
    </xf>
    <xf numFmtId="49" fontId="2" fillId="0" borderId="12" xfId="2" applyNumberFormat="1" applyFont="1" applyBorder="1" applyAlignment="1">
      <alignment vertical="top" wrapText="1"/>
    </xf>
    <xf numFmtId="49" fontId="2" fillId="0" borderId="12" xfId="2" applyNumberFormat="1" applyFont="1" applyBorder="1" applyAlignment="1">
      <alignment horizontal="right" vertical="top" wrapText="1"/>
    </xf>
    <xf numFmtId="10" fontId="2" fillId="0" borderId="12" xfId="2" applyNumberFormat="1" applyFont="1" applyBorder="1" applyAlignment="1"/>
    <xf numFmtId="0" fontId="2" fillId="0" borderId="3" xfId="2" applyFont="1" applyBorder="1" applyAlignment="1"/>
    <xf numFmtId="10" fontId="2" fillId="0" borderId="3" xfId="2" applyNumberFormat="1" applyFont="1" applyBorder="1" applyAlignment="1"/>
    <xf numFmtId="0" fontId="7" fillId="0" borderId="9" xfId="2" applyFont="1" applyBorder="1" applyAlignment="1"/>
    <xf numFmtId="4" fontId="2" fillId="0" borderId="6" xfId="1" applyNumberFormat="1" applyFont="1" applyFill="1" applyBorder="1"/>
    <xf numFmtId="10" fontId="8" fillId="0" borderId="7" xfId="2" applyNumberFormat="1" applyFont="1" applyBorder="1" applyAlignment="1"/>
    <xf numFmtId="0" fontId="10" fillId="0" borderId="0" xfId="2" applyFont="1" applyAlignment="1"/>
    <xf numFmtId="10" fontId="2" fillId="0" borderId="0" xfId="2" applyNumberFormat="1" applyFont="1" applyAlignment="1"/>
    <xf numFmtId="0" fontId="3" fillId="0" borderId="0" xfId="2" applyFont="1" applyAlignment="1">
      <alignment horizontal="left"/>
    </xf>
    <xf numFmtId="11" fontId="4" fillId="0" borderId="0" xfId="2" applyNumberFormat="1" applyFont="1" applyAlignment="1"/>
    <xf numFmtId="49" fontId="3" fillId="0" borderId="0" xfId="2" applyNumberFormat="1" applyFont="1" applyAlignment="1">
      <alignment horizontal="left"/>
    </xf>
    <xf numFmtId="49" fontId="3" fillId="0" borderId="0" xfId="2" applyNumberFormat="1" applyFont="1" applyAlignment="1"/>
    <xf numFmtId="49" fontId="3" fillId="0" borderId="0" xfId="2" applyNumberFormat="1" applyFont="1" applyAlignment="1">
      <alignment horizontal="left"/>
    </xf>
    <xf numFmtId="0" fontId="3" fillId="2" borderId="6" xfId="2" applyFont="1" applyFill="1" applyBorder="1" applyAlignment="1"/>
    <xf numFmtId="0" fontId="3" fillId="2" borderId="6" xfId="2" applyFont="1" applyFill="1" applyBorder="1" applyAlignment="1">
      <alignment horizontal="center"/>
    </xf>
    <xf numFmtId="49" fontId="3" fillId="3" borderId="7" xfId="2" applyNumberFormat="1" applyFont="1" applyFill="1" applyBorder="1" applyAlignment="1">
      <alignment horizontal="right" vertical="top" wrapText="1"/>
    </xf>
    <xf numFmtId="4" fontId="4" fillId="0" borderId="0" xfId="2" applyNumberFormat="1" applyFont="1" applyAlignment="1"/>
    <xf numFmtId="4" fontId="4" fillId="0" borderId="10" xfId="2" applyNumberFormat="1" applyFont="1" applyBorder="1" applyAlignment="1"/>
    <xf numFmtId="10" fontId="4" fillId="0" borderId="11" xfId="2" applyNumberFormat="1" applyFont="1" applyBorder="1" applyAlignment="1"/>
    <xf numFmtId="10" fontId="4" fillId="0" borderId="12" xfId="2" applyNumberFormat="1" applyFont="1" applyBorder="1" applyAlignment="1"/>
    <xf numFmtId="0" fontId="5" fillId="3" borderId="8" xfId="2" applyFont="1" applyFill="1" applyBorder="1" applyAlignment="1"/>
    <xf numFmtId="0" fontId="4" fillId="0" borderId="0" xfId="2" applyFont="1" applyAlignment="1">
      <alignment horizontal="left"/>
    </xf>
    <xf numFmtId="0" fontId="4" fillId="0" borderId="10" xfId="2" applyFont="1" applyBorder="1" applyAlignment="1"/>
    <xf numFmtId="2" fontId="4" fillId="0" borderId="10" xfId="2" applyNumberFormat="1" applyFont="1" applyBorder="1" applyAlignment="1"/>
    <xf numFmtId="0" fontId="6" fillId="0" borderId="10" xfId="2" applyFont="1" applyBorder="1" applyAlignment="1"/>
    <xf numFmtId="0" fontId="4" fillId="0" borderId="2" xfId="2" applyFont="1" applyBorder="1" applyAlignment="1"/>
    <xf numFmtId="4" fontId="4" fillId="0" borderId="4" xfId="2" applyNumberFormat="1" applyFont="1" applyBorder="1" applyAlignment="1"/>
    <xf numFmtId="10" fontId="3" fillId="3" borderId="17" xfId="1" applyNumberFormat="1" applyFont="1" applyFill="1" applyBorder="1"/>
    <xf numFmtId="0" fontId="3" fillId="2" borderId="1" xfId="2" applyFont="1" applyFill="1" applyBorder="1" applyAlignment="1"/>
    <xf numFmtId="0" fontId="8" fillId="2" borderId="1" xfId="2" applyFont="1" applyFill="1" applyBorder="1" applyAlignment="1"/>
    <xf numFmtId="0" fontId="3" fillId="3" borderId="9" xfId="2" applyFont="1" applyFill="1" applyBorder="1" applyAlignment="1"/>
    <xf numFmtId="0" fontId="2" fillId="2" borderId="1" xfId="2" applyFont="1" applyFill="1" applyBorder="1" applyAlignment="1">
      <alignment horizontal="center"/>
    </xf>
    <xf numFmtId="4" fontId="2" fillId="0" borderId="0" xfId="2" applyNumberFormat="1" applyFont="1" applyAlignment="1"/>
    <xf numFmtId="4" fontId="4" fillId="0" borderId="0" xfId="2" applyNumberFormat="1" applyFont="1" applyAlignment="1"/>
    <xf numFmtId="2" fontId="4" fillId="0" borderId="12" xfId="2" applyNumberFormat="1" applyFont="1" applyBorder="1" applyAlignment="1"/>
    <xf numFmtId="0" fontId="4" fillId="0" borderId="12" xfId="2" applyFont="1" applyBorder="1" applyAlignment="1"/>
    <xf numFmtId="0" fontId="4" fillId="0" borderId="12" xfId="2" applyFont="1" applyBorder="1" applyAlignment="1">
      <alignment horizontal="left"/>
    </xf>
    <xf numFmtId="0" fontId="4" fillId="0" borderId="3" xfId="2" applyFont="1" applyBorder="1" applyAlignment="1">
      <alignment horizontal="left"/>
    </xf>
    <xf numFmtId="0" fontId="2" fillId="0" borderId="10" xfId="2" applyFont="1" applyBorder="1" applyAlignment="1"/>
    <xf numFmtId="2" fontId="0" fillId="0" borderId="0" xfId="2" applyNumberFormat="1" applyFont="1" applyAlignment="1"/>
    <xf numFmtId="4" fontId="2" fillId="0" borderId="13" xfId="2" applyNumberFormat="1" applyFont="1" applyBorder="1" applyAlignment="1"/>
    <xf numFmtId="4" fontId="2" fillId="0" borderId="10" xfId="2" applyNumberFormat="1" applyFont="1" applyBorder="1" applyAlignment="1"/>
    <xf numFmtId="4" fontId="2" fillId="0" borderId="15" xfId="2" applyNumberFormat="1" applyFont="1" applyBorder="1" applyAlignment="1"/>
    <xf numFmtId="4" fontId="2" fillId="0" borderId="0" xfId="2" applyNumberFormat="1" applyFont="1" applyAlignment="1"/>
    <xf numFmtId="4" fontId="2" fillId="0" borderId="4" xfId="2" applyNumberFormat="1" applyFont="1" applyBorder="1" applyAlignment="1"/>
    <xf numFmtId="4" fontId="2" fillId="0" borderId="8" xfId="1" applyNumberFormat="1" applyFont="1" applyFill="1" applyBorder="1"/>
    <xf numFmtId="0" fontId="5" fillId="3" borderId="9" xfId="2" applyFont="1" applyFill="1" applyBorder="1" applyAlignment="1">
      <alignment horizontal="left"/>
    </xf>
    <xf numFmtId="49" fontId="3" fillId="3" borderId="6" xfId="2" applyNumberFormat="1" applyFont="1" applyFill="1" applyBorder="1" applyAlignment="1">
      <alignment horizontal="left" vertical="top" wrapText="1"/>
    </xf>
    <xf numFmtId="49" fontId="3" fillId="3" borderId="6" xfId="2" applyNumberFormat="1" applyFont="1" applyFill="1" applyBorder="1" applyAlignment="1">
      <alignment horizontal="right" vertical="top" wrapText="1"/>
    </xf>
    <xf numFmtId="49" fontId="3" fillId="3" borderId="8" xfId="2" applyNumberFormat="1" applyFont="1" applyFill="1" applyBorder="1" applyAlignment="1">
      <alignment horizontal="right" vertical="top" wrapText="1"/>
    </xf>
    <xf numFmtId="4" fontId="2" fillId="0" borderId="0" xfId="2" applyNumberFormat="1" applyFont="1" applyAlignment="1">
      <alignment horizontal="right" vertical="top" wrapText="1"/>
    </xf>
    <xf numFmtId="0" fontId="6" fillId="0" borderId="12" xfId="2" applyFont="1" applyBorder="1" applyAlignment="1"/>
    <xf numFmtId="4" fontId="2" fillId="0" borderId="2" xfId="2" applyNumberFormat="1" applyFont="1" applyBorder="1" applyAlignment="1"/>
    <xf numFmtId="2" fontId="2" fillId="0" borderId="2" xfId="2" applyNumberFormat="1" applyFont="1" applyBorder="1" applyAlignment="1"/>
    <xf numFmtId="2" fontId="0" fillId="0" borderId="0" xfId="2" applyNumberFormat="1" applyFont="1" applyAlignment="1"/>
    <xf numFmtId="0" fontId="8" fillId="0" borderId="13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2" fillId="2" borderId="15" xfId="2" applyFont="1" applyFill="1" applyBorder="1" applyAlignment="1">
      <alignment horizontal="center"/>
    </xf>
    <xf numFmtId="0" fontId="2" fillId="2" borderId="14" xfId="2" applyFont="1" applyFill="1" applyBorder="1" applyAlignment="1">
      <alignment horizontal="center"/>
    </xf>
    <xf numFmtId="0" fontId="3" fillId="2" borderId="13" xfId="2" applyFont="1" applyFill="1" applyBorder="1" applyAlignment="1">
      <alignment horizontal="center"/>
    </xf>
    <xf numFmtId="0" fontId="0" fillId="2" borderId="15" xfId="2" applyFont="1" applyFill="1" applyBorder="1" applyAlignment="1">
      <alignment horizontal="center"/>
    </xf>
    <xf numFmtId="0" fontId="0" fillId="2" borderId="14" xfId="2" applyFont="1" applyFill="1" applyBorder="1" applyAlignment="1">
      <alignment horizontal="center"/>
    </xf>
    <xf numFmtId="0" fontId="3" fillId="2" borderId="6" xfId="2" applyFont="1" applyFill="1" applyBorder="1" applyAlignment="1">
      <alignment horizontal="center" wrapText="1"/>
    </xf>
    <xf numFmtId="0" fontId="4" fillId="0" borderId="8" xfId="2" applyFont="1" applyBorder="1" applyAlignment="1">
      <alignment horizontal="center" wrapText="1"/>
    </xf>
    <xf numFmtId="0" fontId="4" fillId="0" borderId="7" xfId="2" applyFont="1" applyBorder="1" applyAlignment="1">
      <alignment horizontal="center" wrapText="1"/>
    </xf>
    <xf numFmtId="0" fontId="4" fillId="0" borderId="15" xfId="2" applyFont="1" applyBorder="1" applyAlignment="1">
      <alignment horizontal="center"/>
    </xf>
    <xf numFmtId="0" fontId="4" fillId="0" borderId="7" xfId="2" applyFont="1" applyBorder="1" applyAlignment="1">
      <alignment horizontal="center"/>
    </xf>
  </cellXfs>
  <cellStyles count="3">
    <cellStyle name="=C:\WINNT35\SYSTEM32\COMMAND.COM" xfId="2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558"/>
  <sheetViews>
    <sheetView tabSelected="1" topLeftCell="A398" workbookViewId="0">
      <selection activeCell="A415" sqref="A415"/>
    </sheetView>
  </sheetViews>
  <sheetFormatPr baseColWidth="10" defaultRowHeight="13" x14ac:dyDescent="0.15"/>
  <cols>
    <col min="1" max="1" width="54.5" style="32" customWidth="1"/>
    <col min="2" max="2" width="18.6640625" style="32" customWidth="1"/>
    <col min="3" max="5" width="16.83203125" style="32" customWidth="1"/>
    <col min="6" max="6" width="13.5" style="32" bestFit="1" customWidth="1"/>
    <col min="7" max="7" width="23.6640625" customWidth="1"/>
    <col min="8" max="8" width="52" bestFit="1" customWidth="1"/>
    <col min="9" max="9" width="14.83203125" bestFit="1" customWidth="1"/>
    <col min="10" max="256" width="8.83203125" customWidth="1"/>
  </cols>
  <sheetData>
    <row r="1" spans="1:7" x14ac:dyDescent="0.15">
      <c r="A1" s="1" t="s">
        <v>1259</v>
      </c>
      <c r="B1"/>
      <c r="C1"/>
      <c r="D1"/>
      <c r="E1"/>
      <c r="F1"/>
    </row>
    <row r="2" spans="1:7" x14ac:dyDescent="0.15">
      <c r="A2" s="2" t="s">
        <v>1544</v>
      </c>
      <c r="B2"/>
      <c r="C2"/>
      <c r="D2"/>
      <c r="E2"/>
      <c r="F2"/>
    </row>
    <row r="3" spans="1:7" x14ac:dyDescent="0.15">
      <c r="A3"/>
      <c r="B3"/>
      <c r="C3"/>
      <c r="D3"/>
      <c r="E3"/>
      <c r="F3"/>
    </row>
    <row r="4" spans="1:7" s="4" customFormat="1" x14ac:dyDescent="0.15">
      <c r="A4" s="111" t="s">
        <v>996</v>
      </c>
      <c r="B4" s="3" t="s">
        <v>1296</v>
      </c>
      <c r="C4" s="144" t="s">
        <v>814</v>
      </c>
      <c r="D4" s="145"/>
      <c r="E4" s="146"/>
      <c r="F4" s="15"/>
    </row>
    <row r="5" spans="1:7" s="10" customFormat="1" ht="12" x14ac:dyDescent="0.15">
      <c r="A5" s="6"/>
      <c r="B5" s="6"/>
      <c r="C5" s="7" t="s">
        <v>1545</v>
      </c>
      <c r="D5" s="8" t="s">
        <v>607</v>
      </c>
      <c r="E5" s="9" t="s">
        <v>1260</v>
      </c>
      <c r="F5" s="16" t="s">
        <v>1261</v>
      </c>
    </row>
    <row r="6" spans="1:7" x14ac:dyDescent="0.15">
      <c r="A6" s="20" t="s">
        <v>394</v>
      </c>
      <c r="B6" s="20" t="s">
        <v>395</v>
      </c>
      <c r="C6" s="124">
        <v>0.97871719999999995</v>
      </c>
      <c r="D6" s="126">
        <v>0.33591531000000002</v>
      </c>
      <c r="E6" s="23">
        <f t="shared" ref="E6:E37" si="0">IF(ISERROR(C6/D6-1),"",((C6/D6-1)))</f>
        <v>1.9135831885721428</v>
      </c>
      <c r="F6" s="24">
        <f t="shared" ref="F6:F37" si="1">C6/$C$1542</f>
        <v>4.5330451707463305E-5</v>
      </c>
      <c r="G6" s="122"/>
    </row>
    <row r="7" spans="1:7" x14ac:dyDescent="0.15">
      <c r="A7" s="25" t="s">
        <v>105</v>
      </c>
      <c r="B7" s="25" t="s">
        <v>106</v>
      </c>
      <c r="C7" s="124">
        <v>47.622317267</v>
      </c>
      <c r="D7" s="126">
        <v>56.314449447999998</v>
      </c>
      <c r="E7" s="23">
        <f t="shared" si="0"/>
        <v>-0.15434994510647215</v>
      </c>
      <c r="F7" s="24">
        <f t="shared" si="1"/>
        <v>2.2056842906911611E-3</v>
      </c>
      <c r="G7" s="122"/>
    </row>
    <row r="8" spans="1:7" x14ac:dyDescent="0.15">
      <c r="A8" s="25" t="s">
        <v>107</v>
      </c>
      <c r="B8" s="25" t="s">
        <v>108</v>
      </c>
      <c r="C8" s="124">
        <v>0.52720199999999995</v>
      </c>
      <c r="D8" s="126">
        <v>9.1178699999999999</v>
      </c>
      <c r="E8" s="23">
        <f t="shared" si="0"/>
        <v>-0.94217925897166777</v>
      </c>
      <c r="F8" s="24">
        <f t="shared" si="1"/>
        <v>2.4417987955129496E-5</v>
      </c>
      <c r="G8" s="122"/>
    </row>
    <row r="9" spans="1:7" x14ac:dyDescent="0.15">
      <c r="A9" s="25" t="s">
        <v>55</v>
      </c>
      <c r="B9" s="25" t="s">
        <v>56</v>
      </c>
      <c r="C9" s="124">
        <v>16.936188090999998</v>
      </c>
      <c r="D9" s="126">
        <v>57.988010564999996</v>
      </c>
      <c r="E9" s="23">
        <f t="shared" si="0"/>
        <v>-0.7079363832974428</v>
      </c>
      <c r="F9" s="24">
        <f t="shared" si="1"/>
        <v>7.8441970404483595E-4</v>
      </c>
      <c r="G9" s="122"/>
    </row>
    <row r="10" spans="1:7" x14ac:dyDescent="0.15">
      <c r="A10" s="25" t="s">
        <v>392</v>
      </c>
      <c r="B10" s="25" t="s">
        <v>393</v>
      </c>
      <c r="C10" s="124">
        <v>0.31961843000000001</v>
      </c>
      <c r="D10" s="126">
        <v>0.20371926000000001</v>
      </c>
      <c r="E10" s="23">
        <f t="shared" si="0"/>
        <v>0.56891611524604979</v>
      </c>
      <c r="F10" s="24">
        <f t="shared" si="1"/>
        <v>1.4803507903948393E-5</v>
      </c>
      <c r="G10" s="122"/>
    </row>
    <row r="11" spans="1:7" x14ac:dyDescent="0.15">
      <c r="A11" s="25" t="s">
        <v>390</v>
      </c>
      <c r="B11" s="25" t="s">
        <v>391</v>
      </c>
      <c r="C11" s="124">
        <v>4.0914510450000003</v>
      </c>
      <c r="D11" s="126">
        <v>1.064196798</v>
      </c>
      <c r="E11" s="23">
        <f t="shared" si="0"/>
        <v>2.8446376203060146</v>
      </c>
      <c r="F11" s="24">
        <f t="shared" si="1"/>
        <v>1.8950042362474349E-4</v>
      </c>
      <c r="G11" s="122"/>
    </row>
    <row r="12" spans="1:7" x14ac:dyDescent="0.15">
      <c r="A12" s="25" t="s">
        <v>57</v>
      </c>
      <c r="B12" s="25" t="s">
        <v>58</v>
      </c>
      <c r="C12" s="124">
        <v>4.3597871660000003</v>
      </c>
      <c r="D12" s="126">
        <v>16.982283662</v>
      </c>
      <c r="E12" s="23">
        <f t="shared" si="0"/>
        <v>-0.74327438801675583</v>
      </c>
      <c r="F12" s="24">
        <f t="shared" si="1"/>
        <v>2.0192873036581078E-4</v>
      </c>
      <c r="G12" s="122"/>
    </row>
    <row r="13" spans="1:7" x14ac:dyDescent="0.15">
      <c r="A13" s="25" t="s">
        <v>59</v>
      </c>
      <c r="B13" s="25" t="s">
        <v>60</v>
      </c>
      <c r="C13" s="124">
        <v>0.25191100999999999</v>
      </c>
      <c r="D13" s="126">
        <v>0.72675693999999991</v>
      </c>
      <c r="E13" s="23">
        <f t="shared" si="0"/>
        <v>-0.65337653328773171</v>
      </c>
      <c r="F13" s="24">
        <f t="shared" si="1"/>
        <v>1.1667558180630018E-5</v>
      </c>
      <c r="G13" s="122"/>
    </row>
    <row r="14" spans="1:7" x14ac:dyDescent="0.15">
      <c r="A14" s="25" t="s">
        <v>63</v>
      </c>
      <c r="B14" s="25" t="s">
        <v>64</v>
      </c>
      <c r="C14" s="124">
        <v>3.3359099999999996E-2</v>
      </c>
      <c r="D14" s="126">
        <v>3.2614599999999999E-3</v>
      </c>
      <c r="E14" s="23">
        <f t="shared" si="0"/>
        <v>9.2282720008830399</v>
      </c>
      <c r="F14" s="24">
        <f t="shared" si="1"/>
        <v>1.5450664109657405E-6</v>
      </c>
      <c r="G14" s="122"/>
    </row>
    <row r="15" spans="1:7" x14ac:dyDescent="0.15">
      <c r="A15" s="25" t="s">
        <v>65</v>
      </c>
      <c r="B15" s="25" t="s">
        <v>66</v>
      </c>
      <c r="C15" s="124">
        <v>1.5872235770000001</v>
      </c>
      <c r="D15" s="126">
        <v>1.90367215</v>
      </c>
      <c r="E15" s="23">
        <f t="shared" si="0"/>
        <v>-0.16623060488645591</v>
      </c>
      <c r="F15" s="24">
        <f t="shared" si="1"/>
        <v>7.3514148628577966E-5</v>
      </c>
      <c r="G15" s="122"/>
    </row>
    <row r="16" spans="1:7" x14ac:dyDescent="0.15">
      <c r="A16" s="25" t="s">
        <v>67</v>
      </c>
      <c r="B16" s="25" t="s">
        <v>68</v>
      </c>
      <c r="C16" s="124">
        <v>2.4667695049999998</v>
      </c>
      <c r="D16" s="126">
        <v>1.989682033</v>
      </c>
      <c r="E16" s="23">
        <f t="shared" si="0"/>
        <v>0.23978076098956258</v>
      </c>
      <c r="F16" s="24">
        <f t="shared" si="1"/>
        <v>1.1425136486805959E-4</v>
      </c>
      <c r="G16" s="122"/>
    </row>
    <row r="17" spans="1:7" x14ac:dyDescent="0.15">
      <c r="A17" s="25" t="s">
        <v>69</v>
      </c>
      <c r="B17" s="25" t="s">
        <v>70</v>
      </c>
      <c r="C17" s="124">
        <v>7.1858107000000004E-2</v>
      </c>
      <c r="D17" s="126">
        <v>0.24333443599999999</v>
      </c>
      <c r="E17" s="23">
        <f t="shared" si="0"/>
        <v>-0.70469404913984302</v>
      </c>
      <c r="F17" s="24">
        <f t="shared" si="1"/>
        <v>3.3281937306846462E-6</v>
      </c>
      <c r="G17" s="122"/>
    </row>
    <row r="18" spans="1:7" x14ac:dyDescent="0.15">
      <c r="A18" s="25" t="s">
        <v>71</v>
      </c>
      <c r="B18" s="25" t="s">
        <v>72</v>
      </c>
      <c r="C18" s="124">
        <v>0.205373377</v>
      </c>
      <c r="D18" s="126">
        <v>1.6651402</v>
      </c>
      <c r="E18" s="23">
        <f t="shared" si="0"/>
        <v>-0.87666301191935669</v>
      </c>
      <c r="F18" s="24">
        <f t="shared" si="1"/>
        <v>9.5121123324461401E-6</v>
      </c>
      <c r="G18" s="122"/>
    </row>
    <row r="19" spans="1:7" x14ac:dyDescent="0.15">
      <c r="A19" s="25" t="s">
        <v>73</v>
      </c>
      <c r="B19" s="25" t="s">
        <v>74</v>
      </c>
      <c r="C19" s="124">
        <v>0</v>
      </c>
      <c r="D19" s="126">
        <v>1.4628799999999999E-2</v>
      </c>
      <c r="E19" s="23">
        <f t="shared" si="0"/>
        <v>-1</v>
      </c>
      <c r="F19" s="24">
        <f t="shared" si="1"/>
        <v>0</v>
      </c>
      <c r="G19" s="122"/>
    </row>
    <row r="20" spans="1:7" x14ac:dyDescent="0.15">
      <c r="A20" s="25" t="s">
        <v>75</v>
      </c>
      <c r="B20" s="25" t="s">
        <v>76</v>
      </c>
      <c r="C20" s="124">
        <v>1.9838358E-2</v>
      </c>
      <c r="D20" s="126">
        <v>0.59478745999999993</v>
      </c>
      <c r="E20" s="23">
        <f t="shared" si="0"/>
        <v>-0.96664630757346504</v>
      </c>
      <c r="F20" s="24">
        <f t="shared" si="1"/>
        <v>9.1883715671326537E-7</v>
      </c>
      <c r="G20" s="122"/>
    </row>
    <row r="21" spans="1:7" x14ac:dyDescent="0.15">
      <c r="A21" s="25" t="s">
        <v>77</v>
      </c>
      <c r="B21" s="25" t="s">
        <v>78</v>
      </c>
      <c r="C21" s="124">
        <v>2.7299113830000001</v>
      </c>
      <c r="D21" s="126">
        <v>0.42217549999999998</v>
      </c>
      <c r="E21" s="23">
        <f t="shared" si="0"/>
        <v>5.4662951379224998</v>
      </c>
      <c r="F21" s="24">
        <f t="shared" si="1"/>
        <v>1.2643909406387859E-4</v>
      </c>
      <c r="G21" s="122"/>
    </row>
    <row r="22" spans="1:7" x14ac:dyDescent="0.15">
      <c r="A22" s="25" t="s">
        <v>79</v>
      </c>
      <c r="B22" s="25" t="s">
        <v>80</v>
      </c>
      <c r="C22" s="124">
        <v>7.5519999999999997E-3</v>
      </c>
      <c r="D22" s="126">
        <v>4.7836299999999999E-4</v>
      </c>
      <c r="E22" s="23">
        <f t="shared" si="0"/>
        <v>14.78717417526021</v>
      </c>
      <c r="F22" s="24">
        <f t="shared" si="1"/>
        <v>3.4977986623180104E-7</v>
      </c>
      <c r="G22" s="122"/>
    </row>
    <row r="23" spans="1:7" x14ac:dyDescent="0.15">
      <c r="A23" s="25" t="s">
        <v>81</v>
      </c>
      <c r="B23" s="25" t="s">
        <v>82</v>
      </c>
      <c r="C23" s="124">
        <v>0.13409175000000001</v>
      </c>
      <c r="D23" s="126">
        <v>4.1751907499999996</v>
      </c>
      <c r="E23" s="23">
        <f t="shared" si="0"/>
        <v>-0.96788368291915761</v>
      </c>
      <c r="F23" s="24">
        <f t="shared" si="1"/>
        <v>6.2106189589232141E-6</v>
      </c>
      <c r="G23" s="122"/>
    </row>
    <row r="24" spans="1:7" x14ac:dyDescent="0.15">
      <c r="A24" s="25" t="s">
        <v>83</v>
      </c>
      <c r="B24" s="25" t="s">
        <v>84</v>
      </c>
      <c r="C24" s="124">
        <v>4.7736000000000002E-3</v>
      </c>
      <c r="D24" s="126">
        <v>0.5776017</v>
      </c>
      <c r="E24" s="23">
        <f t="shared" si="0"/>
        <v>-0.99173548138795298</v>
      </c>
      <c r="F24" s="24">
        <f t="shared" si="1"/>
        <v>2.2109496417427511E-7</v>
      </c>
      <c r="G24" s="122"/>
    </row>
    <row r="25" spans="1:7" x14ac:dyDescent="0.15">
      <c r="A25" s="25" t="s">
        <v>85</v>
      </c>
      <c r="B25" s="25" t="s">
        <v>86</v>
      </c>
      <c r="C25" s="124">
        <v>2.1577084969999998</v>
      </c>
      <c r="D25" s="126">
        <v>0.64914369199999999</v>
      </c>
      <c r="E25" s="23">
        <f t="shared" si="0"/>
        <v>2.3239304696193517</v>
      </c>
      <c r="F25" s="24">
        <f t="shared" si="1"/>
        <v>9.9936836526467223E-5</v>
      </c>
      <c r="G25" s="122"/>
    </row>
    <row r="26" spans="1:7" x14ac:dyDescent="0.15">
      <c r="A26" s="25" t="s">
        <v>87</v>
      </c>
      <c r="B26" s="25" t="s">
        <v>88</v>
      </c>
      <c r="C26" s="124">
        <v>4.3538000000000006E-3</v>
      </c>
      <c r="D26" s="126">
        <v>2.4521E-3</v>
      </c>
      <c r="E26" s="23">
        <f t="shared" si="0"/>
        <v>0.77553933363239702</v>
      </c>
      <c r="F26" s="24">
        <f t="shared" si="1"/>
        <v>2.0165142764830716E-7</v>
      </c>
      <c r="G26" s="122"/>
    </row>
    <row r="27" spans="1:7" x14ac:dyDescent="0.15">
      <c r="A27" s="25" t="s">
        <v>1538</v>
      </c>
      <c r="B27" s="25" t="s">
        <v>1539</v>
      </c>
      <c r="C27" s="124">
        <v>4.895E-3</v>
      </c>
      <c r="D27" s="126">
        <v>7.4198999999999992E-3</v>
      </c>
      <c r="E27" s="23">
        <f t="shared" si="0"/>
        <v>-0.34028760495424459</v>
      </c>
      <c r="F27" s="24">
        <f t="shared" si="1"/>
        <v>2.2671774962985515E-7</v>
      </c>
      <c r="G27" s="122"/>
    </row>
    <row r="28" spans="1:7" x14ac:dyDescent="0.15">
      <c r="A28" s="25" t="s">
        <v>89</v>
      </c>
      <c r="B28" s="25" t="s">
        <v>90</v>
      </c>
      <c r="C28" s="124">
        <v>0.57369000000000003</v>
      </c>
      <c r="D28" s="126">
        <v>0</v>
      </c>
      <c r="E28" s="23" t="str">
        <f t="shared" si="0"/>
        <v/>
      </c>
      <c r="F28" s="24">
        <f t="shared" si="1"/>
        <v>2.6571134991859369E-5</v>
      </c>
      <c r="G28" s="122"/>
    </row>
    <row r="29" spans="1:7" x14ac:dyDescent="0.15">
      <c r="A29" s="25" t="s">
        <v>91</v>
      </c>
      <c r="B29" s="25" t="s">
        <v>92</v>
      </c>
      <c r="C29" s="124">
        <v>0.92667142000000002</v>
      </c>
      <c r="D29" s="126">
        <v>2.804199074</v>
      </c>
      <c r="E29" s="23">
        <f t="shared" si="0"/>
        <v>-0.66954149989138756</v>
      </c>
      <c r="F29" s="24">
        <f t="shared" si="1"/>
        <v>4.2919889476752269E-5</v>
      </c>
      <c r="G29" s="122"/>
    </row>
    <row r="30" spans="1:7" x14ac:dyDescent="0.15">
      <c r="A30" s="25" t="s">
        <v>93</v>
      </c>
      <c r="B30" s="25" t="s">
        <v>94</v>
      </c>
      <c r="C30" s="124">
        <v>3.7616580000000004E-2</v>
      </c>
      <c r="D30" s="126">
        <v>7.0297200000000006E-3</v>
      </c>
      <c r="E30" s="23">
        <f t="shared" si="0"/>
        <v>4.3510779945716189</v>
      </c>
      <c r="F30" s="24">
        <f t="shared" si="1"/>
        <v>1.7422566632015153E-6</v>
      </c>
      <c r="G30" s="122"/>
    </row>
    <row r="31" spans="1:7" x14ac:dyDescent="0.15">
      <c r="A31" s="25" t="s">
        <v>61</v>
      </c>
      <c r="B31" s="25" t="s">
        <v>62</v>
      </c>
      <c r="C31" s="124">
        <v>4.3968132539999996</v>
      </c>
      <c r="D31" s="126">
        <v>1.4304230900000001</v>
      </c>
      <c r="E31" s="23">
        <f t="shared" si="0"/>
        <v>2.0737851512170424</v>
      </c>
      <c r="F31" s="24">
        <f t="shared" si="1"/>
        <v>2.0364363768939748E-4</v>
      </c>
      <c r="G31" s="122"/>
    </row>
    <row r="32" spans="1:7" x14ac:dyDescent="0.15">
      <c r="A32" s="25" t="s">
        <v>95</v>
      </c>
      <c r="B32" s="25" t="s">
        <v>96</v>
      </c>
      <c r="C32" s="124">
        <v>0</v>
      </c>
      <c r="D32" s="126">
        <v>0.39975003999999997</v>
      </c>
      <c r="E32" s="23">
        <f t="shared" si="0"/>
        <v>-1</v>
      </c>
      <c r="F32" s="24">
        <f t="shared" si="1"/>
        <v>0</v>
      </c>
      <c r="G32" s="122"/>
    </row>
    <row r="33" spans="1:7" x14ac:dyDescent="0.15">
      <c r="A33" s="25" t="s">
        <v>97</v>
      </c>
      <c r="B33" s="25" t="s">
        <v>98</v>
      </c>
      <c r="C33" s="124">
        <v>0.37632839299999998</v>
      </c>
      <c r="D33" s="126">
        <v>3.5442772519999997</v>
      </c>
      <c r="E33" s="23">
        <f t="shared" si="0"/>
        <v>-0.89382083673402191</v>
      </c>
      <c r="F33" s="24">
        <f t="shared" si="1"/>
        <v>1.7430097320281866E-5</v>
      </c>
      <c r="G33" s="122"/>
    </row>
    <row r="34" spans="1:7" x14ac:dyDescent="0.15">
      <c r="A34" s="25" t="s">
        <v>99</v>
      </c>
      <c r="B34" s="25" t="s">
        <v>100</v>
      </c>
      <c r="C34" s="124">
        <v>3.1309022179999997</v>
      </c>
      <c r="D34" s="126">
        <v>2.1124867310000002</v>
      </c>
      <c r="E34" s="23">
        <f t="shared" si="0"/>
        <v>0.48209319947676366</v>
      </c>
      <c r="F34" s="24">
        <f t="shared" si="1"/>
        <v>1.450114617315796E-4</v>
      </c>
      <c r="G34" s="122"/>
    </row>
    <row r="35" spans="1:7" x14ac:dyDescent="0.15">
      <c r="A35" s="25" t="s">
        <v>356</v>
      </c>
      <c r="B35" s="25" t="s">
        <v>357</v>
      </c>
      <c r="C35" s="124">
        <v>0.88051100000000004</v>
      </c>
      <c r="D35" s="126">
        <v>0.34700829999999999</v>
      </c>
      <c r="E35" s="23">
        <f t="shared" si="0"/>
        <v>1.5374349835436214</v>
      </c>
      <c r="F35" s="24">
        <f t="shared" si="1"/>
        <v>4.0781914697514483E-5</v>
      </c>
      <c r="G35" s="122"/>
    </row>
    <row r="36" spans="1:7" x14ac:dyDescent="0.15">
      <c r="A36" s="25" t="s">
        <v>348</v>
      </c>
      <c r="B36" s="25" t="s">
        <v>349</v>
      </c>
      <c r="C36" s="124">
        <v>9.6720000000000009E-4</v>
      </c>
      <c r="D36" s="126">
        <v>3.999E-3</v>
      </c>
      <c r="E36" s="23">
        <f t="shared" si="0"/>
        <v>-0.75813953488372088</v>
      </c>
      <c r="F36" s="24">
        <f t="shared" si="1"/>
        <v>4.4797018884983848E-8</v>
      </c>
      <c r="G36" s="122"/>
    </row>
    <row r="37" spans="1:7" x14ac:dyDescent="0.15">
      <c r="A37" s="25" t="s">
        <v>379</v>
      </c>
      <c r="B37" s="25" t="s">
        <v>380</v>
      </c>
      <c r="C37" s="124">
        <v>3.6412100000000002E-3</v>
      </c>
      <c r="D37" s="126">
        <v>0</v>
      </c>
      <c r="E37" s="23" t="str">
        <f t="shared" si="0"/>
        <v/>
      </c>
      <c r="F37" s="24">
        <f t="shared" si="1"/>
        <v>1.6864697387736975E-7</v>
      </c>
      <c r="G37" s="122"/>
    </row>
    <row r="38" spans="1:7" x14ac:dyDescent="0.15">
      <c r="A38" s="25" t="s">
        <v>381</v>
      </c>
      <c r="B38" s="25" t="s">
        <v>382</v>
      </c>
      <c r="C38" s="124">
        <v>0</v>
      </c>
      <c r="D38" s="126">
        <v>0</v>
      </c>
      <c r="E38" s="23" t="str">
        <f t="shared" ref="E38:E69" si="2">IF(ISERROR(C38/D38-1),"",((C38/D38-1)))</f>
        <v/>
      </c>
      <c r="F38" s="24">
        <f t="shared" ref="F38:F55" si="3">C38/$C$1542</f>
        <v>0</v>
      </c>
      <c r="G38" s="122"/>
    </row>
    <row r="39" spans="1:7" x14ac:dyDescent="0.15">
      <c r="A39" s="25" t="s">
        <v>383</v>
      </c>
      <c r="B39" s="25" t="s">
        <v>384</v>
      </c>
      <c r="C39" s="124">
        <v>9.0710900000000004E-3</v>
      </c>
      <c r="D39" s="126">
        <v>3.63413517</v>
      </c>
      <c r="E39" s="23">
        <f t="shared" si="2"/>
        <v>-0.99750392058201842</v>
      </c>
      <c r="F39" s="24">
        <f t="shared" si="3"/>
        <v>4.2013832716851543E-7</v>
      </c>
      <c r="G39" s="122"/>
    </row>
    <row r="40" spans="1:7" x14ac:dyDescent="0.15">
      <c r="A40" s="25" t="s">
        <v>346</v>
      </c>
      <c r="B40" s="25" t="s">
        <v>347</v>
      </c>
      <c r="C40" s="124">
        <v>0</v>
      </c>
      <c r="D40" s="126">
        <v>1.622028E-2</v>
      </c>
      <c r="E40" s="23">
        <f t="shared" si="2"/>
        <v>-1</v>
      </c>
      <c r="F40" s="24">
        <f t="shared" si="3"/>
        <v>0</v>
      </c>
      <c r="G40" s="122"/>
    </row>
    <row r="41" spans="1:7" x14ac:dyDescent="0.15">
      <c r="A41" s="25" t="s">
        <v>358</v>
      </c>
      <c r="B41" s="25" t="s">
        <v>359</v>
      </c>
      <c r="C41" s="124">
        <v>0</v>
      </c>
      <c r="D41" s="126">
        <v>13.633723659999999</v>
      </c>
      <c r="E41" s="23">
        <f t="shared" si="2"/>
        <v>-1</v>
      </c>
      <c r="F41" s="24">
        <f t="shared" si="3"/>
        <v>0</v>
      </c>
      <c r="G41" s="122"/>
    </row>
    <row r="42" spans="1:7" x14ac:dyDescent="0.15">
      <c r="A42" s="25" t="s">
        <v>350</v>
      </c>
      <c r="B42" s="25" t="s">
        <v>351</v>
      </c>
      <c r="C42" s="124">
        <v>2.6934400000000001E-3</v>
      </c>
      <c r="D42" s="126">
        <v>2.7982457000000003</v>
      </c>
      <c r="E42" s="23">
        <f t="shared" si="2"/>
        <v>-0.99903745407345756</v>
      </c>
      <c r="F42" s="24">
        <f t="shared" si="3"/>
        <v>1.2474987856241821E-7</v>
      </c>
      <c r="G42" s="122"/>
    </row>
    <row r="43" spans="1:7" x14ac:dyDescent="0.15">
      <c r="A43" s="25" t="s">
        <v>354</v>
      </c>
      <c r="B43" s="25" t="s">
        <v>355</v>
      </c>
      <c r="C43" s="124">
        <v>0.77581761999999999</v>
      </c>
      <c r="D43" s="126">
        <v>5.7855215300000005</v>
      </c>
      <c r="E43" s="23">
        <f t="shared" si="2"/>
        <v>-0.86590359814977647</v>
      </c>
      <c r="F43" s="24">
        <f t="shared" si="3"/>
        <v>3.5932916226678268E-5</v>
      </c>
      <c r="G43" s="122"/>
    </row>
    <row r="44" spans="1:7" x14ac:dyDescent="0.15">
      <c r="A44" s="25" t="s">
        <v>352</v>
      </c>
      <c r="B44" s="25" t="s">
        <v>353</v>
      </c>
      <c r="C44" s="124">
        <v>4.4990000000000004E-3</v>
      </c>
      <c r="D44" s="126">
        <v>0.77246000000000004</v>
      </c>
      <c r="E44" s="23">
        <f t="shared" si="2"/>
        <v>-0.99417575020065763</v>
      </c>
      <c r="F44" s="24">
        <f t="shared" si="3"/>
        <v>2.0837653842384441E-7</v>
      </c>
      <c r="G44" s="122"/>
    </row>
    <row r="45" spans="1:7" x14ac:dyDescent="0.15">
      <c r="A45" s="25" t="s">
        <v>360</v>
      </c>
      <c r="B45" s="25" t="s">
        <v>361</v>
      </c>
      <c r="C45" s="124">
        <v>1.2322696599999998</v>
      </c>
      <c r="D45" s="126">
        <v>0.25636104999999998</v>
      </c>
      <c r="E45" s="23">
        <f t="shared" si="2"/>
        <v>3.8067741179871124</v>
      </c>
      <c r="F45" s="24">
        <f t="shared" si="3"/>
        <v>5.7074035598027926E-5</v>
      </c>
      <c r="G45" s="122"/>
    </row>
    <row r="46" spans="1:7" x14ac:dyDescent="0.15">
      <c r="A46" s="25" t="s">
        <v>362</v>
      </c>
      <c r="B46" s="25" t="s">
        <v>363</v>
      </c>
      <c r="C46" s="124">
        <v>0.55838645999999992</v>
      </c>
      <c r="D46" s="126">
        <v>2.4217282500000001</v>
      </c>
      <c r="E46" s="23">
        <f t="shared" si="2"/>
        <v>-0.76942645815029009</v>
      </c>
      <c r="F46" s="24">
        <f t="shared" si="3"/>
        <v>2.5862333326860289E-5</v>
      </c>
      <c r="G46" s="122"/>
    </row>
    <row r="47" spans="1:7" x14ac:dyDescent="0.15">
      <c r="A47" s="25" t="s">
        <v>373</v>
      </c>
      <c r="B47" s="25" t="s">
        <v>374</v>
      </c>
      <c r="C47" s="124">
        <v>0</v>
      </c>
      <c r="D47" s="126">
        <v>12.644229230000001</v>
      </c>
      <c r="E47" s="23">
        <f t="shared" si="2"/>
        <v>-1</v>
      </c>
      <c r="F47" s="24">
        <f t="shared" si="3"/>
        <v>0</v>
      </c>
      <c r="G47" s="122"/>
    </row>
    <row r="48" spans="1:7" x14ac:dyDescent="0.15">
      <c r="A48" s="25" t="s">
        <v>375</v>
      </c>
      <c r="B48" s="25" t="s">
        <v>376</v>
      </c>
      <c r="C48" s="124">
        <v>1.0835749800000001</v>
      </c>
      <c r="D48" s="126">
        <v>12.616616410000001</v>
      </c>
      <c r="E48" s="23">
        <f t="shared" si="2"/>
        <v>-0.91411524732247917</v>
      </c>
      <c r="F48" s="24">
        <f t="shared" si="3"/>
        <v>5.0187064559921413E-5</v>
      </c>
      <c r="G48" s="122"/>
    </row>
    <row r="49" spans="1:7" x14ac:dyDescent="0.15">
      <c r="A49" s="25" t="s">
        <v>377</v>
      </c>
      <c r="B49" s="25" t="s">
        <v>378</v>
      </c>
      <c r="C49" s="124">
        <v>2.5858811000000002E-2</v>
      </c>
      <c r="D49" s="126">
        <v>1.8911869999999997E-2</v>
      </c>
      <c r="E49" s="23">
        <f t="shared" si="2"/>
        <v>0.36733231563034252</v>
      </c>
      <c r="F49" s="24">
        <f t="shared" si="3"/>
        <v>1.1976816012305914E-6</v>
      </c>
      <c r="G49" s="122"/>
    </row>
    <row r="50" spans="1:7" x14ac:dyDescent="0.15">
      <c r="A50" s="25" t="s">
        <v>364</v>
      </c>
      <c r="B50" s="25" t="s">
        <v>365</v>
      </c>
      <c r="C50" s="124">
        <v>7.3699999999999998E-3</v>
      </c>
      <c r="D50" s="126">
        <v>6.1572673399999998</v>
      </c>
      <c r="E50" s="23">
        <f t="shared" si="2"/>
        <v>-0.99880304044098889</v>
      </c>
      <c r="F50" s="24">
        <f t="shared" si="3"/>
        <v>3.4135031966742238E-7</v>
      </c>
      <c r="G50" s="122"/>
    </row>
    <row r="51" spans="1:7" x14ac:dyDescent="0.15">
      <c r="A51" s="25" t="s">
        <v>344</v>
      </c>
      <c r="B51" s="25" t="s">
        <v>345</v>
      </c>
      <c r="C51" s="124">
        <v>6.6820083200000004</v>
      </c>
      <c r="D51" s="126">
        <v>8.8729472200000004</v>
      </c>
      <c r="E51" s="23">
        <f t="shared" si="2"/>
        <v>-0.24692346811908572</v>
      </c>
      <c r="F51" s="24">
        <f t="shared" si="3"/>
        <v>3.0948516635717448E-4</v>
      </c>
      <c r="G51" s="122"/>
    </row>
    <row r="52" spans="1:7" x14ac:dyDescent="0.15">
      <c r="A52" s="25" t="s">
        <v>101</v>
      </c>
      <c r="B52" s="25" t="s">
        <v>102</v>
      </c>
      <c r="C52" s="124">
        <v>2.9932109810000003</v>
      </c>
      <c r="D52" s="126">
        <v>0.36772770500000002</v>
      </c>
      <c r="E52" s="23">
        <f t="shared" si="2"/>
        <v>7.139748352656758</v>
      </c>
      <c r="F52" s="24">
        <f t="shared" si="3"/>
        <v>1.3863412824917083E-4</v>
      </c>
      <c r="G52" s="122"/>
    </row>
    <row r="53" spans="1:7" x14ac:dyDescent="0.15">
      <c r="A53" s="25" t="s">
        <v>103</v>
      </c>
      <c r="B53" s="25" t="s">
        <v>104</v>
      </c>
      <c r="C53" s="124">
        <v>1.1489960290000001</v>
      </c>
      <c r="D53" s="126">
        <v>1.3151739099999999</v>
      </c>
      <c r="E53" s="23">
        <f t="shared" si="2"/>
        <v>-0.12635430169079298</v>
      </c>
      <c r="F53" s="24">
        <f t="shared" si="3"/>
        <v>5.3217118289789546E-5</v>
      </c>
      <c r="G53" s="122"/>
    </row>
    <row r="54" spans="1:7" x14ac:dyDescent="0.15">
      <c r="A54" s="25" t="s">
        <v>385</v>
      </c>
      <c r="B54" s="25" t="s">
        <v>386</v>
      </c>
      <c r="C54" s="124">
        <v>3.7800996699999998</v>
      </c>
      <c r="D54" s="126">
        <v>3.6600410999999999</v>
      </c>
      <c r="E54" s="23">
        <f t="shared" si="2"/>
        <v>3.2802519621978998E-2</v>
      </c>
      <c r="F54" s="24">
        <f t="shared" si="3"/>
        <v>1.7507981421020593E-4</v>
      </c>
      <c r="G54" s="122"/>
    </row>
    <row r="55" spans="1:7" x14ac:dyDescent="0.15">
      <c r="A55" s="25" t="s">
        <v>387</v>
      </c>
      <c r="B55" s="25" t="s">
        <v>389</v>
      </c>
      <c r="C55" s="124">
        <v>0.13450000000000001</v>
      </c>
      <c r="D55" s="126">
        <v>0.21995000000000001</v>
      </c>
      <c r="E55" s="23">
        <f t="shared" si="2"/>
        <v>-0.388497385769493</v>
      </c>
      <c r="F55" s="24">
        <f t="shared" si="3"/>
        <v>6.2295275434556731E-6</v>
      </c>
      <c r="G55" s="122"/>
    </row>
    <row r="56" spans="1:7" x14ac:dyDescent="0.15">
      <c r="A56" s="25" t="s">
        <v>874</v>
      </c>
      <c r="B56" s="25" t="s">
        <v>875</v>
      </c>
      <c r="C56" s="124">
        <v>0.7685503199999999</v>
      </c>
      <c r="D56" s="126">
        <v>0</v>
      </c>
      <c r="E56" s="23"/>
      <c r="F56" s="24">
        <v>0</v>
      </c>
      <c r="G56" s="122"/>
    </row>
    <row r="57" spans="1:7" x14ac:dyDescent="0.15">
      <c r="A57" s="25" t="s">
        <v>366</v>
      </c>
      <c r="B57" s="25" t="s">
        <v>873</v>
      </c>
      <c r="C57" s="124">
        <v>4.9126771299999996</v>
      </c>
      <c r="D57" s="126">
        <v>0</v>
      </c>
      <c r="E57" s="23"/>
      <c r="F57" s="24">
        <v>0</v>
      </c>
      <c r="G57" s="122"/>
    </row>
    <row r="58" spans="1:7" x14ac:dyDescent="0.15">
      <c r="A58" s="25" t="s">
        <v>1297</v>
      </c>
      <c r="B58" s="25" t="s">
        <v>1298</v>
      </c>
      <c r="C58" s="124">
        <v>8.0598249999999996E-2</v>
      </c>
      <c r="D58" s="126">
        <v>2.4577999999999999E-2</v>
      </c>
      <c r="E58" s="23">
        <f t="shared" ref="E58:E71" si="4">IF(ISERROR(C58/D58-1),"",((C58/D58-1)))</f>
        <v>2.2792843193099519</v>
      </c>
      <c r="F58" s="24">
        <f t="shared" ref="F58:F71" si="5">C58/$C$1542</f>
        <v>3.7330038537496368E-6</v>
      </c>
      <c r="G58" s="122"/>
    </row>
    <row r="59" spans="1:7" x14ac:dyDescent="0.15">
      <c r="A59" s="25" t="s">
        <v>1299</v>
      </c>
      <c r="B59" s="25" t="s">
        <v>1300</v>
      </c>
      <c r="C59" s="124">
        <v>0.26231301099999998</v>
      </c>
      <c r="D59" s="126">
        <v>2.3849041299999998</v>
      </c>
      <c r="E59" s="23">
        <f t="shared" si="4"/>
        <v>-0.89001108778322258</v>
      </c>
      <c r="F59" s="24">
        <f t="shared" si="5"/>
        <v>1.2149339234433389E-5</v>
      </c>
      <c r="G59" s="122"/>
    </row>
    <row r="60" spans="1:7" x14ac:dyDescent="0.15">
      <c r="A60" s="25" t="s">
        <v>1301</v>
      </c>
      <c r="B60" s="25" t="s">
        <v>1302</v>
      </c>
      <c r="C60" s="124">
        <v>3.7762820000000002E-2</v>
      </c>
      <c r="D60" s="126">
        <v>0.25686164</v>
      </c>
      <c r="E60" s="23">
        <f t="shared" si="4"/>
        <v>-0.85298380871507318</v>
      </c>
      <c r="F60" s="24">
        <f t="shared" si="5"/>
        <v>1.7490299428145633E-6</v>
      </c>
      <c r="G60" s="122"/>
    </row>
    <row r="61" spans="1:7" x14ac:dyDescent="0.15">
      <c r="A61" s="25" t="s">
        <v>1303</v>
      </c>
      <c r="B61" s="25" t="s">
        <v>1304</v>
      </c>
      <c r="C61" s="124">
        <v>8.9234999999999991E-3</v>
      </c>
      <c r="D61" s="126">
        <v>1.24382E-2</v>
      </c>
      <c r="E61" s="23">
        <f t="shared" si="4"/>
        <v>-0.28257304111527393</v>
      </c>
      <c r="F61" s="24">
        <f t="shared" si="5"/>
        <v>4.133025206990832E-7</v>
      </c>
      <c r="G61" s="122"/>
    </row>
    <row r="62" spans="1:7" x14ac:dyDescent="0.15">
      <c r="A62" s="25" t="s">
        <v>1305</v>
      </c>
      <c r="B62" s="25" t="s">
        <v>1306</v>
      </c>
      <c r="C62" s="124">
        <v>240.97604454100002</v>
      </c>
      <c r="D62" s="126">
        <v>239.47330374800001</v>
      </c>
      <c r="E62" s="23">
        <f t="shared" si="4"/>
        <v>6.2751913030829609E-3</v>
      </c>
      <c r="F62" s="24">
        <f t="shared" si="5"/>
        <v>1.1161092243726101E-2</v>
      </c>
      <c r="G62" s="122"/>
    </row>
    <row r="63" spans="1:7" x14ac:dyDescent="0.15">
      <c r="A63" s="25" t="s">
        <v>1307</v>
      </c>
      <c r="B63" s="25" t="s">
        <v>1308</v>
      </c>
      <c r="C63" s="124">
        <v>12.972325227000001</v>
      </c>
      <c r="D63" s="126">
        <v>13.967947532</v>
      </c>
      <c r="E63" s="23">
        <f t="shared" si="4"/>
        <v>-7.1279069649930249E-2</v>
      </c>
      <c r="F63" s="24">
        <f t="shared" si="5"/>
        <v>6.00828678842092E-4</v>
      </c>
      <c r="G63" s="122"/>
    </row>
    <row r="64" spans="1:7" x14ac:dyDescent="0.15">
      <c r="A64" s="25" t="s">
        <v>970</v>
      </c>
      <c r="B64" s="25" t="s">
        <v>1309</v>
      </c>
      <c r="C64" s="124">
        <v>153.66943961000001</v>
      </c>
      <c r="D64" s="126">
        <v>260.67685027499999</v>
      </c>
      <c r="E64" s="23">
        <f t="shared" si="4"/>
        <v>-0.4104983260006132</v>
      </c>
      <c r="F64" s="24">
        <f t="shared" si="5"/>
        <v>7.1173829489806191E-3</v>
      </c>
      <c r="G64" s="122"/>
    </row>
    <row r="65" spans="1:7" x14ac:dyDescent="0.15">
      <c r="A65" s="25" t="s">
        <v>971</v>
      </c>
      <c r="B65" s="25" t="s">
        <v>1310</v>
      </c>
      <c r="C65" s="124">
        <v>471.61585868100002</v>
      </c>
      <c r="D65" s="126">
        <v>356.89677504799999</v>
      </c>
      <c r="E65" s="23">
        <f t="shared" si="4"/>
        <v>0.32143491242690869</v>
      </c>
      <c r="F65" s="24">
        <f t="shared" si="5"/>
        <v>2.1843449677202885E-2</v>
      </c>
      <c r="G65" s="122"/>
    </row>
    <row r="66" spans="1:7" x14ac:dyDescent="0.15">
      <c r="A66" s="25" t="s">
        <v>53</v>
      </c>
      <c r="B66" s="25" t="s">
        <v>54</v>
      </c>
      <c r="C66" s="124">
        <v>20.840948600000001</v>
      </c>
      <c r="D66" s="126">
        <v>30.047503539999997</v>
      </c>
      <c r="E66" s="23">
        <f t="shared" si="4"/>
        <v>-0.30639999518575634</v>
      </c>
      <c r="F66" s="24">
        <f t="shared" si="5"/>
        <v>9.6527333334902568E-4</v>
      </c>
      <c r="G66" s="122"/>
    </row>
    <row r="67" spans="1:7" x14ac:dyDescent="0.15">
      <c r="A67" s="25" t="s">
        <v>972</v>
      </c>
      <c r="B67" s="25" t="s">
        <v>1311</v>
      </c>
      <c r="C67" s="124">
        <v>0.70527978000000002</v>
      </c>
      <c r="D67" s="126">
        <v>3.0450823599999999</v>
      </c>
      <c r="E67" s="23">
        <f t="shared" si="4"/>
        <v>-0.76838728920291011</v>
      </c>
      <c r="F67" s="24">
        <f t="shared" si="5"/>
        <v>3.2665872233103032E-5</v>
      </c>
      <c r="G67" s="122"/>
    </row>
    <row r="68" spans="1:7" x14ac:dyDescent="0.15">
      <c r="A68" s="25" t="s">
        <v>531</v>
      </c>
      <c r="B68" s="25" t="s">
        <v>532</v>
      </c>
      <c r="C68" s="124">
        <v>2.3219999999999998E-4</v>
      </c>
      <c r="D68" s="126">
        <v>0.15965823000000001</v>
      </c>
      <c r="E68" s="23">
        <f t="shared" si="4"/>
        <v>-0.99854564340341245</v>
      </c>
      <c r="F68" s="24">
        <f t="shared" si="5"/>
        <v>1.0754619298069942E-8</v>
      </c>
      <c r="G68" s="122"/>
    </row>
    <row r="69" spans="1:7" x14ac:dyDescent="0.15">
      <c r="A69" s="25" t="s">
        <v>1312</v>
      </c>
      <c r="B69" s="25" t="s">
        <v>1313</v>
      </c>
      <c r="C69" s="124">
        <v>9.6089620900000003</v>
      </c>
      <c r="D69" s="126">
        <v>18.956134885000001</v>
      </c>
      <c r="E69" s="23">
        <f t="shared" si="4"/>
        <v>-0.49309486621117171</v>
      </c>
      <c r="F69" s="24">
        <f t="shared" si="5"/>
        <v>4.4505051303848615E-4</v>
      </c>
      <c r="G69" s="122"/>
    </row>
    <row r="70" spans="1:7" x14ac:dyDescent="0.15">
      <c r="A70" s="25" t="s">
        <v>1314</v>
      </c>
      <c r="B70" s="25" t="s">
        <v>1315</v>
      </c>
      <c r="C70" s="124">
        <v>26.610458511999997</v>
      </c>
      <c r="D70" s="126">
        <v>13.341595656999999</v>
      </c>
      <c r="E70" s="23">
        <f t="shared" si="4"/>
        <v>0.9945484180550892</v>
      </c>
      <c r="F70" s="24">
        <f t="shared" si="5"/>
        <v>1.2324950501448955E-3</v>
      </c>
      <c r="G70" s="122"/>
    </row>
    <row r="71" spans="1:7" x14ac:dyDescent="0.15">
      <c r="A71" s="25" t="s">
        <v>1316</v>
      </c>
      <c r="B71" s="25" t="s">
        <v>1317</v>
      </c>
      <c r="C71" s="124">
        <v>2.2544563960000001</v>
      </c>
      <c r="D71" s="126">
        <v>27.339432449</v>
      </c>
      <c r="E71" s="23">
        <f t="shared" si="4"/>
        <v>-0.91753828832381401</v>
      </c>
      <c r="F71" s="24">
        <f t="shared" si="5"/>
        <v>1.0441783059034803E-4</v>
      </c>
      <c r="G71" s="122"/>
    </row>
    <row r="72" spans="1:7" x14ac:dyDescent="0.15">
      <c r="A72" s="25" t="s">
        <v>367</v>
      </c>
      <c r="B72" s="25" t="s">
        <v>368</v>
      </c>
      <c r="C72" s="124">
        <v>0.30421403999999996</v>
      </c>
      <c r="D72" s="126">
        <v>0</v>
      </c>
      <c r="E72" s="23"/>
      <c r="F72" s="24">
        <v>0</v>
      </c>
      <c r="G72" s="122"/>
    </row>
    <row r="73" spans="1:7" x14ac:dyDescent="0.15">
      <c r="A73" s="25" t="s">
        <v>997</v>
      </c>
      <c r="B73" s="25" t="s">
        <v>1318</v>
      </c>
      <c r="C73" s="124">
        <v>1.2365691699999999</v>
      </c>
      <c r="D73" s="126">
        <v>8.9403907399999998</v>
      </c>
      <c r="E73" s="23">
        <f t="shared" ref="E73:E120" si="6">IF(ISERROR(C73/D73-1),"",((C73/D73-1)))</f>
        <v>-0.86168734611704456</v>
      </c>
      <c r="F73" s="24">
        <f t="shared" ref="F73:F120" si="7">C73/$C$1542</f>
        <v>5.7273172519725799E-5</v>
      </c>
      <c r="G73" s="122"/>
    </row>
    <row r="74" spans="1:7" x14ac:dyDescent="0.15">
      <c r="A74" s="25" t="s">
        <v>1319</v>
      </c>
      <c r="B74" s="25" t="s">
        <v>1320</v>
      </c>
      <c r="C74" s="124">
        <v>3.4795514169999997</v>
      </c>
      <c r="D74" s="126">
        <v>15.677437919999999</v>
      </c>
      <c r="E74" s="23">
        <f t="shared" si="6"/>
        <v>-0.77805356750537213</v>
      </c>
      <c r="F74" s="24">
        <f t="shared" si="7"/>
        <v>1.6115956424588634E-4</v>
      </c>
      <c r="G74" s="122"/>
    </row>
    <row r="75" spans="1:7" x14ac:dyDescent="0.15">
      <c r="A75" s="25" t="s">
        <v>1321</v>
      </c>
      <c r="B75" s="25" t="s">
        <v>1322</v>
      </c>
      <c r="C75" s="124">
        <v>1.04534858</v>
      </c>
      <c r="D75" s="126">
        <v>2.4238300000000001E-2</v>
      </c>
      <c r="E75" s="23">
        <f t="shared" si="6"/>
        <v>42.127966070227693</v>
      </c>
      <c r="F75" s="24">
        <f t="shared" si="7"/>
        <v>4.8416563357786438E-5</v>
      </c>
      <c r="G75" s="122"/>
    </row>
    <row r="76" spans="1:7" x14ac:dyDescent="0.15">
      <c r="A76" s="25" t="s">
        <v>1323</v>
      </c>
      <c r="B76" s="25" t="s">
        <v>1324</v>
      </c>
      <c r="C76" s="124">
        <v>0.15520495000000001</v>
      </c>
      <c r="D76" s="126">
        <v>4.51161222</v>
      </c>
      <c r="E76" s="23">
        <f t="shared" si="6"/>
        <v>-0.96559878322166615</v>
      </c>
      <c r="F76" s="24">
        <f t="shared" si="7"/>
        <v>7.1885019398190379E-6</v>
      </c>
      <c r="G76" s="122"/>
    </row>
    <row r="77" spans="1:7" x14ac:dyDescent="0.15">
      <c r="A77" s="25" t="s">
        <v>1325</v>
      </c>
      <c r="B77" s="25" t="s">
        <v>1326</v>
      </c>
      <c r="C77" s="124">
        <v>1.4653524499999999</v>
      </c>
      <c r="D77" s="126">
        <v>2.9707212200000002</v>
      </c>
      <c r="E77" s="23">
        <f t="shared" si="6"/>
        <v>-0.50673511868609467</v>
      </c>
      <c r="F77" s="24">
        <f t="shared" si="7"/>
        <v>6.7869542365392205E-5</v>
      </c>
      <c r="G77" s="122"/>
    </row>
    <row r="78" spans="1:7" x14ac:dyDescent="0.15">
      <c r="A78" s="25" t="s">
        <v>998</v>
      </c>
      <c r="B78" s="25" t="s">
        <v>1329</v>
      </c>
      <c r="C78" s="124">
        <v>3.5004880649999999</v>
      </c>
      <c r="D78" s="126">
        <v>7.7498674670000005</v>
      </c>
      <c r="E78" s="23">
        <f t="shared" si="6"/>
        <v>-0.54831639638928553</v>
      </c>
      <c r="F78" s="24">
        <f t="shared" si="7"/>
        <v>1.6212927001082046E-4</v>
      </c>
      <c r="G78" s="122"/>
    </row>
    <row r="79" spans="1:7" x14ac:dyDescent="0.15">
      <c r="A79" s="25" t="s">
        <v>1327</v>
      </c>
      <c r="B79" s="25" t="s">
        <v>1328</v>
      </c>
      <c r="C79" s="124">
        <v>5.373649028</v>
      </c>
      <c r="D79" s="126">
        <v>8.3701721799999991</v>
      </c>
      <c r="E79" s="23">
        <f t="shared" si="6"/>
        <v>-0.35800018058887761</v>
      </c>
      <c r="F79" s="24">
        <f t="shared" si="7"/>
        <v>2.4888694891293534E-4</v>
      </c>
      <c r="G79" s="122"/>
    </row>
    <row r="80" spans="1:7" x14ac:dyDescent="0.15">
      <c r="A80" s="25" t="s">
        <v>1330</v>
      </c>
      <c r="B80" s="25" t="s">
        <v>1331</v>
      </c>
      <c r="C80" s="124">
        <v>0.10987373</v>
      </c>
      <c r="D80" s="126">
        <v>3.2573439799999999</v>
      </c>
      <c r="E80" s="23">
        <f t="shared" si="6"/>
        <v>-0.96626892011570731</v>
      </c>
      <c r="F80" s="24">
        <f t="shared" si="7"/>
        <v>5.0889325452580811E-6</v>
      </c>
      <c r="G80" s="122"/>
    </row>
    <row r="81" spans="1:7" x14ac:dyDescent="0.15">
      <c r="A81" s="25" t="s">
        <v>1332</v>
      </c>
      <c r="B81" s="25" t="s">
        <v>1333</v>
      </c>
      <c r="C81" s="124">
        <v>9.3605025399999988</v>
      </c>
      <c r="D81" s="126">
        <v>3.18920446</v>
      </c>
      <c r="E81" s="23">
        <f t="shared" si="6"/>
        <v>1.9350587763821196</v>
      </c>
      <c r="F81" s="24">
        <f t="shared" si="7"/>
        <v>4.3354281333469726E-4</v>
      </c>
      <c r="G81" s="122"/>
    </row>
    <row r="82" spans="1:7" x14ac:dyDescent="0.15">
      <c r="A82" s="25" t="s">
        <v>1334</v>
      </c>
      <c r="B82" s="25" t="s">
        <v>1335</v>
      </c>
      <c r="C82" s="124">
        <v>0.73009204999999999</v>
      </c>
      <c r="D82" s="126">
        <v>6.8900599099999997</v>
      </c>
      <c r="E82" s="23">
        <f t="shared" si="6"/>
        <v>-0.89403690830897287</v>
      </c>
      <c r="F82" s="24">
        <f t="shared" si="7"/>
        <v>3.3815082042624655E-5</v>
      </c>
      <c r="G82" s="122"/>
    </row>
    <row r="83" spans="1:7" x14ac:dyDescent="0.15">
      <c r="A83" s="25" t="s">
        <v>1336</v>
      </c>
      <c r="B83" s="25" t="s">
        <v>1337</v>
      </c>
      <c r="C83" s="124">
        <v>0.38428037999999998</v>
      </c>
      <c r="D83" s="126">
        <v>0.19647125599999998</v>
      </c>
      <c r="E83" s="23">
        <f t="shared" si="6"/>
        <v>0.95591145403987232</v>
      </c>
      <c r="F83" s="24">
        <f t="shared" si="7"/>
        <v>1.7798403060368865E-5</v>
      </c>
      <c r="G83" s="122"/>
    </row>
    <row r="84" spans="1:7" x14ac:dyDescent="0.15">
      <c r="A84" s="25" t="s">
        <v>1338</v>
      </c>
      <c r="B84" s="25" t="s">
        <v>1339</v>
      </c>
      <c r="C84" s="124">
        <v>0.65498348299999998</v>
      </c>
      <c r="D84" s="126">
        <v>9.9411564160000001</v>
      </c>
      <c r="E84" s="23">
        <f t="shared" si="6"/>
        <v>-0.93411395459527991</v>
      </c>
      <c r="F84" s="24">
        <f t="shared" si="7"/>
        <v>3.0336339389271602E-5</v>
      </c>
      <c r="G84" s="122"/>
    </row>
    <row r="85" spans="1:7" x14ac:dyDescent="0.15">
      <c r="A85" s="25" t="s">
        <v>1340</v>
      </c>
      <c r="B85" s="25" t="s">
        <v>1341</v>
      </c>
      <c r="C85" s="124">
        <v>1.1272571599999999</v>
      </c>
      <c r="D85" s="126">
        <v>0.620115686</v>
      </c>
      <c r="E85" s="23">
        <f t="shared" si="6"/>
        <v>0.81781752251949946</v>
      </c>
      <c r="F85" s="24">
        <f t="shared" si="7"/>
        <v>5.2210256704666303E-5</v>
      </c>
      <c r="G85" s="122"/>
    </row>
    <row r="86" spans="1:7" x14ac:dyDescent="0.15">
      <c r="A86" s="25" t="s">
        <v>1342</v>
      </c>
      <c r="B86" s="25" t="s">
        <v>1343</v>
      </c>
      <c r="C86" s="124">
        <v>2.248174267</v>
      </c>
      <c r="D86" s="126">
        <v>11.372380720000001</v>
      </c>
      <c r="E86" s="23">
        <f t="shared" si="6"/>
        <v>-0.80231278547980234</v>
      </c>
      <c r="F86" s="24">
        <f t="shared" si="7"/>
        <v>1.0412686631051872E-4</v>
      </c>
      <c r="G86" s="122"/>
    </row>
    <row r="87" spans="1:7" x14ac:dyDescent="0.15">
      <c r="A87" s="25" t="s">
        <v>537</v>
      </c>
      <c r="B87" s="25" t="s">
        <v>946</v>
      </c>
      <c r="C87" s="124">
        <v>2.2938186660000004</v>
      </c>
      <c r="D87" s="126">
        <v>3.3515034700000004</v>
      </c>
      <c r="E87" s="23">
        <f t="shared" si="6"/>
        <v>-0.31558517348036641</v>
      </c>
      <c r="F87" s="24">
        <f t="shared" si="7"/>
        <v>1.0624094096312083E-4</v>
      </c>
      <c r="G87" s="122"/>
    </row>
    <row r="88" spans="1:7" x14ac:dyDescent="0.15">
      <c r="A88" s="25" t="s">
        <v>1344</v>
      </c>
      <c r="B88" s="25" t="s">
        <v>1345</v>
      </c>
      <c r="C88" s="124">
        <v>0.10680000000000001</v>
      </c>
      <c r="D88" s="126">
        <v>3.9510000000000003E-2</v>
      </c>
      <c r="E88" s="23">
        <f t="shared" si="6"/>
        <v>1.7031131359149581</v>
      </c>
      <c r="F88" s="24">
        <f t="shared" si="7"/>
        <v>4.9465690828332039E-6</v>
      </c>
      <c r="G88" s="122"/>
    </row>
    <row r="89" spans="1:7" x14ac:dyDescent="0.15">
      <c r="A89" s="25" t="s">
        <v>1346</v>
      </c>
      <c r="B89" s="25" t="s">
        <v>1347</v>
      </c>
      <c r="C89" s="124">
        <v>9.7267000000000013E-3</v>
      </c>
      <c r="D89" s="126">
        <v>2.9325000000000002E-3</v>
      </c>
      <c r="E89" s="23">
        <f t="shared" si="6"/>
        <v>2.3168627450980392</v>
      </c>
      <c r="F89" s="24">
        <f t="shared" si="7"/>
        <v>4.505036844381435E-7</v>
      </c>
      <c r="G89" s="122"/>
    </row>
    <row r="90" spans="1:7" x14ac:dyDescent="0.15">
      <c r="A90" s="25" t="s">
        <v>1348</v>
      </c>
      <c r="B90" s="25" t="s">
        <v>1349</v>
      </c>
      <c r="C90" s="124">
        <v>2.201308992</v>
      </c>
      <c r="D90" s="126">
        <v>2.7002255210000001</v>
      </c>
      <c r="E90" s="23">
        <f t="shared" si="6"/>
        <v>-0.18476846660394186</v>
      </c>
      <c r="F90" s="24">
        <f t="shared" si="7"/>
        <v>1.0195624533323898E-4</v>
      </c>
      <c r="G90" s="122"/>
    </row>
    <row r="91" spans="1:7" x14ac:dyDescent="0.15">
      <c r="A91" s="25" t="s">
        <v>1350</v>
      </c>
      <c r="B91" s="25" t="s">
        <v>1351</v>
      </c>
      <c r="C91" s="124">
        <v>10.466838637</v>
      </c>
      <c r="D91" s="126">
        <v>8.7728268430000007</v>
      </c>
      <c r="E91" s="23">
        <f t="shared" si="6"/>
        <v>0.19309759833589824</v>
      </c>
      <c r="F91" s="24">
        <f t="shared" si="7"/>
        <v>4.8478408611224932E-4</v>
      </c>
      <c r="G91" s="122"/>
    </row>
    <row r="92" spans="1:7" x14ac:dyDescent="0.15">
      <c r="A92" s="25" t="s">
        <v>827</v>
      </c>
      <c r="B92" s="25" t="s">
        <v>828</v>
      </c>
      <c r="C92" s="124">
        <v>0.489779835</v>
      </c>
      <c r="D92" s="126">
        <v>6.923564900000001E-2</v>
      </c>
      <c r="E92" s="23">
        <f t="shared" si="6"/>
        <v>6.0740989948689572</v>
      </c>
      <c r="F92" s="24">
        <f t="shared" si="7"/>
        <v>2.2684735853990146E-5</v>
      </c>
      <c r="G92" s="122"/>
    </row>
    <row r="93" spans="1:7" x14ac:dyDescent="0.15">
      <c r="A93" s="25" t="s">
        <v>819</v>
      </c>
      <c r="B93" s="25" t="s">
        <v>1352</v>
      </c>
      <c r="C93" s="124">
        <v>777.86655598599998</v>
      </c>
      <c r="D93" s="126">
        <v>880.47765202900007</v>
      </c>
      <c r="E93" s="23">
        <f t="shared" si="6"/>
        <v>-0.11654026176194243</v>
      </c>
      <c r="F93" s="24">
        <f t="shared" si="7"/>
        <v>3.6027815134927817E-2</v>
      </c>
      <c r="G93" s="122"/>
    </row>
    <row r="94" spans="1:7" x14ac:dyDescent="0.15">
      <c r="A94" s="25" t="s">
        <v>919</v>
      </c>
      <c r="B94" s="25" t="s">
        <v>820</v>
      </c>
      <c r="C94" s="124">
        <v>39.406713093</v>
      </c>
      <c r="D94" s="126">
        <v>19.758628350000002</v>
      </c>
      <c r="E94" s="23">
        <f t="shared" si="6"/>
        <v>0.99440529954600798</v>
      </c>
      <c r="F94" s="24">
        <f t="shared" si="7"/>
        <v>1.8251688075085412E-3</v>
      </c>
      <c r="G94" s="122"/>
    </row>
    <row r="95" spans="1:7" x14ac:dyDescent="0.15">
      <c r="A95" s="25" t="s">
        <v>1353</v>
      </c>
      <c r="B95" s="25" t="s">
        <v>1354</v>
      </c>
      <c r="C95" s="124">
        <v>13.26702047</v>
      </c>
      <c r="D95" s="126">
        <v>28.615168329999999</v>
      </c>
      <c r="E95" s="23">
        <f t="shared" si="6"/>
        <v>-0.53636405989298619</v>
      </c>
      <c r="F95" s="24">
        <f t="shared" si="7"/>
        <v>6.1447783968368195E-4</v>
      </c>
      <c r="G95" s="122"/>
    </row>
    <row r="96" spans="1:7" x14ac:dyDescent="0.15">
      <c r="A96" s="25" t="s">
        <v>605</v>
      </c>
      <c r="B96" s="25" t="s">
        <v>606</v>
      </c>
      <c r="C96" s="124">
        <v>0.21222157999999999</v>
      </c>
      <c r="D96" s="126">
        <v>2.2086000000000001E-2</v>
      </c>
      <c r="E96" s="23">
        <f t="shared" si="6"/>
        <v>8.6088734945214149</v>
      </c>
      <c r="F96" s="24">
        <f t="shared" si="7"/>
        <v>9.8292950031649188E-6</v>
      </c>
      <c r="G96" s="122"/>
    </row>
    <row r="97" spans="1:7" x14ac:dyDescent="0.15">
      <c r="A97" s="25" t="s">
        <v>1355</v>
      </c>
      <c r="B97" s="25" t="s">
        <v>1356</v>
      </c>
      <c r="C97" s="124">
        <v>31.571302894999999</v>
      </c>
      <c r="D97" s="126">
        <v>7.5758068349999999</v>
      </c>
      <c r="E97" s="23">
        <f t="shared" si="6"/>
        <v>3.1673848848866539</v>
      </c>
      <c r="F97" s="24">
        <f t="shared" si="7"/>
        <v>1.4622624607225599E-3</v>
      </c>
      <c r="G97" s="122"/>
    </row>
    <row r="98" spans="1:7" x14ac:dyDescent="0.15">
      <c r="A98" s="25" t="s">
        <v>920</v>
      </c>
      <c r="B98" s="25" t="s">
        <v>1357</v>
      </c>
      <c r="C98" s="124">
        <v>5.2243790999999993</v>
      </c>
      <c r="D98" s="126">
        <v>14.056970273999999</v>
      </c>
      <c r="E98" s="23">
        <f t="shared" si="6"/>
        <v>-0.62834245230900887</v>
      </c>
      <c r="F98" s="24">
        <f t="shared" si="7"/>
        <v>2.4197333457921306E-4</v>
      </c>
      <c r="G98" s="122"/>
    </row>
    <row r="99" spans="1:7" x14ac:dyDescent="0.15">
      <c r="A99" s="25" t="s">
        <v>921</v>
      </c>
      <c r="B99" s="25" t="s">
        <v>1358</v>
      </c>
      <c r="C99" s="124">
        <v>3.9195601099999999</v>
      </c>
      <c r="D99" s="126">
        <v>5.7648823499999997</v>
      </c>
      <c r="E99" s="23">
        <f t="shared" si="6"/>
        <v>-0.32009712045554584</v>
      </c>
      <c r="F99" s="24">
        <f t="shared" si="7"/>
        <v>1.8153909043475946E-4</v>
      </c>
      <c r="G99" s="122"/>
    </row>
    <row r="100" spans="1:7" x14ac:dyDescent="0.15">
      <c r="A100" s="25" t="s">
        <v>922</v>
      </c>
      <c r="B100" s="25" t="s">
        <v>1359</v>
      </c>
      <c r="C100" s="124">
        <v>44.638843689000005</v>
      </c>
      <c r="D100" s="126">
        <v>47.158098498000001</v>
      </c>
      <c r="E100" s="23">
        <f t="shared" si="6"/>
        <v>-5.342146713372764E-2</v>
      </c>
      <c r="F100" s="24">
        <f t="shared" si="7"/>
        <v>2.0675011618486094E-3</v>
      </c>
      <c r="G100" s="122"/>
    </row>
    <row r="101" spans="1:7" x14ac:dyDescent="0.15">
      <c r="A101" s="25" t="s">
        <v>923</v>
      </c>
      <c r="B101" s="25" t="s">
        <v>1360</v>
      </c>
      <c r="C101" s="124">
        <v>0.32134928000000001</v>
      </c>
      <c r="D101" s="126">
        <v>21.329129179999999</v>
      </c>
      <c r="E101" s="23">
        <f t="shared" si="6"/>
        <v>-0.98493378340540394</v>
      </c>
      <c r="F101" s="24">
        <f t="shared" si="7"/>
        <v>1.4883674281261332E-5</v>
      </c>
      <c r="G101" s="122"/>
    </row>
    <row r="102" spans="1:7" x14ac:dyDescent="0.15">
      <c r="A102" s="25" t="s">
        <v>924</v>
      </c>
      <c r="B102" s="25" t="s">
        <v>1361</v>
      </c>
      <c r="C102" s="124">
        <v>0.68811148</v>
      </c>
      <c r="D102" s="126">
        <v>13.49844379</v>
      </c>
      <c r="E102" s="23">
        <f t="shared" si="6"/>
        <v>-0.9490229028838294</v>
      </c>
      <c r="F102" s="24">
        <f t="shared" si="7"/>
        <v>3.1870701989799608E-5</v>
      </c>
      <c r="G102" s="122"/>
    </row>
    <row r="103" spans="1:7" x14ac:dyDescent="0.15">
      <c r="A103" s="25" t="s">
        <v>925</v>
      </c>
      <c r="B103" s="25" t="s">
        <v>1362</v>
      </c>
      <c r="C103" s="124">
        <v>7.5721482900000003</v>
      </c>
      <c r="D103" s="126">
        <v>15.500110919999999</v>
      </c>
      <c r="E103" s="23">
        <f t="shared" si="6"/>
        <v>-0.51147779979886743</v>
      </c>
      <c r="F103" s="24">
        <f t="shared" si="7"/>
        <v>3.507130582578868E-4</v>
      </c>
      <c r="G103" s="122"/>
    </row>
    <row r="104" spans="1:7" x14ac:dyDescent="0.15">
      <c r="A104" s="25" t="s">
        <v>926</v>
      </c>
      <c r="B104" s="25" t="s">
        <v>1363</v>
      </c>
      <c r="C104" s="124">
        <v>17.375861329999999</v>
      </c>
      <c r="D104" s="126">
        <v>44.302817281999999</v>
      </c>
      <c r="E104" s="23">
        <f t="shared" si="6"/>
        <v>-0.60779330986113789</v>
      </c>
      <c r="F104" s="24">
        <f t="shared" si="7"/>
        <v>8.0478369328253771E-4</v>
      </c>
      <c r="G104" s="122"/>
    </row>
    <row r="105" spans="1:7" x14ac:dyDescent="0.15">
      <c r="A105" s="25" t="s">
        <v>927</v>
      </c>
      <c r="B105" s="25" t="s">
        <v>1364</v>
      </c>
      <c r="C105" s="124">
        <v>0.57421564000000003</v>
      </c>
      <c r="D105" s="126">
        <v>6.3160821699999996</v>
      </c>
      <c r="E105" s="23">
        <f t="shared" si="6"/>
        <v>-0.90908673691305064</v>
      </c>
      <c r="F105" s="24">
        <f t="shared" si="7"/>
        <v>2.6595480633925853E-5</v>
      </c>
      <c r="G105" s="122"/>
    </row>
    <row r="106" spans="1:7" x14ac:dyDescent="0.15">
      <c r="A106" s="25" t="s">
        <v>928</v>
      </c>
      <c r="B106" s="25" t="s">
        <v>1365</v>
      </c>
      <c r="C106" s="124">
        <v>8.8553346380000004</v>
      </c>
      <c r="D106" s="126">
        <v>19.797643328000003</v>
      </c>
      <c r="E106" s="23">
        <f t="shared" si="6"/>
        <v>-0.55270763841493131</v>
      </c>
      <c r="F106" s="24">
        <f t="shared" si="7"/>
        <v>4.1014536084712323E-4</v>
      </c>
      <c r="G106" s="122"/>
    </row>
    <row r="107" spans="1:7" x14ac:dyDescent="0.15">
      <c r="A107" s="25" t="s">
        <v>929</v>
      </c>
      <c r="B107" s="25" t="s">
        <v>1366</v>
      </c>
      <c r="C107" s="124">
        <v>7.3353355449999995</v>
      </c>
      <c r="D107" s="126">
        <v>8.8077276429999998</v>
      </c>
      <c r="E107" s="23">
        <f t="shared" si="6"/>
        <v>-0.1671704845653571</v>
      </c>
      <c r="F107" s="24">
        <f t="shared" si="7"/>
        <v>3.3974479418637119E-4</v>
      </c>
      <c r="G107" s="122"/>
    </row>
    <row r="108" spans="1:7" x14ac:dyDescent="0.15">
      <c r="A108" s="25" t="s">
        <v>1367</v>
      </c>
      <c r="B108" s="25" t="s">
        <v>1368</v>
      </c>
      <c r="C108" s="124">
        <v>0.47802306</v>
      </c>
      <c r="D108" s="126">
        <v>1.7598182600000001</v>
      </c>
      <c r="E108" s="23">
        <f t="shared" si="6"/>
        <v>-0.72836793953939316</v>
      </c>
      <c r="F108" s="24">
        <f t="shared" si="7"/>
        <v>2.2140206830311997E-5</v>
      </c>
      <c r="G108" s="122"/>
    </row>
    <row r="109" spans="1:7" x14ac:dyDescent="0.15">
      <c r="A109" s="25" t="s">
        <v>930</v>
      </c>
      <c r="B109" s="25" t="s">
        <v>1369</v>
      </c>
      <c r="C109" s="124">
        <v>11.533400759999999</v>
      </c>
      <c r="D109" s="126">
        <v>22.179298261</v>
      </c>
      <c r="E109" s="23">
        <f t="shared" si="6"/>
        <v>-0.47999253067982361</v>
      </c>
      <c r="F109" s="24">
        <f t="shared" si="7"/>
        <v>5.3418317995637611E-4</v>
      </c>
      <c r="G109" s="122"/>
    </row>
    <row r="110" spans="1:7" x14ac:dyDescent="0.15">
      <c r="A110" s="25" t="s">
        <v>1370</v>
      </c>
      <c r="B110" s="25" t="s">
        <v>1371</v>
      </c>
      <c r="C110" s="124">
        <v>4.01724E-3</v>
      </c>
      <c r="D110" s="126">
        <v>0</v>
      </c>
      <c r="E110" s="23" t="str">
        <f t="shared" si="6"/>
        <v/>
      </c>
      <c r="F110" s="24">
        <f t="shared" si="7"/>
        <v>1.8606325077079455E-7</v>
      </c>
      <c r="G110" s="122"/>
    </row>
    <row r="111" spans="1:7" x14ac:dyDescent="0.15">
      <c r="A111" s="25" t="s">
        <v>931</v>
      </c>
      <c r="B111" s="25" t="s">
        <v>1372</v>
      </c>
      <c r="C111" s="124">
        <v>4.0424600599999998</v>
      </c>
      <c r="D111" s="126">
        <v>4.5704038600000008</v>
      </c>
      <c r="E111" s="23">
        <f t="shared" si="6"/>
        <v>-0.11551359927304128</v>
      </c>
      <c r="F111" s="24">
        <f t="shared" si="7"/>
        <v>1.8723134785940127E-4</v>
      </c>
      <c r="G111" s="122"/>
    </row>
    <row r="112" spans="1:7" x14ac:dyDescent="0.15">
      <c r="A112" s="25" t="s">
        <v>1542</v>
      </c>
      <c r="B112" s="25" t="s">
        <v>1543</v>
      </c>
      <c r="C112" s="124">
        <v>0</v>
      </c>
      <c r="D112" s="126">
        <v>1.4220925</v>
      </c>
      <c r="E112" s="23">
        <f t="shared" si="6"/>
        <v>-1</v>
      </c>
      <c r="F112" s="24">
        <f t="shared" si="7"/>
        <v>0</v>
      </c>
      <c r="G112" s="122"/>
    </row>
    <row r="113" spans="1:7" x14ac:dyDescent="0.15">
      <c r="A113" s="25" t="s">
        <v>1540</v>
      </c>
      <c r="B113" s="25" t="s">
        <v>1541</v>
      </c>
      <c r="C113" s="124">
        <v>1.0961E-4</v>
      </c>
      <c r="D113" s="126">
        <v>1.0927E-4</v>
      </c>
      <c r="E113" s="23">
        <f t="shared" si="6"/>
        <v>3.111558524755198E-3</v>
      </c>
      <c r="F113" s="24">
        <f t="shared" si="7"/>
        <v>5.0767175764920174E-9</v>
      </c>
      <c r="G113" s="122"/>
    </row>
    <row r="114" spans="1:7" x14ac:dyDescent="0.15">
      <c r="A114" s="25" t="s">
        <v>986</v>
      </c>
      <c r="B114" s="25" t="s">
        <v>17</v>
      </c>
      <c r="C114" s="124">
        <v>0.28289195</v>
      </c>
      <c r="D114" s="126">
        <v>0.1042778</v>
      </c>
      <c r="E114" s="23">
        <f t="shared" si="6"/>
        <v>1.7128684149454627</v>
      </c>
      <c r="F114" s="24">
        <f t="shared" si="7"/>
        <v>1.3102477281389481E-5</v>
      </c>
      <c r="G114" s="122"/>
    </row>
    <row r="115" spans="1:7" x14ac:dyDescent="0.15">
      <c r="A115" s="25" t="s">
        <v>987</v>
      </c>
      <c r="B115" s="25" t="s">
        <v>37</v>
      </c>
      <c r="C115" s="124">
        <v>0</v>
      </c>
      <c r="D115" s="126">
        <v>1.0431999999999999E-4</v>
      </c>
      <c r="E115" s="23">
        <f t="shared" si="6"/>
        <v>-1</v>
      </c>
      <c r="F115" s="24">
        <f t="shared" si="7"/>
        <v>0</v>
      </c>
      <c r="G115" s="122"/>
    </row>
    <row r="116" spans="1:7" x14ac:dyDescent="0.15">
      <c r="A116" s="25" t="s">
        <v>1373</v>
      </c>
      <c r="B116" s="25" t="s">
        <v>1374</v>
      </c>
      <c r="C116" s="124">
        <v>1.3789200000000001E-3</v>
      </c>
      <c r="D116" s="126">
        <v>3.6992150000000001E-2</v>
      </c>
      <c r="E116" s="23">
        <f t="shared" si="6"/>
        <v>-0.9627239833315987</v>
      </c>
      <c r="F116" s="24">
        <f t="shared" si="7"/>
        <v>6.3866320596445324E-8</v>
      </c>
      <c r="G116" s="122"/>
    </row>
    <row r="117" spans="1:7" x14ac:dyDescent="0.15">
      <c r="A117" s="25" t="s">
        <v>932</v>
      </c>
      <c r="B117" s="25" t="s">
        <v>1375</v>
      </c>
      <c r="C117" s="124">
        <v>6.7477877800000003</v>
      </c>
      <c r="D117" s="126">
        <v>7.7495262499999997</v>
      </c>
      <c r="E117" s="23">
        <f t="shared" si="6"/>
        <v>-0.12926447858667478</v>
      </c>
      <c r="F117" s="24">
        <f t="shared" si="7"/>
        <v>3.1253182031898598E-4</v>
      </c>
      <c r="G117" s="122"/>
    </row>
    <row r="118" spans="1:7" x14ac:dyDescent="0.15">
      <c r="A118" s="25" t="s">
        <v>933</v>
      </c>
      <c r="B118" s="25" t="s">
        <v>826</v>
      </c>
      <c r="C118" s="124">
        <v>9.5669624550000005</v>
      </c>
      <c r="D118" s="126">
        <v>9.703746379</v>
      </c>
      <c r="E118" s="23">
        <f t="shared" si="6"/>
        <v>-1.4095991244785111E-2</v>
      </c>
      <c r="F118" s="24">
        <f t="shared" si="7"/>
        <v>4.4310524996750043E-4</v>
      </c>
      <c r="G118" s="122"/>
    </row>
    <row r="119" spans="1:7" x14ac:dyDescent="0.15">
      <c r="A119" s="25" t="s">
        <v>1376</v>
      </c>
      <c r="B119" s="25" t="s">
        <v>1377</v>
      </c>
      <c r="C119" s="124">
        <v>2.3313335199999998</v>
      </c>
      <c r="D119" s="126">
        <v>1.6908063999999998</v>
      </c>
      <c r="E119" s="23">
        <f t="shared" si="6"/>
        <v>0.37882936804592182</v>
      </c>
      <c r="F119" s="24">
        <f t="shared" si="7"/>
        <v>1.079784860655871E-4</v>
      </c>
      <c r="G119" s="122"/>
    </row>
    <row r="120" spans="1:7" x14ac:dyDescent="0.15">
      <c r="A120" s="25" t="s">
        <v>1378</v>
      </c>
      <c r="B120" s="25" t="s">
        <v>1379</v>
      </c>
      <c r="C120" s="124">
        <v>3.8657004999999994E-2</v>
      </c>
      <c r="D120" s="126">
        <v>0.25648811999999999</v>
      </c>
      <c r="E120" s="23">
        <f t="shared" si="6"/>
        <v>-0.84928344829382352</v>
      </c>
      <c r="F120" s="24">
        <f t="shared" si="7"/>
        <v>1.7904451850929637E-6</v>
      </c>
      <c r="G120" s="122"/>
    </row>
    <row r="121" spans="1:7" x14ac:dyDescent="0.15">
      <c r="A121" s="25" t="s">
        <v>371</v>
      </c>
      <c r="B121" s="25" t="s">
        <v>372</v>
      </c>
      <c r="C121" s="124">
        <v>1.0094086600000001</v>
      </c>
      <c r="D121" s="126">
        <v>0</v>
      </c>
      <c r="E121" s="23"/>
      <c r="F121" s="24">
        <v>0</v>
      </c>
      <c r="G121" s="122"/>
    </row>
    <row r="122" spans="1:7" x14ac:dyDescent="0.15">
      <c r="A122" s="25" t="s">
        <v>1380</v>
      </c>
      <c r="B122" s="25" t="s">
        <v>1381</v>
      </c>
      <c r="C122" s="124">
        <v>26.727086082</v>
      </c>
      <c r="D122" s="126">
        <v>19.461934416999998</v>
      </c>
      <c r="E122" s="23">
        <f t="shared" ref="E122:E131" si="8">IF(ISERROR(C122/D122-1),"",((C122/D122-1)))</f>
        <v>0.37330059331891952</v>
      </c>
      <c r="F122" s="24">
        <f t="shared" ref="F122:F131" si="9">C122/$C$1542</f>
        <v>1.2378967948262435E-3</v>
      </c>
      <c r="G122" s="122"/>
    </row>
    <row r="123" spans="1:7" x14ac:dyDescent="0.15">
      <c r="A123" s="25" t="s">
        <v>1382</v>
      </c>
      <c r="B123" s="25" t="s">
        <v>1383</v>
      </c>
      <c r="C123" s="124">
        <v>2.3446433999999998</v>
      </c>
      <c r="D123" s="126">
        <v>14.676632894999999</v>
      </c>
      <c r="E123" s="23">
        <f t="shared" si="8"/>
        <v>-0.84024650498693287</v>
      </c>
      <c r="F123" s="24">
        <f t="shared" si="9"/>
        <v>1.085949489954019E-4</v>
      </c>
      <c r="G123" s="122"/>
    </row>
    <row r="124" spans="1:7" x14ac:dyDescent="0.15">
      <c r="A124" s="25" t="s">
        <v>1384</v>
      </c>
      <c r="B124" s="25" t="s">
        <v>1385</v>
      </c>
      <c r="C124" s="124">
        <v>3.73640829</v>
      </c>
      <c r="D124" s="126">
        <v>2.5408111799999999</v>
      </c>
      <c r="E124" s="23">
        <f t="shared" si="8"/>
        <v>0.47055724542270005</v>
      </c>
      <c r="F124" s="24">
        <f t="shared" si="9"/>
        <v>1.7305619595651384E-4</v>
      </c>
      <c r="G124" s="122"/>
    </row>
    <row r="125" spans="1:7" x14ac:dyDescent="0.15">
      <c r="A125" s="25" t="s">
        <v>1386</v>
      </c>
      <c r="B125" s="25" t="s">
        <v>1387</v>
      </c>
      <c r="C125" s="124">
        <v>13.792239621</v>
      </c>
      <c r="D125" s="126">
        <v>9.384569849</v>
      </c>
      <c r="E125" s="23">
        <f t="shared" si="8"/>
        <v>0.46967200872501058</v>
      </c>
      <c r="F125" s="24">
        <f t="shared" si="9"/>
        <v>6.3880398962795637E-4</v>
      </c>
      <c r="G125" s="122"/>
    </row>
    <row r="126" spans="1:7" x14ac:dyDescent="0.15">
      <c r="A126" s="25" t="s">
        <v>1388</v>
      </c>
      <c r="B126" s="25" t="s">
        <v>1389</v>
      </c>
      <c r="C126" s="124">
        <v>10.121456131999999</v>
      </c>
      <c r="D126" s="126">
        <v>18.981874390999998</v>
      </c>
      <c r="E126" s="23">
        <f t="shared" si="8"/>
        <v>-0.46678310458112859</v>
      </c>
      <c r="F126" s="24">
        <f t="shared" si="9"/>
        <v>4.6878728441763796E-4</v>
      </c>
      <c r="G126" s="122"/>
    </row>
    <row r="127" spans="1:7" x14ac:dyDescent="0.15">
      <c r="A127" s="25" t="s">
        <v>1390</v>
      </c>
      <c r="B127" s="25" t="s">
        <v>1391</v>
      </c>
      <c r="C127" s="124">
        <v>0.21122099</v>
      </c>
      <c r="D127" s="126">
        <v>0.81247692000000005</v>
      </c>
      <c r="E127" s="23">
        <f t="shared" si="8"/>
        <v>-0.74002831981984185</v>
      </c>
      <c r="F127" s="24">
        <f t="shared" si="9"/>
        <v>9.7829514866987011E-6</v>
      </c>
      <c r="G127" s="122"/>
    </row>
    <row r="128" spans="1:7" x14ac:dyDescent="0.15">
      <c r="A128" s="25" t="s">
        <v>1392</v>
      </c>
      <c r="B128" s="25" t="s">
        <v>1393</v>
      </c>
      <c r="C128" s="124">
        <v>0.28393524999999997</v>
      </c>
      <c r="D128" s="126">
        <v>0.3758919</v>
      </c>
      <c r="E128" s="23">
        <f t="shared" si="8"/>
        <v>-0.24463589132939556</v>
      </c>
      <c r="F128" s="24">
        <f t="shared" si="9"/>
        <v>1.3150798962326931E-5</v>
      </c>
      <c r="G128" s="122"/>
    </row>
    <row r="129" spans="1:7" x14ac:dyDescent="0.15">
      <c r="A129" s="25" t="s">
        <v>1394</v>
      </c>
      <c r="B129" s="25" t="s">
        <v>1395</v>
      </c>
      <c r="C129" s="124">
        <v>31.176467859000002</v>
      </c>
      <c r="D129" s="126">
        <v>61.351074472999997</v>
      </c>
      <c r="E129" s="23">
        <f t="shared" si="8"/>
        <v>-0.49183501467899382</v>
      </c>
      <c r="F129" s="24">
        <f t="shared" si="9"/>
        <v>1.4439752062104165E-3</v>
      </c>
      <c r="G129" s="122"/>
    </row>
    <row r="130" spans="1:7" x14ac:dyDescent="0.15">
      <c r="A130" s="25" t="s">
        <v>1396</v>
      </c>
      <c r="B130" s="25" t="s">
        <v>1397</v>
      </c>
      <c r="C130" s="124">
        <v>22.255142840000001</v>
      </c>
      <c r="D130" s="126">
        <v>12.713322089</v>
      </c>
      <c r="E130" s="23">
        <f t="shared" si="8"/>
        <v>0.75053716756345779</v>
      </c>
      <c r="F130" s="24">
        <f t="shared" si="9"/>
        <v>1.0307734223443889E-3</v>
      </c>
      <c r="G130" s="122"/>
    </row>
    <row r="131" spans="1:7" x14ac:dyDescent="0.15">
      <c r="A131" s="25" t="s">
        <v>1398</v>
      </c>
      <c r="B131" s="25" t="s">
        <v>1399</v>
      </c>
      <c r="C131" s="124">
        <v>6.0748281689999999</v>
      </c>
      <c r="D131" s="126">
        <v>4.6730844500000002</v>
      </c>
      <c r="E131" s="23">
        <f t="shared" si="8"/>
        <v>0.29996113573338046</v>
      </c>
      <c r="F131" s="24">
        <f t="shared" si="9"/>
        <v>2.8136289517134494E-4</v>
      </c>
      <c r="G131" s="122"/>
    </row>
    <row r="132" spans="1:7" x14ac:dyDescent="0.15">
      <c r="A132" s="25" t="s">
        <v>369</v>
      </c>
      <c r="B132" s="25" t="s">
        <v>370</v>
      </c>
      <c r="C132" s="124">
        <v>0.30559903000000005</v>
      </c>
      <c r="D132" s="126">
        <v>0</v>
      </c>
      <c r="E132" s="23"/>
      <c r="F132" s="24">
        <v>0</v>
      </c>
      <c r="G132" s="122"/>
    </row>
    <row r="133" spans="1:7" x14ac:dyDescent="0.15">
      <c r="A133" s="25" t="s">
        <v>1400</v>
      </c>
      <c r="B133" s="25" t="s">
        <v>1401</v>
      </c>
      <c r="C133" s="124">
        <v>13.180253739999999</v>
      </c>
      <c r="D133" s="126">
        <v>8.0896206100000008</v>
      </c>
      <c r="E133" s="23">
        <f t="shared" ref="E133:E196" si="10">IF(ISERROR(C133/D133-1),"",((C133/D133-1)))</f>
        <v>0.62927958867529621</v>
      </c>
      <c r="F133" s="24">
        <f t="shared" ref="F133:F196" si="11">C133/$C$1542</f>
        <v>6.1045913533877062E-4</v>
      </c>
      <c r="G133" s="122"/>
    </row>
    <row r="134" spans="1:7" x14ac:dyDescent="0.15">
      <c r="A134" s="25" t="s">
        <v>1402</v>
      </c>
      <c r="B134" s="25" t="s">
        <v>1403</v>
      </c>
      <c r="C134" s="124">
        <v>5.3434845310000005</v>
      </c>
      <c r="D134" s="126">
        <v>5.4612794600000001</v>
      </c>
      <c r="E134" s="23">
        <f t="shared" si="10"/>
        <v>-2.1569108459430386E-2</v>
      </c>
      <c r="F134" s="24">
        <f t="shared" si="11"/>
        <v>2.4748984434121802E-4</v>
      </c>
      <c r="G134" s="122"/>
    </row>
    <row r="135" spans="1:7" x14ac:dyDescent="0.15">
      <c r="A135" s="25" t="s">
        <v>1404</v>
      </c>
      <c r="B135" s="25" t="s">
        <v>1405</v>
      </c>
      <c r="C135" s="124">
        <v>20.166578695000002</v>
      </c>
      <c r="D135" s="126">
        <v>42.879224005999994</v>
      </c>
      <c r="E135" s="23">
        <f t="shared" si="10"/>
        <v>-0.52968881404714474</v>
      </c>
      <c r="F135" s="24">
        <f t="shared" si="11"/>
        <v>9.3403908875664592E-4</v>
      </c>
      <c r="G135" s="122"/>
    </row>
    <row r="136" spans="1:7" x14ac:dyDescent="0.15">
      <c r="A136" s="25" t="s">
        <v>1406</v>
      </c>
      <c r="B136" s="25" t="s">
        <v>1407</v>
      </c>
      <c r="C136" s="124">
        <v>14.557850359</v>
      </c>
      <c r="D136" s="126">
        <v>24.861180749999999</v>
      </c>
      <c r="E136" s="23">
        <f t="shared" si="10"/>
        <v>-0.41443447495952102</v>
      </c>
      <c r="F136" s="24">
        <f t="shared" si="11"/>
        <v>6.7426416196949114E-4</v>
      </c>
      <c r="G136" s="122"/>
    </row>
    <row r="137" spans="1:7" x14ac:dyDescent="0.15">
      <c r="A137" s="25" t="s">
        <v>336</v>
      </c>
      <c r="B137" s="25" t="s">
        <v>337</v>
      </c>
      <c r="C137" s="124">
        <v>1.2175492299999999</v>
      </c>
      <c r="D137" s="126">
        <v>0.51807132</v>
      </c>
      <c r="E137" s="23">
        <f t="shared" si="10"/>
        <v>1.3501575613180052</v>
      </c>
      <c r="F137" s="24">
        <f t="shared" si="11"/>
        <v>5.6392241366529707E-5</v>
      </c>
      <c r="G137" s="122"/>
    </row>
    <row r="138" spans="1:7" x14ac:dyDescent="0.15">
      <c r="A138" s="25" t="s">
        <v>535</v>
      </c>
      <c r="B138" s="25" t="s">
        <v>536</v>
      </c>
      <c r="C138" s="124">
        <v>0.33417571000000001</v>
      </c>
      <c r="D138" s="126">
        <v>0.13382616</v>
      </c>
      <c r="E138" s="23">
        <f t="shared" si="10"/>
        <v>1.4970880880091011</v>
      </c>
      <c r="F138" s="24">
        <f t="shared" si="11"/>
        <v>1.5477745649062122E-5</v>
      </c>
      <c r="G138" s="122"/>
    </row>
    <row r="139" spans="1:7" x14ac:dyDescent="0.15">
      <c r="A139" s="25" t="s">
        <v>1409</v>
      </c>
      <c r="B139" s="25" t="s">
        <v>1410</v>
      </c>
      <c r="C139" s="124">
        <v>34.108393494000005</v>
      </c>
      <c r="D139" s="126">
        <v>14.683629795</v>
      </c>
      <c r="E139" s="23">
        <f t="shared" si="10"/>
        <v>1.3228856876801971</v>
      </c>
      <c r="F139" s="24">
        <f t="shared" si="11"/>
        <v>1.579770830735296E-3</v>
      </c>
      <c r="G139" s="122"/>
    </row>
    <row r="140" spans="1:7" x14ac:dyDescent="0.15">
      <c r="A140" s="25" t="s">
        <v>1420</v>
      </c>
      <c r="B140" s="25" t="s">
        <v>1421</v>
      </c>
      <c r="C140" s="124">
        <v>5.4476830559999998</v>
      </c>
      <c r="D140" s="126">
        <v>9.7367164059999993</v>
      </c>
      <c r="E140" s="23">
        <f t="shared" si="10"/>
        <v>-0.44050100374259582</v>
      </c>
      <c r="F140" s="24">
        <f t="shared" si="11"/>
        <v>2.5231592301389424E-4</v>
      </c>
      <c r="G140" s="122"/>
    </row>
    <row r="141" spans="1:7" x14ac:dyDescent="0.15">
      <c r="A141" s="25" t="s">
        <v>529</v>
      </c>
      <c r="B141" s="25" t="s">
        <v>530</v>
      </c>
      <c r="C141" s="124">
        <v>0</v>
      </c>
      <c r="D141" s="126">
        <v>8.1350000000000006E-2</v>
      </c>
      <c r="E141" s="23">
        <f t="shared" si="10"/>
        <v>-1</v>
      </c>
      <c r="F141" s="24">
        <f t="shared" si="11"/>
        <v>0</v>
      </c>
      <c r="G141" s="122"/>
    </row>
    <row r="142" spans="1:7" x14ac:dyDescent="0.15">
      <c r="A142" s="25" t="s">
        <v>1422</v>
      </c>
      <c r="B142" s="25" t="s">
        <v>1423</v>
      </c>
      <c r="C142" s="124">
        <v>1.404233616</v>
      </c>
      <c r="D142" s="126">
        <v>1.370531105</v>
      </c>
      <c r="E142" s="23">
        <f t="shared" si="10"/>
        <v>2.4590839913845031E-2</v>
      </c>
      <c r="F142" s="24">
        <f t="shared" si="11"/>
        <v>6.5038750842515668E-5</v>
      </c>
      <c r="G142" s="122"/>
    </row>
    <row r="143" spans="1:7" x14ac:dyDescent="0.15">
      <c r="A143" s="25" t="s">
        <v>533</v>
      </c>
      <c r="B143" s="25" t="s">
        <v>534</v>
      </c>
      <c r="C143" s="124">
        <v>1.6611000000000001E-2</v>
      </c>
      <c r="D143" s="126">
        <v>1.6956799999999998E-2</v>
      </c>
      <c r="E143" s="23">
        <f t="shared" si="10"/>
        <v>-2.03929986789958E-2</v>
      </c>
      <c r="F143" s="24">
        <f t="shared" si="11"/>
        <v>7.6935823066425413E-7</v>
      </c>
      <c r="G143" s="122"/>
    </row>
    <row r="144" spans="1:7" x14ac:dyDescent="0.15">
      <c r="A144" s="25" t="s">
        <v>1424</v>
      </c>
      <c r="B144" s="25" t="s">
        <v>1425</v>
      </c>
      <c r="C144" s="124">
        <v>4.180656E-2</v>
      </c>
      <c r="D144" s="126">
        <v>0.22381657000000002</v>
      </c>
      <c r="E144" s="23">
        <f t="shared" si="10"/>
        <v>-0.81321061260120286</v>
      </c>
      <c r="F144" s="24">
        <f t="shared" si="11"/>
        <v>1.9363205726180834E-6</v>
      </c>
      <c r="G144" s="122"/>
    </row>
    <row r="145" spans="1:7" x14ac:dyDescent="0.15">
      <c r="A145" s="25" t="s">
        <v>1426</v>
      </c>
      <c r="B145" s="25" t="s">
        <v>1427</v>
      </c>
      <c r="C145" s="124">
        <v>3.5690537599999996</v>
      </c>
      <c r="D145" s="126">
        <v>3.2870188300000001</v>
      </c>
      <c r="E145" s="23">
        <f t="shared" si="10"/>
        <v>8.5802651151833942E-2</v>
      </c>
      <c r="F145" s="24">
        <f t="shared" si="11"/>
        <v>1.6530497176203739E-4</v>
      </c>
      <c r="G145" s="122"/>
    </row>
    <row r="146" spans="1:7" x14ac:dyDescent="0.15">
      <c r="A146" s="25" t="s">
        <v>1428</v>
      </c>
      <c r="B146" s="25" t="s">
        <v>1429</v>
      </c>
      <c r="C146" s="124">
        <v>1.7890278400000001</v>
      </c>
      <c r="D146" s="126">
        <v>0.72606649999999995</v>
      </c>
      <c r="E146" s="23">
        <f t="shared" si="10"/>
        <v>1.4639999779634514</v>
      </c>
      <c r="F146" s="24">
        <f t="shared" si="11"/>
        <v>8.2860953199174786E-5</v>
      </c>
      <c r="G146" s="122"/>
    </row>
    <row r="147" spans="1:7" x14ac:dyDescent="0.15">
      <c r="A147" s="25" t="s">
        <v>1430</v>
      </c>
      <c r="B147" s="25" t="s">
        <v>1431</v>
      </c>
      <c r="C147" s="124">
        <v>899.19468530899996</v>
      </c>
      <c r="D147" s="126">
        <v>671.69338354700005</v>
      </c>
      <c r="E147" s="23">
        <f t="shared" si="10"/>
        <v>0.33869814313286462</v>
      </c>
      <c r="F147" s="24">
        <f t="shared" si="11"/>
        <v>4.1647271814582686E-2</v>
      </c>
      <c r="G147" s="122"/>
    </row>
    <row r="148" spans="1:7" x14ac:dyDescent="0.15">
      <c r="A148" s="25" t="s">
        <v>1432</v>
      </c>
      <c r="B148" s="25" t="s">
        <v>1433</v>
      </c>
      <c r="C148" s="124">
        <v>0.39668852000000004</v>
      </c>
      <c r="D148" s="126">
        <v>1.1885062399999999</v>
      </c>
      <c r="E148" s="23">
        <f t="shared" si="10"/>
        <v>-0.66622933338574641</v>
      </c>
      <c r="F148" s="24">
        <f t="shared" si="11"/>
        <v>1.837310082909046E-5</v>
      </c>
      <c r="G148" s="122"/>
    </row>
    <row r="149" spans="1:7" x14ac:dyDescent="0.15">
      <c r="A149" s="25" t="s">
        <v>1434</v>
      </c>
      <c r="B149" s="25" t="s">
        <v>1435</v>
      </c>
      <c r="C149" s="124">
        <v>10.115380235</v>
      </c>
      <c r="D149" s="126">
        <v>20.369014510000003</v>
      </c>
      <c r="E149" s="23">
        <f t="shared" si="10"/>
        <v>-0.50339373414290933</v>
      </c>
      <c r="F149" s="24">
        <f t="shared" si="11"/>
        <v>4.6850587201828709E-4</v>
      </c>
      <c r="G149" s="122"/>
    </row>
    <row r="150" spans="1:7" x14ac:dyDescent="0.15">
      <c r="A150" s="25" t="s">
        <v>1438</v>
      </c>
      <c r="B150" s="25" t="s">
        <v>1439</v>
      </c>
      <c r="C150" s="124">
        <v>6.1915375000000002E-2</v>
      </c>
      <c r="D150" s="126">
        <v>0.51437090500000004</v>
      </c>
      <c r="E150" s="23">
        <f t="shared" si="10"/>
        <v>-0.87962893235572881</v>
      </c>
      <c r="F150" s="24">
        <f t="shared" si="11"/>
        <v>2.8676842671069649E-6</v>
      </c>
      <c r="G150" s="122"/>
    </row>
    <row r="151" spans="1:7" x14ac:dyDescent="0.15">
      <c r="A151" s="25" t="s">
        <v>1440</v>
      </c>
      <c r="B151" s="25" t="s">
        <v>1441</v>
      </c>
      <c r="C151" s="124">
        <v>9.5832199999999992E-2</v>
      </c>
      <c r="D151" s="126">
        <v>2.9805267</v>
      </c>
      <c r="E151" s="23">
        <f t="shared" si="10"/>
        <v>-0.96784722646504051</v>
      </c>
      <c r="F151" s="24">
        <f t="shared" si="11"/>
        <v>4.4385823750925852E-6</v>
      </c>
      <c r="G151" s="122"/>
    </row>
    <row r="152" spans="1:7" x14ac:dyDescent="0.15">
      <c r="A152" s="25" t="s">
        <v>1442</v>
      </c>
      <c r="B152" s="25" t="s">
        <v>1443</v>
      </c>
      <c r="C152" s="124">
        <v>9.6008121500000012</v>
      </c>
      <c r="D152" s="126">
        <v>4.3297126070000003</v>
      </c>
      <c r="E152" s="23">
        <f t="shared" si="10"/>
        <v>1.2174248088609918</v>
      </c>
      <c r="F152" s="24">
        <f t="shared" si="11"/>
        <v>4.4467303886965714E-4</v>
      </c>
      <c r="G152" s="122"/>
    </row>
    <row r="153" spans="1:7" x14ac:dyDescent="0.15">
      <c r="A153" s="25" t="s">
        <v>1444</v>
      </c>
      <c r="B153" s="25" t="s">
        <v>1445</v>
      </c>
      <c r="C153" s="124">
        <v>8.3287449519999992</v>
      </c>
      <c r="D153" s="126">
        <v>17.847822584999999</v>
      </c>
      <c r="E153" s="23">
        <f t="shared" si="10"/>
        <v>-0.53334671989625226</v>
      </c>
      <c r="F153" s="24">
        <f t="shared" si="11"/>
        <v>3.8575573294350477E-4</v>
      </c>
      <c r="G153" s="122"/>
    </row>
    <row r="154" spans="1:7" x14ac:dyDescent="0.15">
      <c r="A154" s="25" t="s">
        <v>1446</v>
      </c>
      <c r="B154" s="25" t="s">
        <v>1447</v>
      </c>
      <c r="C154" s="124">
        <v>3.2691053299999999</v>
      </c>
      <c r="D154" s="126">
        <v>3.6151294300000001</v>
      </c>
      <c r="E154" s="23">
        <f t="shared" si="10"/>
        <v>-9.5715549525982047E-2</v>
      </c>
      <c r="F154" s="24">
        <f t="shared" si="11"/>
        <v>1.5141250331370071E-4</v>
      </c>
      <c r="G154" s="122"/>
    </row>
    <row r="155" spans="1:7" x14ac:dyDescent="0.15">
      <c r="A155" s="25" t="s">
        <v>1448</v>
      </c>
      <c r="B155" s="25" t="s">
        <v>1449</v>
      </c>
      <c r="C155" s="124">
        <v>0</v>
      </c>
      <c r="D155" s="126">
        <v>4.6347800000000001E-2</v>
      </c>
      <c r="E155" s="23">
        <f t="shared" si="10"/>
        <v>-1</v>
      </c>
      <c r="F155" s="24">
        <f t="shared" si="11"/>
        <v>0</v>
      </c>
      <c r="G155" s="122"/>
    </row>
    <row r="156" spans="1:7" x14ac:dyDescent="0.15">
      <c r="A156" s="25" t="s">
        <v>1450</v>
      </c>
      <c r="B156" s="25" t="s">
        <v>1451</v>
      </c>
      <c r="C156" s="124">
        <v>1.4909946999999999</v>
      </c>
      <c r="D156" s="126">
        <v>7.9539800000000008E-2</v>
      </c>
      <c r="E156" s="23">
        <f t="shared" si="10"/>
        <v>17.745265892043982</v>
      </c>
      <c r="F156" s="24">
        <f t="shared" si="11"/>
        <v>6.9057193686218797E-5</v>
      </c>
      <c r="G156" s="122"/>
    </row>
    <row r="157" spans="1:7" x14ac:dyDescent="0.15">
      <c r="A157" s="25" t="s">
        <v>973</v>
      </c>
      <c r="B157" s="25" t="s">
        <v>1436</v>
      </c>
      <c r="C157" s="124">
        <v>5.3734209999999998E-2</v>
      </c>
      <c r="D157" s="126">
        <v>0.10279721999999999</v>
      </c>
      <c r="E157" s="23">
        <f t="shared" si="10"/>
        <v>-0.4772795412171652</v>
      </c>
      <c r="F157" s="24">
        <f t="shared" si="11"/>
        <v>2.4887638752478157E-6</v>
      </c>
      <c r="G157" s="122"/>
    </row>
    <row r="158" spans="1:7" x14ac:dyDescent="0.15">
      <c r="A158" s="25" t="s">
        <v>974</v>
      </c>
      <c r="B158" s="25" t="s">
        <v>1437</v>
      </c>
      <c r="C158" s="124">
        <v>0.48403078000000005</v>
      </c>
      <c r="D158" s="126">
        <v>1.1864800500000001</v>
      </c>
      <c r="E158" s="23">
        <f t="shared" si="10"/>
        <v>-0.59204473770966481</v>
      </c>
      <c r="F158" s="24">
        <f t="shared" si="11"/>
        <v>2.2418461530783149E-5</v>
      </c>
      <c r="G158" s="122"/>
    </row>
    <row r="159" spans="1:7" x14ac:dyDescent="0.15">
      <c r="A159" s="25" t="s">
        <v>1452</v>
      </c>
      <c r="B159" s="25" t="s">
        <v>1453</v>
      </c>
      <c r="C159" s="124">
        <v>0.43480102000000004</v>
      </c>
      <c r="D159" s="126">
        <v>4.9177675599999997</v>
      </c>
      <c r="E159" s="23">
        <f t="shared" si="10"/>
        <v>-0.91158569113014365</v>
      </c>
      <c r="F159" s="24">
        <f t="shared" si="11"/>
        <v>2.0138326617194211E-5</v>
      </c>
      <c r="G159" s="122"/>
    </row>
    <row r="160" spans="1:7" x14ac:dyDescent="0.15">
      <c r="A160" s="25" t="s">
        <v>1454</v>
      </c>
      <c r="B160" s="25" t="s">
        <v>1455</v>
      </c>
      <c r="C160" s="124">
        <v>32.97365405</v>
      </c>
      <c r="D160" s="126">
        <v>62.932944049999996</v>
      </c>
      <c r="E160" s="23">
        <f t="shared" si="10"/>
        <v>-0.47605098493719677</v>
      </c>
      <c r="F160" s="24">
        <f t="shared" si="11"/>
        <v>1.5272140231438937E-3</v>
      </c>
      <c r="G160" s="122"/>
    </row>
    <row r="161" spans="1:7" x14ac:dyDescent="0.15">
      <c r="A161" s="25" t="s">
        <v>847</v>
      </c>
      <c r="B161" s="25" t="s">
        <v>848</v>
      </c>
      <c r="C161" s="124">
        <v>0.89681054000000004</v>
      </c>
      <c r="D161" s="126">
        <v>3.13124278</v>
      </c>
      <c r="E161" s="23">
        <f t="shared" si="10"/>
        <v>-0.71359277992490888</v>
      </c>
      <c r="F161" s="24">
        <f t="shared" si="11"/>
        <v>4.153684728766807E-5</v>
      </c>
      <c r="G161" s="122"/>
    </row>
    <row r="162" spans="1:7" x14ac:dyDescent="0.15">
      <c r="A162" s="25" t="s">
        <v>1023</v>
      </c>
      <c r="B162" s="25" t="s">
        <v>1456</v>
      </c>
      <c r="C162" s="124">
        <v>31.619581366000002</v>
      </c>
      <c r="D162" s="126">
        <v>51.156269200000004</v>
      </c>
      <c r="E162" s="23">
        <f t="shared" si="10"/>
        <v>-0.38190212342537289</v>
      </c>
      <c r="F162" s="24">
        <f t="shared" si="11"/>
        <v>1.4644985355541618E-3</v>
      </c>
      <c r="G162" s="122"/>
    </row>
    <row r="163" spans="1:7" x14ac:dyDescent="0.15">
      <c r="A163" s="25" t="s">
        <v>849</v>
      </c>
      <c r="B163" s="25" t="s">
        <v>850</v>
      </c>
      <c r="C163" s="124">
        <v>0.51903113000000001</v>
      </c>
      <c r="D163" s="126">
        <v>0.73256029</v>
      </c>
      <c r="E163" s="23">
        <f t="shared" si="10"/>
        <v>-0.29148339449303207</v>
      </c>
      <c r="F163" s="24">
        <f t="shared" si="11"/>
        <v>2.4039544388445518E-5</v>
      </c>
      <c r="G163" s="122"/>
    </row>
    <row r="164" spans="1:7" x14ac:dyDescent="0.15">
      <c r="A164" s="25" t="s">
        <v>1457</v>
      </c>
      <c r="B164" s="25" t="s">
        <v>1458</v>
      </c>
      <c r="C164" s="124">
        <v>2.4765000000000003E-4</v>
      </c>
      <c r="D164" s="126">
        <v>2.5564000000000001E-4</v>
      </c>
      <c r="E164" s="23">
        <f t="shared" si="10"/>
        <v>-3.1254889688624554E-2</v>
      </c>
      <c r="F164" s="24">
        <f t="shared" si="11"/>
        <v>1.1470204432243848E-8</v>
      </c>
      <c r="G164" s="122"/>
    </row>
    <row r="165" spans="1:7" x14ac:dyDescent="0.15">
      <c r="A165" s="25" t="s">
        <v>1459</v>
      </c>
      <c r="B165" s="25" t="s">
        <v>1460</v>
      </c>
      <c r="C165" s="124">
        <v>0.92065569999999997</v>
      </c>
      <c r="D165" s="126">
        <v>0.27513565999999995</v>
      </c>
      <c r="E165" s="23">
        <f t="shared" si="10"/>
        <v>2.3461882040299686</v>
      </c>
      <c r="F165" s="24">
        <f t="shared" si="11"/>
        <v>4.2641264246761802E-5</v>
      </c>
      <c r="G165" s="122"/>
    </row>
    <row r="166" spans="1:7" x14ac:dyDescent="0.15">
      <c r="A166" s="25" t="s">
        <v>1461</v>
      </c>
      <c r="B166" s="25" t="s">
        <v>1462</v>
      </c>
      <c r="C166" s="124">
        <v>2.1011599999999999E-3</v>
      </c>
      <c r="D166" s="126">
        <v>6.4792699999999995E-2</v>
      </c>
      <c r="E166" s="23">
        <f t="shared" si="10"/>
        <v>-0.96757103809534095</v>
      </c>
      <c r="F166" s="24">
        <f t="shared" si="11"/>
        <v>9.7317725600054425E-8</v>
      </c>
      <c r="G166" s="122"/>
    </row>
    <row r="167" spans="1:7" x14ac:dyDescent="0.15">
      <c r="A167" s="25" t="s">
        <v>540</v>
      </c>
      <c r="B167" s="25" t="s">
        <v>541</v>
      </c>
      <c r="C167" s="124">
        <v>8.2147800000000014E-3</v>
      </c>
      <c r="D167" s="126">
        <v>5.9879052699999997</v>
      </c>
      <c r="E167" s="23">
        <f t="shared" si="10"/>
        <v>-0.99862810454915563</v>
      </c>
      <c r="F167" s="24">
        <f t="shared" si="11"/>
        <v>3.8047731058311375E-7</v>
      </c>
      <c r="G167" s="122"/>
    </row>
    <row r="168" spans="1:7" x14ac:dyDescent="0.15">
      <c r="A168" s="25" t="s">
        <v>538</v>
      </c>
      <c r="B168" s="25" t="s">
        <v>539</v>
      </c>
      <c r="C168" s="124">
        <v>1.982888E-2</v>
      </c>
      <c r="D168" s="126">
        <v>0.25403654000000003</v>
      </c>
      <c r="E168" s="23">
        <f t="shared" si="10"/>
        <v>-0.9219447721969446</v>
      </c>
      <c r="F168" s="24">
        <f t="shared" si="11"/>
        <v>9.1839817186525887E-7</v>
      </c>
      <c r="G168" s="122"/>
    </row>
    <row r="169" spans="1:7" x14ac:dyDescent="0.15">
      <c r="A169" s="25" t="s">
        <v>542</v>
      </c>
      <c r="B169" s="25" t="s">
        <v>543</v>
      </c>
      <c r="C169" s="124">
        <v>2.35359322</v>
      </c>
      <c r="D169" s="126">
        <v>5.4155955799999997</v>
      </c>
      <c r="E169" s="23">
        <f t="shared" si="10"/>
        <v>-0.56540454595762113</v>
      </c>
      <c r="F169" s="24">
        <f t="shared" si="11"/>
        <v>1.0900947055821953E-4</v>
      </c>
      <c r="G169" s="122"/>
    </row>
    <row r="170" spans="1:7" x14ac:dyDescent="0.15">
      <c r="A170" s="25" t="s">
        <v>129</v>
      </c>
      <c r="B170" s="25" t="s">
        <v>341</v>
      </c>
      <c r="C170" s="124">
        <v>4.1611730000000006E-2</v>
      </c>
      <c r="D170" s="126">
        <v>0.23719259000000001</v>
      </c>
      <c r="E170" s="23">
        <f t="shared" si="10"/>
        <v>-0.82456564094181861</v>
      </c>
      <c r="F170" s="24">
        <f t="shared" si="11"/>
        <v>1.9272967893371063E-6</v>
      </c>
      <c r="G170" s="122"/>
    </row>
    <row r="171" spans="1:7" x14ac:dyDescent="0.15">
      <c r="A171" s="25" t="s">
        <v>153</v>
      </c>
      <c r="B171" s="25" t="s">
        <v>339</v>
      </c>
      <c r="C171" s="124">
        <v>0.30908198999999997</v>
      </c>
      <c r="D171" s="126">
        <v>0.34836646000000004</v>
      </c>
      <c r="E171" s="23">
        <f t="shared" si="10"/>
        <v>-0.11276765851683901</v>
      </c>
      <c r="F171" s="24">
        <f t="shared" si="11"/>
        <v>1.4315500147889149E-5</v>
      </c>
      <c r="G171" s="122"/>
    </row>
    <row r="172" spans="1:7" x14ac:dyDescent="0.15">
      <c r="A172" s="25" t="s">
        <v>137</v>
      </c>
      <c r="B172" s="25" t="s">
        <v>342</v>
      </c>
      <c r="C172" s="124">
        <v>3.3469489999999998E-2</v>
      </c>
      <c r="D172" s="126">
        <v>0.11679146999999999</v>
      </c>
      <c r="E172" s="23">
        <f t="shared" si="10"/>
        <v>-0.71342521846843776</v>
      </c>
      <c r="F172" s="24">
        <f t="shared" si="11"/>
        <v>1.5501792551703657E-6</v>
      </c>
      <c r="G172" s="122"/>
    </row>
    <row r="173" spans="1:7" x14ac:dyDescent="0.15">
      <c r="A173" s="25" t="s">
        <v>139</v>
      </c>
      <c r="B173" s="25" t="s">
        <v>343</v>
      </c>
      <c r="C173" s="124">
        <v>0.11884466</v>
      </c>
      <c r="D173" s="126">
        <v>1.4124999999999999E-3</v>
      </c>
      <c r="E173" s="23">
        <f t="shared" si="10"/>
        <v>83.137812389380542</v>
      </c>
      <c r="F173" s="24">
        <f t="shared" si="11"/>
        <v>5.5044318428447937E-6</v>
      </c>
      <c r="G173" s="122"/>
    </row>
    <row r="174" spans="1:7" x14ac:dyDescent="0.15">
      <c r="A174" s="25" t="s">
        <v>149</v>
      </c>
      <c r="B174" s="25" t="s">
        <v>340</v>
      </c>
      <c r="C174" s="124">
        <v>0.23225183999999999</v>
      </c>
      <c r="D174" s="126">
        <v>6.5781560000000003E-2</v>
      </c>
      <c r="E174" s="23">
        <f t="shared" si="10"/>
        <v>2.5306526631475443</v>
      </c>
      <c r="F174" s="24">
        <f t="shared" si="11"/>
        <v>1.0757020329355092E-5</v>
      </c>
      <c r="G174" s="122"/>
    </row>
    <row r="175" spans="1:7" x14ac:dyDescent="0.15">
      <c r="A175" s="25" t="s">
        <v>991</v>
      </c>
      <c r="B175" s="25" t="s">
        <v>338</v>
      </c>
      <c r="C175" s="124">
        <v>1.3939760000000001E-2</v>
      </c>
      <c r="D175" s="126">
        <v>0.23991766</v>
      </c>
      <c r="E175" s="23">
        <f t="shared" si="10"/>
        <v>-0.94189773274714328</v>
      </c>
      <c r="F175" s="24">
        <f t="shared" si="11"/>
        <v>6.4563657151793048E-7</v>
      </c>
      <c r="G175" s="122"/>
    </row>
    <row r="176" spans="1:7" x14ac:dyDescent="0.15">
      <c r="A176" s="25" t="s">
        <v>1465</v>
      </c>
      <c r="B176" s="25" t="s">
        <v>1466</v>
      </c>
      <c r="C176" s="124">
        <v>0.71619457999999991</v>
      </c>
      <c r="D176" s="126">
        <v>1.225275455</v>
      </c>
      <c r="E176" s="23">
        <f t="shared" si="10"/>
        <v>-0.41548279851896652</v>
      </c>
      <c r="F176" s="24">
        <f t="shared" si="11"/>
        <v>3.3171404182778194E-5</v>
      </c>
      <c r="G176" s="122"/>
    </row>
    <row r="177" spans="1:7" x14ac:dyDescent="0.15">
      <c r="A177" s="25" t="s">
        <v>1467</v>
      </c>
      <c r="B177" s="25" t="s">
        <v>1468</v>
      </c>
      <c r="C177" s="124">
        <v>0.74325086899999993</v>
      </c>
      <c r="D177" s="126">
        <v>3.5168193300000001</v>
      </c>
      <c r="E177" s="23">
        <f t="shared" si="10"/>
        <v>-0.78865821662780733</v>
      </c>
      <c r="F177" s="24">
        <f t="shared" si="11"/>
        <v>3.442454840247482E-5</v>
      </c>
      <c r="G177" s="122"/>
    </row>
    <row r="178" spans="1:7" x14ac:dyDescent="0.15">
      <c r="A178" s="25" t="s">
        <v>1469</v>
      </c>
      <c r="B178" s="25" t="s">
        <v>1470</v>
      </c>
      <c r="C178" s="124">
        <v>21.54643948</v>
      </c>
      <c r="D178" s="126">
        <v>28.98679696</v>
      </c>
      <c r="E178" s="23">
        <f t="shared" si="10"/>
        <v>-0.25668091201201826</v>
      </c>
      <c r="F178" s="24">
        <f t="shared" si="11"/>
        <v>9.9794898292981959E-4</v>
      </c>
      <c r="G178" s="122"/>
    </row>
    <row r="179" spans="1:7" x14ac:dyDescent="0.15">
      <c r="A179" s="25" t="s">
        <v>1471</v>
      </c>
      <c r="B179" s="25" t="s">
        <v>1472</v>
      </c>
      <c r="C179" s="124">
        <v>12.924614876</v>
      </c>
      <c r="D179" s="126">
        <v>9.1513554999999993</v>
      </c>
      <c r="E179" s="23">
        <f t="shared" si="10"/>
        <v>0.41231699238435238</v>
      </c>
      <c r="F179" s="24">
        <f t="shared" si="11"/>
        <v>5.9861891716430423E-4</v>
      </c>
      <c r="G179" s="122"/>
    </row>
    <row r="180" spans="1:7" x14ac:dyDescent="0.15">
      <c r="A180" s="25" t="s">
        <v>1473</v>
      </c>
      <c r="B180" s="25" t="s">
        <v>1474</v>
      </c>
      <c r="C180" s="124">
        <v>68.677341386999998</v>
      </c>
      <c r="D180" s="126">
        <v>63.250064788000003</v>
      </c>
      <c r="E180" s="23">
        <f t="shared" si="10"/>
        <v>8.5806656755072153E-2</v>
      </c>
      <c r="F180" s="24">
        <f t="shared" si="11"/>
        <v>3.180872786480481E-3</v>
      </c>
      <c r="G180" s="122"/>
    </row>
    <row r="181" spans="1:7" x14ac:dyDescent="0.15">
      <c r="A181" s="25" t="s">
        <v>1475</v>
      </c>
      <c r="B181" s="25" t="s">
        <v>1476</v>
      </c>
      <c r="C181" s="124">
        <v>62.999755899999997</v>
      </c>
      <c r="D181" s="126">
        <v>9.7573086450000002</v>
      </c>
      <c r="E181" s="23">
        <f t="shared" si="10"/>
        <v>5.4566734734053295</v>
      </c>
      <c r="F181" s="24">
        <f t="shared" si="11"/>
        <v>2.9179086588106617E-3</v>
      </c>
      <c r="G181" s="122"/>
    </row>
    <row r="182" spans="1:7" x14ac:dyDescent="0.15">
      <c r="A182" s="25" t="s">
        <v>1477</v>
      </c>
      <c r="B182" s="25" t="s">
        <v>1478</v>
      </c>
      <c r="C182" s="124">
        <v>8.2486633299999994</v>
      </c>
      <c r="D182" s="126">
        <v>12.53461115</v>
      </c>
      <c r="E182" s="23">
        <f t="shared" si="10"/>
        <v>-0.34192906095854447</v>
      </c>
      <c r="F182" s="24">
        <f t="shared" si="11"/>
        <v>3.8204665733031814E-4</v>
      </c>
      <c r="G182" s="122"/>
    </row>
    <row r="183" spans="1:7" x14ac:dyDescent="0.15">
      <c r="A183" s="25" t="s">
        <v>1479</v>
      </c>
      <c r="B183" s="25" t="s">
        <v>1480</v>
      </c>
      <c r="C183" s="124">
        <v>37.83282552</v>
      </c>
      <c r="D183" s="126">
        <v>7.0192583600000003</v>
      </c>
      <c r="E183" s="23">
        <f t="shared" si="10"/>
        <v>4.3898608057504243</v>
      </c>
      <c r="F183" s="24">
        <f t="shared" si="11"/>
        <v>1.7522723317739233E-3</v>
      </c>
      <c r="G183" s="122"/>
    </row>
    <row r="184" spans="1:7" x14ac:dyDescent="0.15">
      <c r="A184" s="25" t="s">
        <v>1481</v>
      </c>
      <c r="B184" s="25" t="s">
        <v>1482</v>
      </c>
      <c r="C184" s="124">
        <v>43.218296960000004</v>
      </c>
      <c r="D184" s="126">
        <v>31.755370673000002</v>
      </c>
      <c r="E184" s="23">
        <f t="shared" si="10"/>
        <v>0.3609759874963876</v>
      </c>
      <c r="F184" s="24">
        <f t="shared" si="11"/>
        <v>2.0017068497662945E-3</v>
      </c>
      <c r="G184" s="122"/>
    </row>
    <row r="185" spans="1:7" x14ac:dyDescent="0.15">
      <c r="A185" s="25" t="s">
        <v>1483</v>
      </c>
      <c r="B185" s="25" t="s">
        <v>1484</v>
      </c>
      <c r="C185" s="124">
        <v>7.7425828550000002</v>
      </c>
      <c r="D185" s="126">
        <v>6.737893122</v>
      </c>
      <c r="E185" s="23">
        <f t="shared" si="10"/>
        <v>0.14911036948917644</v>
      </c>
      <c r="F185" s="24">
        <f t="shared" si="11"/>
        <v>3.5860693793836551E-4</v>
      </c>
      <c r="G185" s="122"/>
    </row>
    <row r="186" spans="1:7" x14ac:dyDescent="0.15">
      <c r="A186" s="25" t="s">
        <v>1485</v>
      </c>
      <c r="B186" s="25" t="s">
        <v>1486</v>
      </c>
      <c r="C186" s="124">
        <v>4.2022170690000005</v>
      </c>
      <c r="D186" s="126">
        <v>2.2427427119999996</v>
      </c>
      <c r="E186" s="23">
        <f t="shared" si="10"/>
        <v>0.87369556325638897</v>
      </c>
      <c r="F186" s="24">
        <f t="shared" si="11"/>
        <v>1.9463068382836484E-4</v>
      </c>
      <c r="G186" s="122"/>
    </row>
    <row r="187" spans="1:7" x14ac:dyDescent="0.15">
      <c r="A187" s="25" t="s">
        <v>1487</v>
      </c>
      <c r="B187" s="25" t="s">
        <v>1488</v>
      </c>
      <c r="C187" s="124">
        <v>1144.5885266119999</v>
      </c>
      <c r="D187" s="126">
        <v>1102.4249186459999</v>
      </c>
      <c r="E187" s="23">
        <f t="shared" si="10"/>
        <v>3.8246239950549654E-2</v>
      </c>
      <c r="F187" s="24">
        <f t="shared" si="11"/>
        <v>5.3012979572139775E-2</v>
      </c>
      <c r="G187" s="122"/>
    </row>
    <row r="188" spans="1:7" x14ac:dyDescent="0.15">
      <c r="A188" s="25" t="s">
        <v>1489</v>
      </c>
      <c r="B188" s="25" t="s">
        <v>1490</v>
      </c>
      <c r="C188" s="124">
        <v>20.179441747999999</v>
      </c>
      <c r="D188" s="126">
        <v>16.716562019999998</v>
      </c>
      <c r="E188" s="23">
        <f t="shared" si="10"/>
        <v>0.2071526264704997</v>
      </c>
      <c r="F188" s="24">
        <f t="shared" si="11"/>
        <v>9.3463485636226978E-4</v>
      </c>
      <c r="G188" s="122"/>
    </row>
    <row r="189" spans="1:7" x14ac:dyDescent="0.15">
      <c r="A189" s="25" t="s">
        <v>1492</v>
      </c>
      <c r="B189" s="25" t="s">
        <v>1493</v>
      </c>
      <c r="C189" s="124">
        <v>0.18908628</v>
      </c>
      <c r="D189" s="126">
        <v>0.49736771999999996</v>
      </c>
      <c r="E189" s="23">
        <f t="shared" si="10"/>
        <v>-0.61982599111980963</v>
      </c>
      <c r="F189" s="24">
        <f t="shared" si="11"/>
        <v>8.7577560546436547E-6</v>
      </c>
      <c r="G189" s="122"/>
    </row>
    <row r="190" spans="1:7" x14ac:dyDescent="0.15">
      <c r="A190" s="25" t="s">
        <v>999</v>
      </c>
      <c r="B190" s="25" t="s">
        <v>1491</v>
      </c>
      <c r="C190" s="124">
        <v>0.28852655399999999</v>
      </c>
      <c r="D190" s="126">
        <v>2.1861635219999997</v>
      </c>
      <c r="E190" s="23">
        <f t="shared" si="10"/>
        <v>-0.86802151298543162</v>
      </c>
      <c r="F190" s="24">
        <f t="shared" si="11"/>
        <v>1.3363450670344614E-5</v>
      </c>
      <c r="G190" s="122"/>
    </row>
    <row r="191" spans="1:7" x14ac:dyDescent="0.15">
      <c r="A191" s="25" t="s">
        <v>1494</v>
      </c>
      <c r="B191" s="25" t="s">
        <v>1495</v>
      </c>
      <c r="C191" s="124">
        <v>2.5846874849999999</v>
      </c>
      <c r="D191" s="126">
        <v>2.0856415099999999</v>
      </c>
      <c r="E191" s="23">
        <f t="shared" si="10"/>
        <v>0.23927696711406554</v>
      </c>
      <c r="F191" s="24">
        <f t="shared" si="11"/>
        <v>1.1971287642403473E-4</v>
      </c>
      <c r="G191" s="122"/>
    </row>
    <row r="192" spans="1:7" x14ac:dyDescent="0.15">
      <c r="A192" s="25" t="s">
        <v>1153</v>
      </c>
      <c r="B192" s="25" t="s">
        <v>1496</v>
      </c>
      <c r="C192" s="124">
        <v>18.654859258999998</v>
      </c>
      <c r="D192" s="126">
        <v>21.576682673000001</v>
      </c>
      <c r="E192" s="23">
        <f t="shared" si="10"/>
        <v>-0.13541578463570902</v>
      </c>
      <c r="F192" s="24">
        <f t="shared" si="11"/>
        <v>8.6402200426192988E-4</v>
      </c>
      <c r="G192" s="122"/>
    </row>
    <row r="193" spans="1:7" x14ac:dyDescent="0.15">
      <c r="A193" s="25" t="s">
        <v>1185</v>
      </c>
      <c r="B193" s="25" t="s">
        <v>1497</v>
      </c>
      <c r="C193" s="124">
        <v>491.939742142</v>
      </c>
      <c r="D193" s="126">
        <v>441.70403110299998</v>
      </c>
      <c r="E193" s="23">
        <f t="shared" si="10"/>
        <v>0.11373161099198947</v>
      </c>
      <c r="F193" s="24">
        <f t="shared" si="11"/>
        <v>2.2784774523375989E-2</v>
      </c>
      <c r="G193" s="122"/>
    </row>
    <row r="194" spans="1:7" x14ac:dyDescent="0.15">
      <c r="A194" s="25" t="s">
        <v>975</v>
      </c>
      <c r="B194" s="25" t="s">
        <v>1498</v>
      </c>
      <c r="C194" s="124">
        <v>596.80689787199992</v>
      </c>
      <c r="D194" s="126">
        <v>741.75845938300006</v>
      </c>
      <c r="E194" s="23">
        <f t="shared" si="10"/>
        <v>-0.19541612188902013</v>
      </c>
      <c r="F194" s="24">
        <f t="shared" si="11"/>
        <v>2.7641821623925356E-2</v>
      </c>
      <c r="G194" s="122"/>
    </row>
    <row r="195" spans="1:7" x14ac:dyDescent="0.15">
      <c r="A195" s="25" t="s">
        <v>976</v>
      </c>
      <c r="B195" s="25" t="s">
        <v>1499</v>
      </c>
      <c r="C195" s="124">
        <v>13.131239539999999</v>
      </c>
      <c r="D195" s="126">
        <v>14.300167697000001</v>
      </c>
      <c r="E195" s="23">
        <f t="shared" si="10"/>
        <v>-8.1742269165502757E-2</v>
      </c>
      <c r="F195" s="24">
        <f t="shared" si="11"/>
        <v>6.0818898434307955E-4</v>
      </c>
      <c r="G195" s="122"/>
    </row>
    <row r="196" spans="1:7" x14ac:dyDescent="0.15">
      <c r="A196" s="25" t="s">
        <v>977</v>
      </c>
      <c r="B196" s="25" t="s">
        <v>1500</v>
      </c>
      <c r="C196" s="124">
        <v>1.05229952</v>
      </c>
      <c r="D196" s="126">
        <v>3.8892221499999997</v>
      </c>
      <c r="E196" s="23">
        <f t="shared" si="10"/>
        <v>-0.72943188138533044</v>
      </c>
      <c r="F196" s="24">
        <f t="shared" si="11"/>
        <v>4.8738504414908429E-5</v>
      </c>
      <c r="G196" s="122"/>
    </row>
    <row r="197" spans="1:7" x14ac:dyDescent="0.15">
      <c r="A197" s="25" t="s">
        <v>978</v>
      </c>
      <c r="B197" s="25" t="s">
        <v>1501</v>
      </c>
      <c r="C197" s="124">
        <v>0.28224828000000002</v>
      </c>
      <c r="D197" s="126">
        <v>0.46971854100000004</v>
      </c>
      <c r="E197" s="23">
        <f t="shared" ref="E197:E260" si="12">IF(ISERROR(C197/D197-1),"",((C197/D197-1)))</f>
        <v>-0.39911190348349479</v>
      </c>
      <c r="F197" s="24">
        <f t="shared" ref="F197:F260" si="13">C197/$C$1542</f>
        <v>1.3072664939427427E-5</v>
      </c>
      <c r="G197" s="122"/>
    </row>
    <row r="198" spans="1:7" x14ac:dyDescent="0.15">
      <c r="A198" s="25" t="s">
        <v>1186</v>
      </c>
      <c r="B198" s="25" t="s">
        <v>1502</v>
      </c>
      <c r="C198" s="124">
        <v>2.91368129</v>
      </c>
      <c r="D198" s="126">
        <v>5.9611978200000006</v>
      </c>
      <c r="E198" s="23">
        <f t="shared" si="12"/>
        <v>-0.51122553252225411</v>
      </c>
      <c r="F198" s="24">
        <f t="shared" si="13"/>
        <v>1.3495061597699966E-4</v>
      </c>
      <c r="G198" s="122"/>
    </row>
    <row r="199" spans="1:7" x14ac:dyDescent="0.15">
      <c r="A199" s="25" t="s">
        <v>979</v>
      </c>
      <c r="B199" s="25" t="s">
        <v>1503</v>
      </c>
      <c r="C199" s="124">
        <v>2.813953803</v>
      </c>
      <c r="D199" s="126">
        <v>3.46888438</v>
      </c>
      <c r="E199" s="23">
        <f t="shared" si="12"/>
        <v>-0.18880150078683222</v>
      </c>
      <c r="F199" s="24">
        <f t="shared" si="13"/>
        <v>1.3033161874944491E-4</v>
      </c>
      <c r="G199" s="122"/>
    </row>
    <row r="200" spans="1:7" x14ac:dyDescent="0.15">
      <c r="A200" s="25" t="s">
        <v>980</v>
      </c>
      <c r="B200" s="25" t="s">
        <v>1504</v>
      </c>
      <c r="C200" s="124">
        <v>6.5442735279999997</v>
      </c>
      <c r="D200" s="126">
        <v>13.928814233999999</v>
      </c>
      <c r="E200" s="23">
        <f t="shared" si="12"/>
        <v>-0.5301629113535351</v>
      </c>
      <c r="F200" s="24">
        <f t="shared" si="13"/>
        <v>3.0310581557311395E-4</v>
      </c>
      <c r="G200" s="122"/>
    </row>
    <row r="201" spans="1:7" x14ac:dyDescent="0.15">
      <c r="A201" s="25" t="s">
        <v>981</v>
      </c>
      <c r="B201" s="25" t="s">
        <v>1505</v>
      </c>
      <c r="C201" s="124">
        <v>1.5942038999999999</v>
      </c>
      <c r="D201" s="126">
        <v>2.5249510699999997</v>
      </c>
      <c r="E201" s="23">
        <f t="shared" si="12"/>
        <v>-0.36861988379046096</v>
      </c>
      <c r="F201" s="24">
        <f t="shared" si="13"/>
        <v>7.3837450594308195E-5</v>
      </c>
      <c r="G201" s="122"/>
    </row>
    <row r="202" spans="1:7" x14ac:dyDescent="0.15">
      <c r="A202" s="25" t="s">
        <v>1157</v>
      </c>
      <c r="B202" s="25" t="s">
        <v>1506</v>
      </c>
      <c r="C202" s="124">
        <v>2.3101194500000002</v>
      </c>
      <c r="D202" s="126">
        <v>2.5216540899999997</v>
      </c>
      <c r="E202" s="23">
        <f t="shared" si="12"/>
        <v>-8.3887255131015803E-2</v>
      </c>
      <c r="F202" s="24">
        <f t="shared" si="13"/>
        <v>1.0699593117061466E-4</v>
      </c>
      <c r="G202" s="122"/>
    </row>
    <row r="203" spans="1:7" x14ac:dyDescent="0.15">
      <c r="A203" s="25" t="s">
        <v>1041</v>
      </c>
      <c r="B203" s="25" t="s">
        <v>323</v>
      </c>
      <c r="C203" s="124">
        <v>1.2599596599999998</v>
      </c>
      <c r="D203" s="126">
        <v>2.4029651099999998</v>
      </c>
      <c r="E203" s="23">
        <f t="shared" si="12"/>
        <v>-0.47566460505121533</v>
      </c>
      <c r="F203" s="24">
        <f t="shared" si="13"/>
        <v>5.8356530896751252E-5</v>
      </c>
      <c r="G203" s="122"/>
    </row>
    <row r="204" spans="1:7" x14ac:dyDescent="0.15">
      <c r="A204" s="25" t="s">
        <v>982</v>
      </c>
      <c r="B204" s="25" t="s">
        <v>1507</v>
      </c>
      <c r="C204" s="124">
        <v>1.3778883</v>
      </c>
      <c r="D204" s="126">
        <v>2.4732280499999999</v>
      </c>
      <c r="E204" s="23">
        <f t="shared" si="12"/>
        <v>-0.44287858938038482</v>
      </c>
      <c r="F204" s="24">
        <f t="shared" si="13"/>
        <v>6.3818536183310877E-5</v>
      </c>
      <c r="G204" s="122"/>
    </row>
    <row r="205" spans="1:7" x14ac:dyDescent="0.15">
      <c r="A205" s="25" t="s">
        <v>983</v>
      </c>
      <c r="B205" s="25" t="s">
        <v>1508</v>
      </c>
      <c r="C205" s="124">
        <v>2.76945139</v>
      </c>
      <c r="D205" s="126">
        <v>6.3146356500000005</v>
      </c>
      <c r="E205" s="23">
        <f t="shared" si="12"/>
        <v>-0.56142340690709536</v>
      </c>
      <c r="F205" s="24">
        <f t="shared" si="13"/>
        <v>1.2827043653729813E-4</v>
      </c>
      <c r="G205" s="122"/>
    </row>
    <row r="206" spans="1:7" x14ac:dyDescent="0.15">
      <c r="A206" s="25" t="s">
        <v>1509</v>
      </c>
      <c r="B206" s="25" t="s">
        <v>1510</v>
      </c>
      <c r="C206" s="124">
        <v>0.41941116899999997</v>
      </c>
      <c r="D206" s="126">
        <v>0.64022013600000005</v>
      </c>
      <c r="E206" s="23">
        <f t="shared" si="12"/>
        <v>-0.34489537986040486</v>
      </c>
      <c r="F206" s="24">
        <f t="shared" si="13"/>
        <v>1.9425527355527449E-5</v>
      </c>
      <c r="G206" s="122"/>
    </row>
    <row r="207" spans="1:7" x14ac:dyDescent="0.15">
      <c r="A207" s="25" t="s">
        <v>1511</v>
      </c>
      <c r="B207" s="25" t="s">
        <v>1512</v>
      </c>
      <c r="C207" s="124">
        <v>17.238561213000001</v>
      </c>
      <c r="D207" s="126">
        <v>13.833129162000001</v>
      </c>
      <c r="E207" s="23">
        <f t="shared" si="12"/>
        <v>0.2461794443700287</v>
      </c>
      <c r="F207" s="24">
        <f t="shared" si="13"/>
        <v>7.9842447498832813E-4</v>
      </c>
      <c r="G207" s="122"/>
    </row>
    <row r="208" spans="1:7" x14ac:dyDescent="0.15">
      <c r="A208" s="25" t="s">
        <v>1513</v>
      </c>
      <c r="B208" s="25" t="s">
        <v>1514</v>
      </c>
      <c r="C208" s="124">
        <v>135.35127483299999</v>
      </c>
      <c r="D208" s="126">
        <v>78.206940896999996</v>
      </c>
      <c r="E208" s="23">
        <f t="shared" si="12"/>
        <v>0.7306811042674608</v>
      </c>
      <c r="F208" s="24">
        <f t="shared" si="13"/>
        <v>6.2689553502900527E-3</v>
      </c>
      <c r="G208" s="122"/>
    </row>
    <row r="209" spans="1:7" x14ac:dyDescent="0.15">
      <c r="A209" s="25" t="s">
        <v>1515</v>
      </c>
      <c r="B209" s="25" t="s">
        <v>1516</v>
      </c>
      <c r="C209" s="124">
        <v>82.905192799999995</v>
      </c>
      <c r="D209" s="126">
        <v>80.764864721999999</v>
      </c>
      <c r="E209" s="23">
        <f t="shared" si="12"/>
        <v>2.6500732532236615E-2</v>
      </c>
      <c r="F209" s="24">
        <f t="shared" si="13"/>
        <v>3.8398526545955604E-3</v>
      </c>
      <c r="G209" s="122"/>
    </row>
    <row r="210" spans="1:7" x14ac:dyDescent="0.15">
      <c r="A210" s="25" t="s">
        <v>1517</v>
      </c>
      <c r="B210" s="25" t="s">
        <v>1518</v>
      </c>
      <c r="C210" s="124">
        <v>36.167285898000003</v>
      </c>
      <c r="D210" s="126">
        <v>34.119098292000004</v>
      </c>
      <c r="E210" s="23">
        <f t="shared" si="12"/>
        <v>6.0030531536064746E-2</v>
      </c>
      <c r="F210" s="24">
        <f t="shared" si="13"/>
        <v>1.6751308823317989E-3</v>
      </c>
      <c r="G210" s="122"/>
    </row>
    <row r="211" spans="1:7" x14ac:dyDescent="0.15">
      <c r="A211" s="25" t="s">
        <v>1519</v>
      </c>
      <c r="B211" s="25" t="s">
        <v>1520</v>
      </c>
      <c r="C211" s="124">
        <v>5.4871172300000008</v>
      </c>
      <c r="D211" s="126">
        <v>2.1480447099999997</v>
      </c>
      <c r="E211" s="23">
        <f t="shared" si="12"/>
        <v>1.5544706795232401</v>
      </c>
      <c r="F211" s="24">
        <f t="shared" si="13"/>
        <v>2.5414236370598661E-4</v>
      </c>
      <c r="G211" s="122"/>
    </row>
    <row r="212" spans="1:7" x14ac:dyDescent="0.15">
      <c r="A212" s="25" t="s">
        <v>1521</v>
      </c>
      <c r="B212" s="25" t="s">
        <v>1522</v>
      </c>
      <c r="C212" s="124">
        <v>4.60305E-3</v>
      </c>
      <c r="D212" s="126">
        <v>2.7921580000000001E-2</v>
      </c>
      <c r="E212" s="23">
        <f t="shared" si="12"/>
        <v>-0.83514364158475274</v>
      </c>
      <c r="F212" s="24">
        <f t="shared" si="13"/>
        <v>2.1319573798441364E-7</v>
      </c>
      <c r="G212" s="122"/>
    </row>
    <row r="213" spans="1:7" x14ac:dyDescent="0.15">
      <c r="A213" s="25" t="s">
        <v>1523</v>
      </c>
      <c r="B213" s="25" t="s">
        <v>1524</v>
      </c>
      <c r="C213" s="124">
        <v>16.349362998</v>
      </c>
      <c r="D213" s="126">
        <v>33.389167917999998</v>
      </c>
      <c r="E213" s="23">
        <f t="shared" si="12"/>
        <v>-0.51033931009744904</v>
      </c>
      <c r="F213" s="24">
        <f t="shared" si="13"/>
        <v>7.5724020159104849E-4</v>
      </c>
      <c r="G213" s="122"/>
    </row>
    <row r="214" spans="1:7" x14ac:dyDescent="0.15">
      <c r="A214" s="25" t="s">
        <v>1525</v>
      </c>
      <c r="B214" s="25" t="s">
        <v>1526</v>
      </c>
      <c r="C214" s="124">
        <v>1.0017506999999999</v>
      </c>
      <c r="D214" s="126">
        <v>2.0665305699999998</v>
      </c>
      <c r="E214" s="23">
        <f t="shared" si="12"/>
        <v>-0.51524999700343166</v>
      </c>
      <c r="F214" s="24">
        <f t="shared" si="13"/>
        <v>4.6397275667851302E-5</v>
      </c>
      <c r="G214" s="122"/>
    </row>
    <row r="215" spans="1:7" x14ac:dyDescent="0.15">
      <c r="A215" s="25" t="s">
        <v>1527</v>
      </c>
      <c r="B215" s="25" t="s">
        <v>1528</v>
      </c>
      <c r="C215" s="124">
        <v>26.376208383000002</v>
      </c>
      <c r="D215" s="126">
        <v>23.246248386000001</v>
      </c>
      <c r="E215" s="23">
        <f t="shared" si="12"/>
        <v>0.13464366142129891</v>
      </c>
      <c r="F215" s="24">
        <f t="shared" si="13"/>
        <v>1.2216454766827132E-3</v>
      </c>
      <c r="G215" s="122"/>
    </row>
    <row r="216" spans="1:7" x14ac:dyDescent="0.15">
      <c r="A216" s="25" t="s">
        <v>1529</v>
      </c>
      <c r="B216" s="25" t="s">
        <v>1530</v>
      </c>
      <c r="C216" s="124">
        <v>0.21314112599999999</v>
      </c>
      <c r="D216" s="126">
        <v>1.2121226159999998</v>
      </c>
      <c r="E216" s="23">
        <f t="shared" si="12"/>
        <v>-0.8241587747093071</v>
      </c>
      <c r="F216" s="24">
        <f t="shared" si="13"/>
        <v>9.8718848703357324E-6</v>
      </c>
      <c r="G216" s="122"/>
    </row>
    <row r="217" spans="1:7" x14ac:dyDescent="0.15">
      <c r="A217" s="25" t="s">
        <v>1531</v>
      </c>
      <c r="B217" s="25" t="s">
        <v>1532</v>
      </c>
      <c r="C217" s="124">
        <v>2.9530381499999998</v>
      </c>
      <c r="D217" s="126">
        <v>4.6731233789999997</v>
      </c>
      <c r="E217" s="23">
        <f t="shared" si="12"/>
        <v>-0.36808042277028008</v>
      </c>
      <c r="F217" s="24">
        <f t="shared" si="13"/>
        <v>1.3677347577918501E-4</v>
      </c>
      <c r="G217" s="122"/>
    </row>
    <row r="218" spans="1:7" x14ac:dyDescent="0.15">
      <c r="A218" s="25" t="s">
        <v>1533</v>
      </c>
      <c r="B218" s="25" t="s">
        <v>1534</v>
      </c>
      <c r="C218" s="124">
        <v>5.3132800000000001E-3</v>
      </c>
      <c r="D218" s="126">
        <v>0.52393000000000001</v>
      </c>
      <c r="E218" s="23">
        <f t="shared" si="12"/>
        <v>-0.98985879793102127</v>
      </c>
      <c r="F218" s="24">
        <f t="shared" si="13"/>
        <v>2.4609088554715357E-7</v>
      </c>
      <c r="G218" s="122"/>
    </row>
    <row r="219" spans="1:7" x14ac:dyDescent="0.15">
      <c r="A219" s="25" t="s">
        <v>49</v>
      </c>
      <c r="B219" s="25" t="s">
        <v>50</v>
      </c>
      <c r="C219" s="124">
        <v>2.8520942000000002</v>
      </c>
      <c r="D219" s="126">
        <v>4.0337519799999999</v>
      </c>
      <c r="E219" s="23">
        <f t="shared" si="12"/>
        <v>-0.29294259683263912</v>
      </c>
      <c r="F219" s="24">
        <f t="shared" si="13"/>
        <v>1.3209813662029869E-4</v>
      </c>
      <c r="G219" s="122"/>
    </row>
    <row r="220" spans="1:7" x14ac:dyDescent="0.15">
      <c r="A220" s="25" t="s">
        <v>51</v>
      </c>
      <c r="B220" s="25" t="s">
        <v>52</v>
      </c>
      <c r="C220" s="124">
        <v>3.6037120000000006E-2</v>
      </c>
      <c r="D220" s="126">
        <v>20.40758464</v>
      </c>
      <c r="E220" s="23">
        <f t="shared" si="12"/>
        <v>-0.99823413105295344</v>
      </c>
      <c r="F220" s="24">
        <f t="shared" si="13"/>
        <v>1.6691020938796828E-6</v>
      </c>
      <c r="G220" s="122"/>
    </row>
    <row r="221" spans="1:7" x14ac:dyDescent="0.15">
      <c r="A221" s="25" t="s">
        <v>155</v>
      </c>
      <c r="B221" s="25" t="s">
        <v>156</v>
      </c>
      <c r="C221" s="124">
        <v>0.26853190999999998</v>
      </c>
      <c r="D221" s="126">
        <v>0.34719758899999997</v>
      </c>
      <c r="E221" s="23">
        <f t="shared" si="12"/>
        <v>-0.2265732294586873</v>
      </c>
      <c r="F221" s="24">
        <f t="shared" si="13"/>
        <v>1.2437374941574422E-5</v>
      </c>
      <c r="G221" s="122"/>
    </row>
    <row r="222" spans="1:7" x14ac:dyDescent="0.15">
      <c r="A222" s="25" t="s">
        <v>157</v>
      </c>
      <c r="B222" s="25" t="s">
        <v>158</v>
      </c>
      <c r="C222" s="124">
        <v>2.739E-5</v>
      </c>
      <c r="D222" s="126">
        <v>0.64984466000000007</v>
      </c>
      <c r="E222" s="23">
        <f t="shared" si="12"/>
        <v>-0.99995785146561023</v>
      </c>
      <c r="F222" s="24">
        <f t="shared" si="13"/>
        <v>1.2686004417490772E-9</v>
      </c>
      <c r="G222" s="122"/>
    </row>
    <row r="223" spans="1:7" x14ac:dyDescent="0.15">
      <c r="A223" s="25" t="s">
        <v>159</v>
      </c>
      <c r="B223" s="25" t="s">
        <v>160</v>
      </c>
      <c r="C223" s="124">
        <v>2.2698507349999999</v>
      </c>
      <c r="D223" s="126">
        <v>12.771317351</v>
      </c>
      <c r="E223" s="23">
        <f t="shared" si="12"/>
        <v>-0.82226964747514719</v>
      </c>
      <c r="F223" s="24">
        <f t="shared" si="13"/>
        <v>1.0513083771907512E-4</v>
      </c>
      <c r="G223" s="122"/>
    </row>
    <row r="224" spans="1:7" x14ac:dyDescent="0.15">
      <c r="A224" s="25" t="s">
        <v>161</v>
      </c>
      <c r="B224" s="25" t="s">
        <v>162</v>
      </c>
      <c r="C224" s="124">
        <v>0.21077876999999998</v>
      </c>
      <c r="D224" s="126">
        <v>0.92000231999999993</v>
      </c>
      <c r="E224" s="23">
        <f t="shared" si="12"/>
        <v>-0.77089321905188246</v>
      </c>
      <c r="F224" s="24">
        <f t="shared" si="13"/>
        <v>9.7624695411948562E-6</v>
      </c>
      <c r="G224" s="122"/>
    </row>
    <row r="225" spans="1:7" x14ac:dyDescent="0.15">
      <c r="A225" s="25" t="s">
        <v>163</v>
      </c>
      <c r="B225" s="25" t="s">
        <v>164</v>
      </c>
      <c r="C225" s="124">
        <v>17.814950330999999</v>
      </c>
      <c r="D225" s="126">
        <v>17.84530857</v>
      </c>
      <c r="E225" s="23">
        <f t="shared" si="12"/>
        <v>-1.7011887959750283E-3</v>
      </c>
      <c r="F225" s="24">
        <f t="shared" si="13"/>
        <v>8.2512062284207624E-4</v>
      </c>
      <c r="G225" s="122"/>
    </row>
    <row r="226" spans="1:7" x14ac:dyDescent="0.15">
      <c r="A226" s="25" t="s">
        <v>165</v>
      </c>
      <c r="B226" s="25" t="s">
        <v>166</v>
      </c>
      <c r="C226" s="124">
        <v>2.0079836900000001</v>
      </c>
      <c r="D226" s="126">
        <v>3.9608271400000001</v>
      </c>
      <c r="E226" s="23">
        <f t="shared" si="12"/>
        <v>-0.49303930239177263</v>
      </c>
      <c r="F226" s="24">
        <f t="shared" si="13"/>
        <v>9.3002153930592992E-5</v>
      </c>
      <c r="G226" s="122"/>
    </row>
    <row r="227" spans="1:7" x14ac:dyDescent="0.15">
      <c r="A227" s="25" t="s">
        <v>167</v>
      </c>
      <c r="B227" s="25" t="s">
        <v>168</v>
      </c>
      <c r="C227" s="124">
        <v>4.0046473139999996</v>
      </c>
      <c r="D227" s="126">
        <v>12.674511769999999</v>
      </c>
      <c r="E227" s="23">
        <f t="shared" si="12"/>
        <v>-0.6840393234334422</v>
      </c>
      <c r="F227" s="24">
        <f t="shared" si="13"/>
        <v>1.8548000553448904E-4</v>
      </c>
      <c r="G227" s="122"/>
    </row>
    <row r="228" spans="1:7" x14ac:dyDescent="0.15">
      <c r="A228" s="25" t="s">
        <v>169</v>
      </c>
      <c r="B228" s="25" t="s">
        <v>170</v>
      </c>
      <c r="C228" s="124">
        <v>9.4278500000000002E-4</v>
      </c>
      <c r="D228" s="126">
        <v>4.0946778500000001</v>
      </c>
      <c r="E228" s="23">
        <f t="shared" si="12"/>
        <v>-0.99976975355948938</v>
      </c>
      <c r="F228" s="24">
        <f t="shared" si="13"/>
        <v>4.3666209108229416E-8</v>
      </c>
      <c r="G228" s="122"/>
    </row>
    <row r="229" spans="1:7" x14ac:dyDescent="0.15">
      <c r="A229" s="25" t="s">
        <v>171</v>
      </c>
      <c r="B229" s="25" t="s">
        <v>172</v>
      </c>
      <c r="C229" s="124">
        <v>10.493071075</v>
      </c>
      <c r="D229" s="126">
        <v>10.564297325</v>
      </c>
      <c r="E229" s="23">
        <f t="shared" si="12"/>
        <v>-6.7421663560572886E-3</v>
      </c>
      <c r="F229" s="24">
        <f t="shared" si="13"/>
        <v>4.8599907269256896E-4</v>
      </c>
      <c r="G229" s="122"/>
    </row>
    <row r="230" spans="1:7" x14ac:dyDescent="0.15">
      <c r="A230" s="25" t="s">
        <v>173</v>
      </c>
      <c r="B230" s="25" t="s">
        <v>174</v>
      </c>
      <c r="C230" s="124">
        <v>0.90069763999999997</v>
      </c>
      <c r="D230" s="126">
        <v>1.94680513</v>
      </c>
      <c r="E230" s="23">
        <f t="shared" si="12"/>
        <v>-0.53734576403134915</v>
      </c>
      <c r="F230" s="24">
        <f t="shared" si="13"/>
        <v>4.1716882949483437E-5</v>
      </c>
      <c r="G230" s="122"/>
    </row>
    <row r="231" spans="1:7" x14ac:dyDescent="0.15">
      <c r="A231" s="25" t="s">
        <v>175</v>
      </c>
      <c r="B231" s="25" t="s">
        <v>176</v>
      </c>
      <c r="C231" s="124">
        <v>0.20565338500000002</v>
      </c>
      <c r="D231" s="126">
        <v>7.0430705800000002</v>
      </c>
      <c r="E231" s="23">
        <f t="shared" si="12"/>
        <v>-0.9708006071124734</v>
      </c>
      <c r="F231" s="24">
        <f t="shared" si="13"/>
        <v>9.525081236151628E-6</v>
      </c>
      <c r="G231" s="122"/>
    </row>
    <row r="232" spans="1:7" x14ac:dyDescent="0.15">
      <c r="A232" s="25" t="s">
        <v>177</v>
      </c>
      <c r="B232" s="25" t="s">
        <v>178</v>
      </c>
      <c r="C232" s="124">
        <v>0.67453571999999995</v>
      </c>
      <c r="D232" s="126">
        <v>3.4409480600000002</v>
      </c>
      <c r="E232" s="23">
        <f t="shared" si="12"/>
        <v>-0.80396806105814922</v>
      </c>
      <c r="F232" s="24">
        <f t="shared" si="13"/>
        <v>3.1241924511410435E-5</v>
      </c>
      <c r="G232" s="122"/>
    </row>
    <row r="233" spans="1:7" x14ac:dyDescent="0.15">
      <c r="A233" s="25" t="s">
        <v>179</v>
      </c>
      <c r="B233" s="25" t="s">
        <v>180</v>
      </c>
      <c r="C233" s="124">
        <v>11.281953613000001</v>
      </c>
      <c r="D233" s="126">
        <v>22.632053287000002</v>
      </c>
      <c r="E233" s="23">
        <f t="shared" si="12"/>
        <v>-0.50150552095596079</v>
      </c>
      <c r="F233" s="24">
        <f t="shared" si="13"/>
        <v>5.2253710614254831E-4</v>
      </c>
      <c r="G233" s="122"/>
    </row>
    <row r="234" spans="1:7" x14ac:dyDescent="0.15">
      <c r="A234" s="25" t="s">
        <v>181</v>
      </c>
      <c r="B234" s="25" t="s">
        <v>182</v>
      </c>
      <c r="C234" s="124">
        <v>0.22742187400000002</v>
      </c>
      <c r="D234" s="126">
        <v>3.1841348700000003</v>
      </c>
      <c r="E234" s="23">
        <f t="shared" si="12"/>
        <v>-0.92857655743709122</v>
      </c>
      <c r="F234" s="24">
        <f t="shared" si="13"/>
        <v>1.0533314706820117E-5</v>
      </c>
      <c r="G234" s="122"/>
    </row>
    <row r="235" spans="1:7" x14ac:dyDescent="0.15">
      <c r="A235" s="25" t="s">
        <v>183</v>
      </c>
      <c r="B235" s="25" t="s">
        <v>184</v>
      </c>
      <c r="C235" s="124">
        <v>1.2403692200000001</v>
      </c>
      <c r="D235" s="126">
        <v>0.19644192000000002</v>
      </c>
      <c r="E235" s="23">
        <f t="shared" si="12"/>
        <v>5.3141778496158043</v>
      </c>
      <c r="F235" s="24">
        <f t="shared" si="13"/>
        <v>5.7449176357209142E-5</v>
      </c>
      <c r="G235" s="122"/>
    </row>
    <row r="236" spans="1:7" x14ac:dyDescent="0.15">
      <c r="A236" s="25" t="s">
        <v>185</v>
      </c>
      <c r="B236" s="25" t="s">
        <v>186</v>
      </c>
      <c r="C236" s="124">
        <v>5.7104E-3</v>
      </c>
      <c r="D236" s="126">
        <v>0</v>
      </c>
      <c r="E236" s="23" t="str">
        <f t="shared" si="12"/>
        <v/>
      </c>
      <c r="F236" s="24">
        <f t="shared" si="13"/>
        <v>2.6448397088586819E-7</v>
      </c>
      <c r="G236" s="122"/>
    </row>
    <row r="237" spans="1:7" x14ac:dyDescent="0.15">
      <c r="A237" s="25" t="s">
        <v>187</v>
      </c>
      <c r="B237" s="25" t="s">
        <v>188</v>
      </c>
      <c r="C237" s="124">
        <v>3.7703387000000005E-2</v>
      </c>
      <c r="D237" s="126">
        <v>0.924822476</v>
      </c>
      <c r="E237" s="23">
        <f t="shared" si="12"/>
        <v>-0.95923175746866252</v>
      </c>
      <c r="F237" s="24">
        <f t="shared" si="13"/>
        <v>1.7462772326993946E-6</v>
      </c>
      <c r="G237" s="122"/>
    </row>
    <row r="238" spans="1:7" x14ac:dyDescent="0.15">
      <c r="A238" s="25" t="s">
        <v>189</v>
      </c>
      <c r="B238" s="25" t="s">
        <v>190</v>
      </c>
      <c r="C238" s="124">
        <v>0.39034767999999997</v>
      </c>
      <c r="D238" s="126">
        <v>2.8261981299999999</v>
      </c>
      <c r="E238" s="23">
        <f t="shared" si="12"/>
        <v>-0.86188240808155936</v>
      </c>
      <c r="F238" s="24">
        <f t="shared" si="13"/>
        <v>1.80794172794351E-5</v>
      </c>
      <c r="G238" s="122"/>
    </row>
    <row r="239" spans="1:7" x14ac:dyDescent="0.15">
      <c r="A239" s="25" t="s">
        <v>191</v>
      </c>
      <c r="B239" s="25" t="s">
        <v>192</v>
      </c>
      <c r="C239" s="124">
        <v>9.0329999999999997E-5</v>
      </c>
      <c r="D239" s="126">
        <v>2.2409000000000001E-3</v>
      </c>
      <c r="E239" s="23">
        <f t="shared" si="12"/>
        <v>-0.95969030300325764</v>
      </c>
      <c r="F239" s="24">
        <f t="shared" si="13"/>
        <v>4.1837414349468472E-9</v>
      </c>
      <c r="G239" s="122"/>
    </row>
    <row r="240" spans="1:7" x14ac:dyDescent="0.15">
      <c r="A240" s="25" t="s">
        <v>193</v>
      </c>
      <c r="B240" s="25" t="s">
        <v>194</v>
      </c>
      <c r="C240" s="124">
        <v>4.1790348900000005</v>
      </c>
      <c r="D240" s="126">
        <v>5.8165226399999996</v>
      </c>
      <c r="E240" s="23">
        <f t="shared" si="12"/>
        <v>-0.28152348943663685</v>
      </c>
      <c r="F240" s="24">
        <f t="shared" si="13"/>
        <v>1.9355697362317658E-4</v>
      </c>
      <c r="G240" s="122"/>
    </row>
    <row r="241" spans="1:7" x14ac:dyDescent="0.15">
      <c r="A241" s="25" t="s">
        <v>195</v>
      </c>
      <c r="B241" s="25" t="s">
        <v>196</v>
      </c>
      <c r="C241" s="124">
        <v>0.25764123</v>
      </c>
      <c r="D241" s="126">
        <v>1.06965496</v>
      </c>
      <c r="E241" s="23">
        <f t="shared" si="12"/>
        <v>-0.75913613301994132</v>
      </c>
      <c r="F241" s="24">
        <f t="shared" si="13"/>
        <v>1.1932960138399986E-5</v>
      </c>
      <c r="G241" s="122"/>
    </row>
    <row r="242" spans="1:7" x14ac:dyDescent="0.15">
      <c r="A242" s="25" t="s">
        <v>197</v>
      </c>
      <c r="B242" s="25" t="s">
        <v>198</v>
      </c>
      <c r="C242" s="124">
        <v>7.6889871599999999</v>
      </c>
      <c r="D242" s="126">
        <v>11.249147599999999</v>
      </c>
      <c r="E242" s="23">
        <f t="shared" si="12"/>
        <v>-0.31648268531919688</v>
      </c>
      <c r="F242" s="24">
        <f t="shared" si="13"/>
        <v>3.5612458955016366E-4</v>
      </c>
      <c r="G242" s="122"/>
    </row>
    <row r="243" spans="1:7" x14ac:dyDescent="0.15">
      <c r="A243" s="25" t="s">
        <v>934</v>
      </c>
      <c r="B243" s="25" t="s">
        <v>200</v>
      </c>
      <c r="C243" s="124">
        <v>2.4384778499999999</v>
      </c>
      <c r="D243" s="126">
        <v>6.1253059699999994</v>
      </c>
      <c r="E243" s="23">
        <f t="shared" si="12"/>
        <v>-0.60190105409542505</v>
      </c>
      <c r="F243" s="24">
        <f t="shared" si="13"/>
        <v>1.1294100320209346E-4</v>
      </c>
      <c r="G243" s="122"/>
    </row>
    <row r="244" spans="1:7" x14ac:dyDescent="0.15">
      <c r="A244" s="25" t="s">
        <v>201</v>
      </c>
      <c r="B244" s="25" t="s">
        <v>202</v>
      </c>
      <c r="C244" s="124">
        <v>2.0323037099999999</v>
      </c>
      <c r="D244" s="126">
        <v>7.3015259999999998E-2</v>
      </c>
      <c r="E244" s="23">
        <f t="shared" si="12"/>
        <v>26.833958408146461</v>
      </c>
      <c r="F244" s="24">
        <f t="shared" si="13"/>
        <v>9.4128564595629367E-5</v>
      </c>
      <c r="G244" s="122"/>
    </row>
    <row r="245" spans="1:7" x14ac:dyDescent="0.15">
      <c r="A245" s="25" t="s">
        <v>203</v>
      </c>
      <c r="B245" s="25" t="s">
        <v>204</v>
      </c>
      <c r="C245" s="124">
        <v>8.3279999999999997E-4</v>
      </c>
      <c r="D245" s="126">
        <v>0</v>
      </c>
      <c r="E245" s="23" t="str">
        <f t="shared" si="12"/>
        <v/>
      </c>
      <c r="F245" s="24">
        <f t="shared" si="13"/>
        <v>3.8572122960519582E-8</v>
      </c>
      <c r="G245" s="122"/>
    </row>
    <row r="246" spans="1:7" x14ac:dyDescent="0.15">
      <c r="A246" s="25" t="s">
        <v>205</v>
      </c>
      <c r="B246" s="25" t="s">
        <v>206</v>
      </c>
      <c r="C246" s="124">
        <v>9.2571326870000004</v>
      </c>
      <c r="D246" s="126">
        <v>13.874759115</v>
      </c>
      <c r="E246" s="23">
        <f t="shared" si="12"/>
        <v>-0.33280768262188309</v>
      </c>
      <c r="F246" s="24">
        <f t="shared" si="13"/>
        <v>4.2875511559174962E-4</v>
      </c>
      <c r="G246" s="122"/>
    </row>
    <row r="247" spans="1:7" x14ac:dyDescent="0.15">
      <c r="A247" s="25" t="s">
        <v>207</v>
      </c>
      <c r="B247" s="25" t="s">
        <v>208</v>
      </c>
      <c r="C247" s="124">
        <v>0.64654730000000005</v>
      </c>
      <c r="D247" s="126">
        <v>1.2239588700000001</v>
      </c>
      <c r="E247" s="23">
        <f t="shared" si="12"/>
        <v>-0.47175733119201957</v>
      </c>
      <c r="F247" s="24">
        <f t="shared" si="13"/>
        <v>2.9945607535292923E-5</v>
      </c>
      <c r="G247" s="122"/>
    </row>
    <row r="248" spans="1:7" x14ac:dyDescent="0.15">
      <c r="A248" s="25" t="s">
        <v>209</v>
      </c>
      <c r="B248" s="25" t="s">
        <v>210</v>
      </c>
      <c r="C248" s="124">
        <v>0.12704807000000001</v>
      </c>
      <c r="D248" s="126">
        <v>0.15871610999999999</v>
      </c>
      <c r="E248" s="23">
        <f t="shared" si="12"/>
        <v>-0.19952631147524957</v>
      </c>
      <c r="F248" s="24">
        <f t="shared" si="13"/>
        <v>5.8843825383485836E-6</v>
      </c>
      <c r="G248" s="122"/>
    </row>
    <row r="249" spans="1:7" x14ac:dyDescent="0.15">
      <c r="A249" s="25" t="s">
        <v>211</v>
      </c>
      <c r="B249" s="25" t="s">
        <v>212</v>
      </c>
      <c r="C249" s="124">
        <v>0.49444049000000001</v>
      </c>
      <c r="D249" s="126">
        <v>0.13527810000000001</v>
      </c>
      <c r="E249" s="23">
        <f t="shared" si="12"/>
        <v>2.6549928628506754</v>
      </c>
      <c r="F249" s="24">
        <f t="shared" si="13"/>
        <v>2.2900599636094567E-5</v>
      </c>
      <c r="G249" s="122"/>
    </row>
    <row r="250" spans="1:7" x14ac:dyDescent="0.15">
      <c r="A250" s="25" t="s">
        <v>213</v>
      </c>
      <c r="B250" s="25" t="s">
        <v>214</v>
      </c>
      <c r="C250" s="124">
        <v>1.6611813359999998</v>
      </c>
      <c r="D250" s="126">
        <v>0.98930543999999998</v>
      </c>
      <c r="E250" s="23">
        <f t="shared" si="12"/>
        <v>0.67913898866259137</v>
      </c>
      <c r="F250" s="24">
        <f t="shared" si="13"/>
        <v>7.693959024004826E-5</v>
      </c>
      <c r="G250" s="122"/>
    </row>
    <row r="251" spans="1:7" x14ac:dyDescent="0.15">
      <c r="A251" s="25" t="s">
        <v>1151</v>
      </c>
      <c r="B251" s="25" t="s">
        <v>217</v>
      </c>
      <c r="C251" s="124">
        <v>0.35418161999999997</v>
      </c>
      <c r="D251" s="126">
        <v>0.91731242000000002</v>
      </c>
      <c r="E251" s="23">
        <f t="shared" si="12"/>
        <v>-0.61389204781507267</v>
      </c>
      <c r="F251" s="24">
        <f t="shared" si="13"/>
        <v>1.6404343176027886E-5</v>
      </c>
      <c r="G251" s="122"/>
    </row>
    <row r="252" spans="1:7" x14ac:dyDescent="0.15">
      <c r="A252" s="25" t="s">
        <v>1152</v>
      </c>
      <c r="B252" s="25" t="s">
        <v>218</v>
      </c>
      <c r="C252" s="124">
        <v>6.3576437000000006</v>
      </c>
      <c r="D252" s="126">
        <v>0.42307914000000002</v>
      </c>
      <c r="E252" s="23">
        <f t="shared" si="12"/>
        <v>14.027079094469181</v>
      </c>
      <c r="F252" s="24">
        <f t="shared" si="13"/>
        <v>2.9446183301581739E-4</v>
      </c>
      <c r="G252" s="122"/>
    </row>
    <row r="253" spans="1:7" x14ac:dyDescent="0.15">
      <c r="A253" s="25" t="s">
        <v>215</v>
      </c>
      <c r="B253" s="25" t="s">
        <v>216</v>
      </c>
      <c r="C253" s="124">
        <v>1.766645024</v>
      </c>
      <c r="D253" s="126">
        <v>0.77421264499999998</v>
      </c>
      <c r="E253" s="23">
        <f t="shared" si="12"/>
        <v>1.2818602039236908</v>
      </c>
      <c r="F253" s="24">
        <f t="shared" si="13"/>
        <v>8.1824266442504895E-5</v>
      </c>
      <c r="G253" s="122"/>
    </row>
    <row r="254" spans="1:7" x14ac:dyDescent="0.15">
      <c r="A254" s="25" t="s">
        <v>1155</v>
      </c>
      <c r="B254" s="25" t="s">
        <v>219</v>
      </c>
      <c r="C254" s="124">
        <v>2.0319997000000001</v>
      </c>
      <c r="D254" s="126">
        <v>1.5209620500000001</v>
      </c>
      <c r="E254" s="23">
        <f t="shared" si="12"/>
        <v>0.33599631890881176</v>
      </c>
      <c r="F254" s="24">
        <f t="shared" si="13"/>
        <v>9.4114484010733565E-5</v>
      </c>
      <c r="G254" s="122"/>
    </row>
    <row r="255" spans="1:7" x14ac:dyDescent="0.15">
      <c r="A255" s="25" t="s">
        <v>220</v>
      </c>
      <c r="B255" s="25" t="s">
        <v>221</v>
      </c>
      <c r="C255" s="124">
        <v>0.26468982799999996</v>
      </c>
      <c r="D255" s="126">
        <v>1.783544045</v>
      </c>
      <c r="E255" s="23">
        <f t="shared" si="12"/>
        <v>-0.85159333253247471</v>
      </c>
      <c r="F255" s="24">
        <f t="shared" si="13"/>
        <v>1.2259424341996612E-5</v>
      </c>
      <c r="G255" s="122"/>
    </row>
    <row r="256" spans="1:7" x14ac:dyDescent="0.15">
      <c r="A256" s="25" t="s">
        <v>222</v>
      </c>
      <c r="B256" s="25" t="s">
        <v>223</v>
      </c>
      <c r="C256" s="124">
        <v>4.14340726</v>
      </c>
      <c r="D256" s="126">
        <v>12.614350145</v>
      </c>
      <c r="E256" s="23">
        <f t="shared" si="12"/>
        <v>-0.67153224602360195</v>
      </c>
      <c r="F256" s="24">
        <f t="shared" si="13"/>
        <v>1.9190683754590482E-4</v>
      </c>
      <c r="G256" s="122"/>
    </row>
    <row r="257" spans="1:7" x14ac:dyDescent="0.15">
      <c r="A257" s="25" t="s">
        <v>224</v>
      </c>
      <c r="B257" s="25" t="s">
        <v>225</v>
      </c>
      <c r="C257" s="124">
        <v>59.234901299999997</v>
      </c>
      <c r="D257" s="126">
        <v>64.955462615999991</v>
      </c>
      <c r="E257" s="23">
        <f t="shared" si="12"/>
        <v>-8.8068979661009905E-2</v>
      </c>
      <c r="F257" s="24">
        <f t="shared" si="13"/>
        <v>2.7435349381578307E-3</v>
      </c>
      <c r="G257" s="122"/>
    </row>
    <row r="258" spans="1:7" x14ac:dyDescent="0.15">
      <c r="A258" s="25" t="s">
        <v>228</v>
      </c>
      <c r="B258" s="25" t="s">
        <v>229</v>
      </c>
      <c r="C258" s="124">
        <v>166.81260643000002</v>
      </c>
      <c r="D258" s="126">
        <v>75.645794119000001</v>
      </c>
      <c r="E258" s="23">
        <f t="shared" si="12"/>
        <v>1.2051801871176546</v>
      </c>
      <c r="F258" s="24">
        <f t="shared" si="13"/>
        <v>7.7261243594893385E-3</v>
      </c>
      <c r="G258" s="122"/>
    </row>
    <row r="259" spans="1:7" x14ac:dyDescent="0.15">
      <c r="A259" s="25" t="s">
        <v>230</v>
      </c>
      <c r="B259" s="25" t="s">
        <v>231</v>
      </c>
      <c r="C259" s="124">
        <v>7.3940350199999996</v>
      </c>
      <c r="D259" s="126">
        <v>51.15323781</v>
      </c>
      <c r="E259" s="23">
        <f t="shared" si="12"/>
        <v>-0.8554532354830815</v>
      </c>
      <c r="F259" s="24">
        <f t="shared" si="13"/>
        <v>3.4246353021833321E-4</v>
      </c>
      <c r="G259" s="122"/>
    </row>
    <row r="260" spans="1:7" x14ac:dyDescent="0.15">
      <c r="A260" s="25" t="s">
        <v>232</v>
      </c>
      <c r="B260" s="25" t="s">
        <v>233</v>
      </c>
      <c r="C260" s="124">
        <v>43.123250906000003</v>
      </c>
      <c r="D260" s="126">
        <v>41.489351311</v>
      </c>
      <c r="E260" s="23">
        <f t="shared" si="12"/>
        <v>3.9381179588768633E-2</v>
      </c>
      <c r="F260" s="24">
        <f t="shared" si="13"/>
        <v>1.9973046786786381E-3</v>
      </c>
      <c r="G260" s="122"/>
    </row>
    <row r="261" spans="1:7" x14ac:dyDescent="0.15">
      <c r="A261" s="25" t="s">
        <v>234</v>
      </c>
      <c r="B261" s="25" t="s">
        <v>235</v>
      </c>
      <c r="C261" s="124">
        <v>68.010791279000003</v>
      </c>
      <c r="D261" s="126">
        <v>99.369407271</v>
      </c>
      <c r="E261" s="23">
        <f t="shared" ref="E261:E324" si="14">IF(ISERROR(C261/D261-1),"",((C261/D261-1)))</f>
        <v>-0.31557616024093671</v>
      </c>
      <c r="F261" s="24">
        <f t="shared" ref="F261:F324" si="15">C261/$C$1542</f>
        <v>3.1500007250910437E-3</v>
      </c>
      <c r="G261" s="122"/>
    </row>
    <row r="262" spans="1:7" x14ac:dyDescent="0.15">
      <c r="A262" s="25" t="s">
        <v>236</v>
      </c>
      <c r="B262" s="25" t="s">
        <v>237</v>
      </c>
      <c r="C262" s="124">
        <v>57.41424086</v>
      </c>
      <c r="D262" s="126">
        <v>71.544723711999993</v>
      </c>
      <c r="E262" s="23">
        <f t="shared" si="14"/>
        <v>-0.19750558977460875</v>
      </c>
      <c r="F262" s="24">
        <f t="shared" si="15"/>
        <v>2.6592088834495771E-3</v>
      </c>
      <c r="G262" s="122"/>
    </row>
    <row r="263" spans="1:7" x14ac:dyDescent="0.15">
      <c r="A263" s="25" t="s">
        <v>527</v>
      </c>
      <c r="B263" s="25" t="s">
        <v>528</v>
      </c>
      <c r="C263" s="124">
        <v>98.468654312999988</v>
      </c>
      <c r="D263" s="126">
        <v>75.014118840000009</v>
      </c>
      <c r="E263" s="23">
        <f t="shared" si="14"/>
        <v>0.31266827946118925</v>
      </c>
      <c r="F263" s="24">
        <f t="shared" si="15"/>
        <v>4.5606928937535216E-3</v>
      </c>
      <c r="G263" s="122"/>
    </row>
    <row r="264" spans="1:7" x14ac:dyDescent="0.15">
      <c r="A264" s="25" t="s">
        <v>238</v>
      </c>
      <c r="B264" s="25" t="s">
        <v>239</v>
      </c>
      <c r="C264" s="124">
        <v>3.7856000000000001E-3</v>
      </c>
      <c r="D264" s="126">
        <v>9.1109899999999994E-3</v>
      </c>
      <c r="E264" s="23">
        <f t="shared" si="14"/>
        <v>-0.58450179398726143</v>
      </c>
      <c r="F264" s="24">
        <f t="shared" si="15"/>
        <v>1.7533456853907654E-7</v>
      </c>
      <c r="G264" s="122"/>
    </row>
    <row r="265" spans="1:7" x14ac:dyDescent="0.15">
      <c r="A265" s="25" t="s">
        <v>240</v>
      </c>
      <c r="B265" s="25" t="s">
        <v>241</v>
      </c>
      <c r="C265" s="124">
        <v>2.1633648999999999</v>
      </c>
      <c r="D265" s="126">
        <v>10.90512994</v>
      </c>
      <c r="E265" s="23">
        <f t="shared" si="14"/>
        <v>-0.80161952109669221</v>
      </c>
      <c r="F265" s="24">
        <f t="shared" si="15"/>
        <v>1.001988195620463E-4</v>
      </c>
      <c r="G265" s="122"/>
    </row>
    <row r="266" spans="1:7" x14ac:dyDescent="0.15">
      <c r="A266" s="25" t="s">
        <v>242</v>
      </c>
      <c r="B266" s="25" t="s">
        <v>243</v>
      </c>
      <c r="C266" s="124">
        <v>2.5184544219999996</v>
      </c>
      <c r="D266" s="126">
        <v>5.1172697029999998</v>
      </c>
      <c r="E266" s="23">
        <f t="shared" si="14"/>
        <v>-0.50785192726434658</v>
      </c>
      <c r="F266" s="24">
        <f t="shared" si="15"/>
        <v>1.1664521329952962E-4</v>
      </c>
      <c r="G266" s="122"/>
    </row>
    <row r="267" spans="1:7" x14ac:dyDescent="0.15">
      <c r="A267" s="25" t="s">
        <v>244</v>
      </c>
      <c r="B267" s="25" t="s">
        <v>245</v>
      </c>
      <c r="C267" s="124">
        <v>1.81005032</v>
      </c>
      <c r="D267" s="126">
        <v>3.6254927400000003</v>
      </c>
      <c r="E267" s="23">
        <f t="shared" si="14"/>
        <v>-0.50074363684975975</v>
      </c>
      <c r="F267" s="24">
        <f t="shared" si="15"/>
        <v>8.3834634375321598E-5</v>
      </c>
      <c r="G267" s="122"/>
    </row>
    <row r="268" spans="1:7" x14ac:dyDescent="0.15">
      <c r="A268" s="25" t="s">
        <v>246</v>
      </c>
      <c r="B268" s="25" t="s">
        <v>247</v>
      </c>
      <c r="C268" s="124">
        <v>0.89070622199999994</v>
      </c>
      <c r="D268" s="126">
        <v>1.7424883999999998</v>
      </c>
      <c r="E268" s="23">
        <f t="shared" si="14"/>
        <v>-0.48883090297760379</v>
      </c>
      <c r="F268" s="24">
        <f t="shared" si="15"/>
        <v>4.1254118535883591E-5</v>
      </c>
      <c r="G268" s="122"/>
    </row>
    <row r="269" spans="1:7" x14ac:dyDescent="0.15">
      <c r="A269" s="25" t="s">
        <v>248</v>
      </c>
      <c r="B269" s="25" t="s">
        <v>249</v>
      </c>
      <c r="C269" s="124">
        <v>3.9089903800000001</v>
      </c>
      <c r="D269" s="126">
        <v>3.2475527999999998</v>
      </c>
      <c r="E269" s="23">
        <f t="shared" si="14"/>
        <v>0.20367261773234313</v>
      </c>
      <c r="F269" s="24">
        <f t="shared" si="15"/>
        <v>1.8104954081273798E-4</v>
      </c>
      <c r="G269" s="122"/>
    </row>
    <row r="270" spans="1:7" x14ac:dyDescent="0.15">
      <c r="A270" s="25" t="s">
        <v>250</v>
      </c>
      <c r="B270" s="25" t="s">
        <v>251</v>
      </c>
      <c r="C270" s="124">
        <v>3.7713679600000001</v>
      </c>
      <c r="D270" s="126">
        <v>2.8253514399999999</v>
      </c>
      <c r="E270" s="23">
        <f t="shared" si="14"/>
        <v>0.33483145020712901</v>
      </c>
      <c r="F270" s="24">
        <f t="shared" si="15"/>
        <v>1.7467539467157049E-4</v>
      </c>
      <c r="G270" s="122"/>
    </row>
    <row r="271" spans="1:7" x14ac:dyDescent="0.15">
      <c r="A271" s="25" t="s">
        <v>252</v>
      </c>
      <c r="B271" s="25" t="s">
        <v>253</v>
      </c>
      <c r="C271" s="124">
        <v>4.3646780590000001</v>
      </c>
      <c r="D271" s="126">
        <v>13.360210607999999</v>
      </c>
      <c r="E271" s="23">
        <f t="shared" si="14"/>
        <v>-0.6733076904950539</v>
      </c>
      <c r="F271" s="24">
        <f t="shared" si="15"/>
        <v>2.0215525789484866E-4</v>
      </c>
      <c r="G271" s="122"/>
    </row>
    <row r="272" spans="1:7" x14ac:dyDescent="0.15">
      <c r="A272" s="25" t="s">
        <v>254</v>
      </c>
      <c r="B272" s="25" t="s">
        <v>260</v>
      </c>
      <c r="C272" s="124">
        <v>0.98078481400000006</v>
      </c>
      <c r="D272" s="126">
        <v>5.3728933660000004</v>
      </c>
      <c r="E272" s="23">
        <f t="shared" si="14"/>
        <v>-0.81745686221757785</v>
      </c>
      <c r="F272" s="24">
        <f t="shared" si="15"/>
        <v>4.5426215710156499E-5</v>
      </c>
      <c r="G272" s="122"/>
    </row>
    <row r="273" spans="1:7" x14ac:dyDescent="0.15">
      <c r="A273" s="25" t="s">
        <v>261</v>
      </c>
      <c r="B273" s="25" t="s">
        <v>262</v>
      </c>
      <c r="C273" s="124">
        <v>10.109287793</v>
      </c>
      <c r="D273" s="126">
        <v>9.6152072979999996</v>
      </c>
      <c r="E273" s="23">
        <f t="shared" si="14"/>
        <v>5.1385319077080327E-2</v>
      </c>
      <c r="F273" s="24">
        <f t="shared" si="15"/>
        <v>4.6822369331757407E-4</v>
      </c>
      <c r="G273" s="122"/>
    </row>
    <row r="274" spans="1:7" x14ac:dyDescent="0.15">
      <c r="A274" s="25" t="s">
        <v>263</v>
      </c>
      <c r="B274" s="25" t="s">
        <v>264</v>
      </c>
      <c r="C274" s="124">
        <v>1.00644256</v>
      </c>
      <c r="D274" s="126">
        <v>1.0668536000000002</v>
      </c>
      <c r="E274" s="23">
        <f t="shared" si="14"/>
        <v>-5.6625426394024569E-2</v>
      </c>
      <c r="F274" s="24">
        <f t="shared" si="15"/>
        <v>4.6614584746661998E-5</v>
      </c>
      <c r="G274" s="122"/>
    </row>
    <row r="275" spans="1:7" x14ac:dyDescent="0.15">
      <c r="A275" s="25" t="s">
        <v>265</v>
      </c>
      <c r="B275" s="25" t="s">
        <v>266</v>
      </c>
      <c r="C275" s="124">
        <v>0.46130116999999998</v>
      </c>
      <c r="D275" s="126">
        <v>1.29016376</v>
      </c>
      <c r="E275" s="23">
        <f t="shared" si="14"/>
        <v>-0.64244758355326925</v>
      </c>
      <c r="F275" s="24">
        <f t="shared" si="15"/>
        <v>2.136571259734816E-5</v>
      </c>
      <c r="G275" s="122"/>
    </row>
    <row r="276" spans="1:7" x14ac:dyDescent="0.15">
      <c r="A276" s="25" t="s">
        <v>988</v>
      </c>
      <c r="B276" s="25" t="s">
        <v>1464</v>
      </c>
      <c r="C276" s="124">
        <v>5.7850860839999996</v>
      </c>
      <c r="D276" s="126">
        <v>2.9611785299999998</v>
      </c>
      <c r="E276" s="23">
        <f t="shared" si="14"/>
        <v>0.95364312735308121</v>
      </c>
      <c r="F276" s="24">
        <f t="shared" si="15"/>
        <v>2.6794314573635775E-4</v>
      </c>
      <c r="G276" s="122"/>
    </row>
    <row r="277" spans="1:7" x14ac:dyDescent="0.15">
      <c r="A277" s="25" t="s">
        <v>267</v>
      </c>
      <c r="B277" s="25" t="s">
        <v>268</v>
      </c>
      <c r="C277" s="124">
        <v>11.355394755999999</v>
      </c>
      <c r="D277" s="126">
        <v>9.8814446230000001</v>
      </c>
      <c r="E277" s="23">
        <f t="shared" si="14"/>
        <v>0.14916342591944898</v>
      </c>
      <c r="F277" s="24">
        <f t="shared" si="15"/>
        <v>5.2593862006924984E-4</v>
      </c>
      <c r="G277" s="122"/>
    </row>
    <row r="278" spans="1:7" x14ac:dyDescent="0.15">
      <c r="A278" s="25" t="s">
        <v>269</v>
      </c>
      <c r="B278" s="25" t="s">
        <v>270</v>
      </c>
      <c r="C278" s="124">
        <v>8.5967541000000001</v>
      </c>
      <c r="D278" s="126">
        <v>1.24430303</v>
      </c>
      <c r="E278" s="23">
        <f t="shared" si="14"/>
        <v>5.9088910761552995</v>
      </c>
      <c r="F278" s="24">
        <f t="shared" si="15"/>
        <v>3.981688955410073E-4</v>
      </c>
      <c r="G278" s="122"/>
    </row>
    <row r="279" spans="1:7" x14ac:dyDescent="0.15">
      <c r="A279" s="25" t="s">
        <v>271</v>
      </c>
      <c r="B279" s="25" t="s">
        <v>272</v>
      </c>
      <c r="C279" s="124">
        <v>4.4724864430000002</v>
      </c>
      <c r="D279" s="126">
        <v>2.4913833199999997</v>
      </c>
      <c r="E279" s="23">
        <f t="shared" si="14"/>
        <v>0.79518198066767209</v>
      </c>
      <c r="F279" s="24">
        <f t="shared" si="15"/>
        <v>2.0714853148253229E-4</v>
      </c>
      <c r="G279" s="122"/>
    </row>
    <row r="280" spans="1:7" x14ac:dyDescent="0.15">
      <c r="A280" s="25" t="s">
        <v>273</v>
      </c>
      <c r="B280" s="25" t="s">
        <v>274</v>
      </c>
      <c r="C280" s="124">
        <v>16.190399309</v>
      </c>
      <c r="D280" s="126">
        <v>17.171853969999997</v>
      </c>
      <c r="E280" s="23">
        <f t="shared" si="14"/>
        <v>-5.7154845523065934E-2</v>
      </c>
      <c r="F280" s="24">
        <f t="shared" si="15"/>
        <v>7.4987760918186763E-4</v>
      </c>
      <c r="G280" s="122"/>
    </row>
    <row r="281" spans="1:7" x14ac:dyDescent="0.15">
      <c r="A281" s="25" t="s">
        <v>275</v>
      </c>
      <c r="B281" s="25" t="s">
        <v>276</v>
      </c>
      <c r="C281" s="124">
        <v>18.704768765000001</v>
      </c>
      <c r="D281" s="126">
        <v>33.598372337999997</v>
      </c>
      <c r="E281" s="23">
        <f t="shared" si="14"/>
        <v>-0.44328348478224422</v>
      </c>
      <c r="F281" s="24">
        <f t="shared" si="15"/>
        <v>8.6633362242034839E-4</v>
      </c>
      <c r="G281" s="122"/>
    </row>
    <row r="282" spans="1:7" x14ac:dyDescent="0.15">
      <c r="A282" s="25" t="s">
        <v>277</v>
      </c>
      <c r="B282" s="25" t="s">
        <v>278</v>
      </c>
      <c r="C282" s="124">
        <v>11.834984714999999</v>
      </c>
      <c r="D282" s="126">
        <v>12.272994240000001</v>
      </c>
      <c r="E282" s="23">
        <f t="shared" si="14"/>
        <v>-3.5688888663570451E-2</v>
      </c>
      <c r="F282" s="24">
        <f t="shared" si="15"/>
        <v>5.4815139969122215E-4</v>
      </c>
      <c r="G282" s="122"/>
    </row>
    <row r="283" spans="1:7" x14ac:dyDescent="0.15">
      <c r="A283" s="25" t="s">
        <v>279</v>
      </c>
      <c r="B283" s="25" t="s">
        <v>280</v>
      </c>
      <c r="C283" s="124">
        <v>3.9808913700000002</v>
      </c>
      <c r="D283" s="126">
        <v>5.7402717900000004</v>
      </c>
      <c r="E283" s="23">
        <f t="shared" si="14"/>
        <v>-0.30649775557055992</v>
      </c>
      <c r="F283" s="24">
        <f t="shared" si="15"/>
        <v>1.8437972072059473E-4</v>
      </c>
      <c r="G283" s="122"/>
    </row>
    <row r="284" spans="1:7" x14ac:dyDescent="0.15">
      <c r="A284" s="25" t="s">
        <v>281</v>
      </c>
      <c r="B284" s="25" t="s">
        <v>282</v>
      </c>
      <c r="C284" s="124">
        <v>19.049038535000001</v>
      </c>
      <c r="D284" s="126">
        <v>13.751992123999999</v>
      </c>
      <c r="E284" s="23">
        <f t="shared" si="14"/>
        <v>0.38518393286130426</v>
      </c>
      <c r="F284" s="24">
        <f t="shared" si="15"/>
        <v>8.8227888646937556E-4</v>
      </c>
      <c r="G284" s="122"/>
    </row>
    <row r="285" spans="1:7" x14ac:dyDescent="0.15">
      <c r="A285" s="25" t="s">
        <v>283</v>
      </c>
      <c r="B285" s="25" t="s">
        <v>284</v>
      </c>
      <c r="C285" s="124">
        <v>3.9820977000000002</v>
      </c>
      <c r="D285" s="126">
        <v>9.0976020599999998</v>
      </c>
      <c r="E285" s="23">
        <f t="shared" si="14"/>
        <v>-0.56229150563659624</v>
      </c>
      <c r="F285" s="24">
        <f t="shared" si="15"/>
        <v>1.8443559332997388E-4</v>
      </c>
      <c r="G285" s="122"/>
    </row>
    <row r="286" spans="1:7" x14ac:dyDescent="0.15">
      <c r="A286" s="25" t="s">
        <v>285</v>
      </c>
      <c r="B286" s="25" t="s">
        <v>286</v>
      </c>
      <c r="C286" s="124">
        <v>3.80252875</v>
      </c>
      <c r="D286" s="126">
        <v>12.139890730000001</v>
      </c>
      <c r="E286" s="23">
        <f t="shared" si="14"/>
        <v>-0.68677405467882657</v>
      </c>
      <c r="F286" s="24">
        <f t="shared" si="15"/>
        <v>1.7611864373908603E-4</v>
      </c>
      <c r="G286" s="122"/>
    </row>
    <row r="287" spans="1:7" x14ac:dyDescent="0.15">
      <c r="A287" s="25" t="s">
        <v>287</v>
      </c>
      <c r="B287" s="25" t="s">
        <v>288</v>
      </c>
      <c r="C287" s="124">
        <v>8.452426813999999</v>
      </c>
      <c r="D287" s="126">
        <v>7.8240927999999998</v>
      </c>
      <c r="E287" s="23">
        <f t="shared" si="14"/>
        <v>8.0307587098148892E-2</v>
      </c>
      <c r="F287" s="24">
        <f t="shared" si="15"/>
        <v>3.9148420555283473E-4</v>
      </c>
      <c r="G287" s="122"/>
    </row>
    <row r="288" spans="1:7" x14ac:dyDescent="0.15">
      <c r="A288" s="25" t="s">
        <v>289</v>
      </c>
      <c r="B288" s="25" t="s">
        <v>290</v>
      </c>
      <c r="C288" s="124">
        <v>19.291670205999999</v>
      </c>
      <c r="D288" s="126">
        <v>41.753550232000002</v>
      </c>
      <c r="E288" s="23">
        <f t="shared" si="14"/>
        <v>-0.53796335643777604</v>
      </c>
      <c r="F288" s="24">
        <f t="shared" si="15"/>
        <v>8.9351666102260353E-4</v>
      </c>
      <c r="G288" s="122"/>
    </row>
    <row r="289" spans="1:7" x14ac:dyDescent="0.15">
      <c r="A289" s="25" t="s">
        <v>291</v>
      </c>
      <c r="B289" s="25" t="s">
        <v>292</v>
      </c>
      <c r="C289" s="124">
        <v>3.0396654000000001</v>
      </c>
      <c r="D289" s="126">
        <v>6.8905115800000001</v>
      </c>
      <c r="E289" s="23">
        <f t="shared" si="14"/>
        <v>-0.55886215925929839</v>
      </c>
      <c r="F289" s="24">
        <f t="shared" si="15"/>
        <v>1.4078571994192719E-4</v>
      </c>
      <c r="G289" s="122"/>
    </row>
    <row r="290" spans="1:7" x14ac:dyDescent="0.15">
      <c r="A290" s="25" t="s">
        <v>293</v>
      </c>
      <c r="B290" s="25" t="s">
        <v>294</v>
      </c>
      <c r="C290" s="124">
        <v>5.8899674900000001</v>
      </c>
      <c r="D290" s="126">
        <v>4.8235400500000001</v>
      </c>
      <c r="E290" s="23">
        <f t="shared" si="14"/>
        <v>0.22108812800258604</v>
      </c>
      <c r="F290" s="24">
        <f t="shared" si="15"/>
        <v>2.7280085285511879E-4</v>
      </c>
      <c r="G290" s="122"/>
    </row>
    <row r="291" spans="1:7" x14ac:dyDescent="0.15">
      <c r="A291" s="25" t="s">
        <v>295</v>
      </c>
      <c r="B291" s="25" t="s">
        <v>296</v>
      </c>
      <c r="C291" s="124">
        <v>6.4687539960000002</v>
      </c>
      <c r="D291" s="126">
        <v>6.6522767810000003</v>
      </c>
      <c r="E291" s="23">
        <f t="shared" si="14"/>
        <v>-2.7587965901264222E-2</v>
      </c>
      <c r="F291" s="24">
        <f t="shared" si="15"/>
        <v>2.9960803858677286E-4</v>
      </c>
      <c r="G291" s="122"/>
    </row>
    <row r="292" spans="1:7" x14ac:dyDescent="0.15">
      <c r="A292" s="25" t="s">
        <v>297</v>
      </c>
      <c r="B292" s="25" t="s">
        <v>298</v>
      </c>
      <c r="C292" s="124">
        <v>3.4554467200000003</v>
      </c>
      <c r="D292" s="126">
        <v>7.2391909299999995</v>
      </c>
      <c r="E292" s="23">
        <f t="shared" si="14"/>
        <v>-0.52267501252380966</v>
      </c>
      <c r="F292" s="24">
        <f t="shared" si="15"/>
        <v>1.6004312652181089E-4</v>
      </c>
      <c r="G292" s="122"/>
    </row>
    <row r="293" spans="1:7" x14ac:dyDescent="0.15">
      <c r="A293" s="25" t="s">
        <v>299</v>
      </c>
      <c r="B293" s="25" t="s">
        <v>300</v>
      </c>
      <c r="C293" s="124">
        <v>0.29739724000000001</v>
      </c>
      <c r="D293" s="126">
        <v>0.71982486999999995</v>
      </c>
      <c r="E293" s="23">
        <f t="shared" si="14"/>
        <v>-0.58684778423951922</v>
      </c>
      <c r="F293" s="24">
        <f t="shared" si="15"/>
        <v>1.377430704778957E-5</v>
      </c>
      <c r="G293" s="122"/>
    </row>
    <row r="294" spans="1:7" x14ac:dyDescent="0.15">
      <c r="A294" s="25" t="s">
        <v>301</v>
      </c>
      <c r="B294" s="25" t="s">
        <v>302</v>
      </c>
      <c r="C294" s="124">
        <v>0</v>
      </c>
      <c r="D294" s="126">
        <v>1.3335E-3</v>
      </c>
      <c r="E294" s="23">
        <f t="shared" si="14"/>
        <v>-1</v>
      </c>
      <c r="F294" s="24">
        <f t="shared" si="15"/>
        <v>0</v>
      </c>
      <c r="G294" s="122"/>
    </row>
    <row r="295" spans="1:7" x14ac:dyDescent="0.15">
      <c r="A295" s="25" t="s">
        <v>303</v>
      </c>
      <c r="B295" s="25" t="s">
        <v>304</v>
      </c>
      <c r="C295" s="124">
        <v>23.407652199999998</v>
      </c>
      <c r="D295" s="126">
        <v>22.238573387999999</v>
      </c>
      <c r="E295" s="23">
        <f t="shared" si="14"/>
        <v>5.2569865503640401E-2</v>
      </c>
      <c r="F295" s="24">
        <f t="shared" si="15"/>
        <v>1.0841532647400058E-3</v>
      </c>
      <c r="G295" s="122"/>
    </row>
    <row r="296" spans="1:7" x14ac:dyDescent="0.15">
      <c r="A296" s="25" t="s">
        <v>1082</v>
      </c>
      <c r="B296" s="25" t="s">
        <v>306</v>
      </c>
      <c r="C296" s="124">
        <v>0</v>
      </c>
      <c r="D296" s="126">
        <v>3.3204499999999998E-2</v>
      </c>
      <c r="E296" s="23">
        <f t="shared" si="14"/>
        <v>-1</v>
      </c>
      <c r="F296" s="24">
        <f t="shared" si="15"/>
        <v>0</v>
      </c>
      <c r="G296" s="122"/>
    </row>
    <row r="297" spans="1:7" x14ac:dyDescent="0.15">
      <c r="A297" s="25" t="s">
        <v>1029</v>
      </c>
      <c r="B297" s="25" t="s">
        <v>307</v>
      </c>
      <c r="C297" s="124">
        <v>8.8174768500000003</v>
      </c>
      <c r="D297" s="126">
        <v>2.7567179100000003</v>
      </c>
      <c r="E297" s="23">
        <f t="shared" si="14"/>
        <v>2.1985415765663157</v>
      </c>
      <c r="F297" s="24">
        <f t="shared" si="15"/>
        <v>4.0839193234838488E-4</v>
      </c>
      <c r="G297" s="122"/>
    </row>
    <row r="298" spans="1:7" x14ac:dyDescent="0.15">
      <c r="A298" s="25" t="s">
        <v>308</v>
      </c>
      <c r="B298" s="25" t="s">
        <v>309</v>
      </c>
      <c r="C298" s="124">
        <v>14.921017465</v>
      </c>
      <c r="D298" s="126">
        <v>21.947775943</v>
      </c>
      <c r="E298" s="23">
        <f t="shared" si="14"/>
        <v>-0.32015811060988653</v>
      </c>
      <c r="F298" s="24">
        <f t="shared" si="15"/>
        <v>6.9108467862156607E-4</v>
      </c>
      <c r="G298" s="122"/>
    </row>
    <row r="299" spans="1:7" x14ac:dyDescent="0.15">
      <c r="A299" s="25" t="s">
        <v>310</v>
      </c>
      <c r="B299" s="25" t="s">
        <v>311</v>
      </c>
      <c r="C299" s="124">
        <v>133.00873725900001</v>
      </c>
      <c r="D299" s="126">
        <v>111.678635231</v>
      </c>
      <c r="E299" s="23">
        <f t="shared" si="14"/>
        <v>0.19099536794911653</v>
      </c>
      <c r="F299" s="24">
        <f t="shared" si="15"/>
        <v>6.1604579351315939E-3</v>
      </c>
      <c r="G299" s="122"/>
    </row>
    <row r="300" spans="1:7" x14ac:dyDescent="0.15">
      <c r="A300" s="25" t="s">
        <v>312</v>
      </c>
      <c r="B300" s="25" t="s">
        <v>313</v>
      </c>
      <c r="C300" s="124">
        <v>4.9581007900000005</v>
      </c>
      <c r="D300" s="126">
        <v>10.078110532</v>
      </c>
      <c r="E300" s="23">
        <f t="shared" si="14"/>
        <v>-0.50803270372387299</v>
      </c>
      <c r="F300" s="24">
        <f t="shared" si="15"/>
        <v>2.2964033780322924E-4</v>
      </c>
      <c r="G300" s="122"/>
    </row>
    <row r="301" spans="1:7" x14ac:dyDescent="0.15">
      <c r="A301" s="25" t="s">
        <v>984</v>
      </c>
      <c r="B301" s="25" t="s">
        <v>314</v>
      </c>
      <c r="C301" s="124">
        <v>0.1862065</v>
      </c>
      <c r="D301" s="126">
        <v>0.19721317999999999</v>
      </c>
      <c r="E301" s="23">
        <f t="shared" si="14"/>
        <v>-5.5811077129834796E-2</v>
      </c>
      <c r="F301" s="24">
        <f t="shared" si="15"/>
        <v>8.6243756172526292E-6</v>
      </c>
      <c r="G301" s="122"/>
    </row>
    <row r="302" spans="1:7" x14ac:dyDescent="0.15">
      <c r="A302" s="25" t="s">
        <v>315</v>
      </c>
      <c r="B302" s="25" t="s">
        <v>316</v>
      </c>
      <c r="C302" s="124">
        <v>0.52862688000000002</v>
      </c>
      <c r="D302" s="126">
        <v>2.3331187400000002</v>
      </c>
      <c r="E302" s="23">
        <f t="shared" si="14"/>
        <v>-0.77342478505830359</v>
      </c>
      <c r="F302" s="24">
        <f t="shared" si="15"/>
        <v>2.44839829678144E-5</v>
      </c>
      <c r="G302" s="122"/>
    </row>
    <row r="303" spans="1:7" x14ac:dyDescent="0.15">
      <c r="A303" s="25" t="s">
        <v>317</v>
      </c>
      <c r="B303" s="25" t="s">
        <v>318</v>
      </c>
      <c r="C303" s="124">
        <v>8.3030100000000009E-2</v>
      </c>
      <c r="D303" s="126">
        <v>3.05805E-2</v>
      </c>
      <c r="E303" s="23">
        <f t="shared" si="14"/>
        <v>1.7151321920831908</v>
      </c>
      <c r="F303" s="24">
        <f t="shared" si="15"/>
        <v>3.845637880192408E-6</v>
      </c>
      <c r="G303" s="122"/>
    </row>
    <row r="304" spans="1:7" x14ac:dyDescent="0.15">
      <c r="A304" s="25" t="s">
        <v>319</v>
      </c>
      <c r="B304" s="25" t="s">
        <v>320</v>
      </c>
      <c r="C304" s="124">
        <v>36.087942895000005</v>
      </c>
      <c r="D304" s="126">
        <v>53.711561025000002</v>
      </c>
      <c r="E304" s="23">
        <f t="shared" si="14"/>
        <v>-0.32811591757307335</v>
      </c>
      <c r="F304" s="24">
        <f t="shared" si="15"/>
        <v>1.6714560167364906E-3</v>
      </c>
      <c r="G304" s="122"/>
    </row>
    <row r="305" spans="1:7" x14ac:dyDescent="0.15">
      <c r="A305" s="25" t="s">
        <v>321</v>
      </c>
      <c r="B305" s="25" t="s">
        <v>322</v>
      </c>
      <c r="C305" s="124">
        <v>18.914778875</v>
      </c>
      <c r="D305" s="126">
        <v>5.8817836679999997</v>
      </c>
      <c r="E305" s="23">
        <f t="shared" si="14"/>
        <v>2.2158236247120677</v>
      </c>
      <c r="F305" s="24">
        <f t="shared" si="15"/>
        <v>8.7606049055900369E-4</v>
      </c>
      <c r="G305" s="122"/>
    </row>
    <row r="306" spans="1:7" x14ac:dyDescent="0.15">
      <c r="A306" s="25" t="s">
        <v>324</v>
      </c>
      <c r="B306" s="25" t="s">
        <v>325</v>
      </c>
      <c r="C306" s="124">
        <v>16.08167401</v>
      </c>
      <c r="D306" s="126">
        <v>15.846496699999999</v>
      </c>
      <c r="E306" s="23">
        <f t="shared" si="14"/>
        <v>1.4840965448218002E-2</v>
      </c>
      <c r="F306" s="24">
        <f t="shared" si="15"/>
        <v>7.4484186758490886E-4</v>
      </c>
      <c r="G306" s="122"/>
    </row>
    <row r="307" spans="1:7" x14ac:dyDescent="0.15">
      <c r="A307" s="25" t="s">
        <v>326</v>
      </c>
      <c r="B307" s="25" t="s">
        <v>327</v>
      </c>
      <c r="C307" s="124">
        <v>17.433763936000002</v>
      </c>
      <c r="D307" s="126">
        <v>26.701326886</v>
      </c>
      <c r="E307" s="23">
        <f t="shared" si="14"/>
        <v>-0.34708248730736868</v>
      </c>
      <c r="F307" s="24">
        <f t="shared" si="15"/>
        <v>8.0746552137855908E-4</v>
      </c>
      <c r="G307" s="122"/>
    </row>
    <row r="308" spans="1:7" x14ac:dyDescent="0.15">
      <c r="A308" s="25" t="s">
        <v>328</v>
      </c>
      <c r="B308" s="25" t="s">
        <v>329</v>
      </c>
      <c r="C308" s="124">
        <v>4.9510359469999994</v>
      </c>
      <c r="D308" s="126">
        <v>9.880818789000001</v>
      </c>
      <c r="E308" s="23">
        <f t="shared" si="14"/>
        <v>-0.49892452713414503</v>
      </c>
      <c r="F308" s="24">
        <f t="shared" si="15"/>
        <v>2.2931312119312742E-4</v>
      </c>
      <c r="G308" s="122"/>
    </row>
    <row r="309" spans="1:7" x14ac:dyDescent="0.15">
      <c r="A309" s="25" t="s">
        <v>330</v>
      </c>
      <c r="B309" s="25" t="s">
        <v>331</v>
      </c>
      <c r="C309" s="124">
        <v>0.69294568000000001</v>
      </c>
      <c r="D309" s="126">
        <v>0.69190869200000005</v>
      </c>
      <c r="E309" s="23">
        <f t="shared" si="14"/>
        <v>1.498735327348566E-3</v>
      </c>
      <c r="F309" s="24">
        <f t="shared" si="15"/>
        <v>3.2094603715082681E-5</v>
      </c>
      <c r="G309" s="122"/>
    </row>
    <row r="310" spans="1:7" x14ac:dyDescent="0.15">
      <c r="A310" s="25" t="s">
        <v>332</v>
      </c>
      <c r="B310" s="25" t="s">
        <v>333</v>
      </c>
      <c r="C310" s="124">
        <v>152.366591556</v>
      </c>
      <c r="D310" s="126">
        <v>189.70484990599999</v>
      </c>
      <c r="E310" s="23">
        <f t="shared" si="14"/>
        <v>-0.19682289814151477</v>
      </c>
      <c r="F310" s="24">
        <f t="shared" si="15"/>
        <v>7.0570399910822494E-3</v>
      </c>
      <c r="G310" s="122"/>
    </row>
    <row r="311" spans="1:7" x14ac:dyDescent="0.15">
      <c r="A311" s="25" t="s">
        <v>334</v>
      </c>
      <c r="B311" s="25" t="s">
        <v>335</v>
      </c>
      <c r="C311" s="124">
        <v>0.74002784699999991</v>
      </c>
      <c r="D311" s="126">
        <v>2.0558474499999999</v>
      </c>
      <c r="E311" s="23">
        <f t="shared" si="14"/>
        <v>-0.64003756844896253</v>
      </c>
      <c r="F311" s="24">
        <f t="shared" si="15"/>
        <v>3.4275270303425279E-5</v>
      </c>
      <c r="G311" s="122"/>
    </row>
    <row r="312" spans="1:7" x14ac:dyDescent="0.15">
      <c r="A312" s="25" t="s">
        <v>420</v>
      </c>
      <c r="B312" s="25" t="s">
        <v>421</v>
      </c>
      <c r="C312" s="124">
        <v>2.5009476959999999</v>
      </c>
      <c r="D312" s="126">
        <v>6.6011852510000004</v>
      </c>
      <c r="E312" s="23">
        <f t="shared" si="14"/>
        <v>-0.62113656852439703</v>
      </c>
      <c r="F312" s="24">
        <f t="shared" si="15"/>
        <v>1.1583436845333832E-4</v>
      </c>
      <c r="G312" s="122"/>
    </row>
    <row r="313" spans="1:7" x14ac:dyDescent="0.15">
      <c r="A313" s="25" t="s">
        <v>985</v>
      </c>
      <c r="B313" s="25" t="s">
        <v>422</v>
      </c>
      <c r="C313" s="124">
        <v>90.645759943000002</v>
      </c>
      <c r="D313" s="126">
        <v>115.850679771</v>
      </c>
      <c r="E313" s="23">
        <f t="shared" si="14"/>
        <v>-0.21756384923957395</v>
      </c>
      <c r="F313" s="24">
        <f t="shared" si="15"/>
        <v>4.1983662324341225E-3</v>
      </c>
      <c r="G313" s="122"/>
    </row>
    <row r="314" spans="1:7" x14ac:dyDescent="0.15">
      <c r="A314" s="25" t="s">
        <v>423</v>
      </c>
      <c r="B314" s="25" t="s">
        <v>424</v>
      </c>
      <c r="C314" s="124">
        <v>0.93473837999999998</v>
      </c>
      <c r="D314" s="126">
        <v>1.12021467</v>
      </c>
      <c r="E314" s="23">
        <f t="shared" si="14"/>
        <v>-0.16557209521278626</v>
      </c>
      <c r="F314" s="24">
        <f t="shared" si="15"/>
        <v>4.3293520328142267E-5</v>
      </c>
      <c r="G314" s="122"/>
    </row>
    <row r="315" spans="1:7" x14ac:dyDescent="0.15">
      <c r="A315" s="25" t="s">
        <v>425</v>
      </c>
      <c r="B315" s="25" t="s">
        <v>426</v>
      </c>
      <c r="C315" s="124">
        <v>0.19232476999999998</v>
      </c>
      <c r="D315" s="126">
        <v>0.60330103000000002</v>
      </c>
      <c r="E315" s="23">
        <f t="shared" si="14"/>
        <v>-0.68121259464781625</v>
      </c>
      <c r="F315" s="24">
        <f t="shared" si="15"/>
        <v>8.9077505725187894E-6</v>
      </c>
      <c r="G315" s="122"/>
    </row>
    <row r="316" spans="1:7" x14ac:dyDescent="0.15">
      <c r="A316" s="25" t="s">
        <v>427</v>
      </c>
      <c r="B316" s="25" t="s">
        <v>428</v>
      </c>
      <c r="C316" s="124">
        <v>21.507904850000003</v>
      </c>
      <c r="D316" s="126">
        <v>1.4548343100000001</v>
      </c>
      <c r="E316" s="23">
        <f t="shared" si="14"/>
        <v>13.78374870743872</v>
      </c>
      <c r="F316" s="24">
        <f t="shared" si="15"/>
        <v>9.9616420568846746E-4</v>
      </c>
      <c r="G316" s="122"/>
    </row>
    <row r="317" spans="1:7" x14ac:dyDescent="0.15">
      <c r="A317" s="25" t="s">
        <v>429</v>
      </c>
      <c r="B317" s="25" t="s">
        <v>430</v>
      </c>
      <c r="C317" s="124">
        <v>3.9613046150000004</v>
      </c>
      <c r="D317" s="126">
        <v>6.7684994400000003</v>
      </c>
      <c r="E317" s="23">
        <f t="shared" si="14"/>
        <v>-0.41474404332668446</v>
      </c>
      <c r="F317" s="24">
        <f t="shared" si="15"/>
        <v>1.8347253685621243E-4</v>
      </c>
      <c r="G317" s="122"/>
    </row>
    <row r="318" spans="1:7" x14ac:dyDescent="0.15">
      <c r="A318" s="25" t="s">
        <v>431</v>
      </c>
      <c r="B318" s="25" t="s">
        <v>432</v>
      </c>
      <c r="C318" s="124">
        <v>1.42620916</v>
      </c>
      <c r="D318" s="126">
        <v>1.04633942</v>
      </c>
      <c r="E318" s="23">
        <f t="shared" si="14"/>
        <v>0.36304638125934319</v>
      </c>
      <c r="F318" s="24">
        <f t="shared" si="15"/>
        <v>6.6056574311886831E-5</v>
      </c>
      <c r="G318" s="122"/>
    </row>
    <row r="319" spans="1:7" x14ac:dyDescent="0.15">
      <c r="A319" s="25" t="s">
        <v>433</v>
      </c>
      <c r="B319" s="25" t="s">
        <v>434</v>
      </c>
      <c r="C319" s="124">
        <v>7.26131E-3</v>
      </c>
      <c r="D319" s="126">
        <v>3.89458495</v>
      </c>
      <c r="E319" s="23">
        <f t="shared" si="14"/>
        <v>-0.9981355368817928</v>
      </c>
      <c r="F319" s="24">
        <f t="shared" si="15"/>
        <v>3.3631621298565138E-7</v>
      </c>
      <c r="G319" s="122"/>
    </row>
    <row r="320" spans="1:7" x14ac:dyDescent="0.15">
      <c r="A320" s="25" t="s">
        <v>935</v>
      </c>
      <c r="B320" s="25" t="s">
        <v>435</v>
      </c>
      <c r="C320" s="124">
        <v>3.1540619999999998E-2</v>
      </c>
      <c r="D320" s="126">
        <v>0.49531829999999999</v>
      </c>
      <c r="E320" s="23">
        <f t="shared" si="14"/>
        <v>-0.93632252230535395</v>
      </c>
      <c r="F320" s="24">
        <f t="shared" si="15"/>
        <v>1.4608413459306235E-6</v>
      </c>
      <c r="G320" s="122"/>
    </row>
    <row r="321" spans="1:7" x14ac:dyDescent="0.15">
      <c r="A321" s="25" t="s">
        <v>436</v>
      </c>
      <c r="B321" s="25" t="s">
        <v>437</v>
      </c>
      <c r="C321" s="124">
        <v>1.7995186699999999</v>
      </c>
      <c r="D321" s="126">
        <v>1.7292805900000001</v>
      </c>
      <c r="E321" s="23">
        <f t="shared" si="14"/>
        <v>4.0616936549319416E-2</v>
      </c>
      <c r="F321" s="24">
        <f t="shared" si="15"/>
        <v>8.3346848473812041E-5</v>
      </c>
      <c r="G321" s="122"/>
    </row>
    <row r="322" spans="1:7" x14ac:dyDescent="0.15">
      <c r="A322" s="25" t="s">
        <v>438</v>
      </c>
      <c r="B322" s="25" t="s">
        <v>439</v>
      </c>
      <c r="C322" s="124">
        <v>3.4078308849999996</v>
      </c>
      <c r="D322" s="126">
        <v>4.0744611099999997</v>
      </c>
      <c r="E322" s="23">
        <f t="shared" si="14"/>
        <v>-0.16361187578005865</v>
      </c>
      <c r="F322" s="24">
        <f t="shared" si="15"/>
        <v>1.5783774246502913E-4</v>
      </c>
      <c r="G322" s="122"/>
    </row>
    <row r="323" spans="1:7" x14ac:dyDescent="0.15">
      <c r="A323" s="25" t="s">
        <v>440</v>
      </c>
      <c r="B323" s="25" t="s">
        <v>441</v>
      </c>
      <c r="C323" s="124">
        <v>6.9592999999999999E-3</v>
      </c>
      <c r="D323" s="126">
        <v>1.8562359499999999</v>
      </c>
      <c r="E323" s="23">
        <f t="shared" si="14"/>
        <v>-0.996250853777506</v>
      </c>
      <c r="F323" s="24">
        <f t="shared" si="15"/>
        <v>3.2232826046967335E-7</v>
      </c>
      <c r="G323" s="122"/>
    </row>
    <row r="324" spans="1:7" x14ac:dyDescent="0.15">
      <c r="A324" s="25" t="s">
        <v>442</v>
      </c>
      <c r="B324" s="25" t="s">
        <v>443</v>
      </c>
      <c r="C324" s="124">
        <v>1.3019015900000002</v>
      </c>
      <c r="D324" s="126">
        <v>6.6637538099999993</v>
      </c>
      <c r="E324" s="23">
        <f t="shared" si="14"/>
        <v>-0.80462939851614945</v>
      </c>
      <c r="F324" s="24">
        <f t="shared" si="15"/>
        <v>6.0299121291998031E-5</v>
      </c>
      <c r="G324" s="122"/>
    </row>
    <row r="325" spans="1:7" x14ac:dyDescent="0.15">
      <c r="A325" s="25" t="s">
        <v>444</v>
      </c>
      <c r="B325" s="25" t="s">
        <v>445</v>
      </c>
      <c r="C325" s="124">
        <v>3.3629599999999999E-3</v>
      </c>
      <c r="D325" s="126">
        <v>3.0840361499999998</v>
      </c>
      <c r="E325" s="23">
        <f t="shared" ref="E325:E388" si="16">IF(ISERROR(C325/D325-1),"",((C325/D325-1)))</f>
        <v>-0.99890955882602095</v>
      </c>
      <c r="F325" s="24">
        <f t="shared" ref="F325:F388" si="17">C325/$C$1542</f>
        <v>1.5575949403375233E-7</v>
      </c>
      <c r="G325" s="122"/>
    </row>
    <row r="326" spans="1:7" x14ac:dyDescent="0.15">
      <c r="A326" s="25" t="s">
        <v>446</v>
      </c>
      <c r="B326" s="25" t="s">
        <v>447</v>
      </c>
      <c r="C326" s="124">
        <v>3.2696331299999999</v>
      </c>
      <c r="D326" s="126">
        <v>3.8909930460000002</v>
      </c>
      <c r="E326" s="23">
        <f t="shared" si="16"/>
        <v>-0.15969185980395617</v>
      </c>
      <c r="F326" s="24">
        <f t="shared" si="17"/>
        <v>1.5143694899873741E-4</v>
      </c>
      <c r="G326" s="122"/>
    </row>
    <row r="327" spans="1:7" x14ac:dyDescent="0.15">
      <c r="A327" s="25" t="s">
        <v>448</v>
      </c>
      <c r="B327" s="25" t="s">
        <v>449</v>
      </c>
      <c r="C327" s="124">
        <v>3.8979177999999997</v>
      </c>
      <c r="D327" s="126">
        <v>2.036E-2</v>
      </c>
      <c r="E327" s="23">
        <f t="shared" si="16"/>
        <v>190.44979371316305</v>
      </c>
      <c r="F327" s="24">
        <f t="shared" si="17"/>
        <v>1.8053670109461812E-4</v>
      </c>
      <c r="G327" s="122"/>
    </row>
    <row r="328" spans="1:7" x14ac:dyDescent="0.15">
      <c r="A328" s="25" t="s">
        <v>450</v>
      </c>
      <c r="B328" s="25" t="s">
        <v>451</v>
      </c>
      <c r="C328" s="124">
        <v>2.2388631499999998</v>
      </c>
      <c r="D328" s="126">
        <v>6.0139599999999996E-3</v>
      </c>
      <c r="E328" s="23">
        <f t="shared" si="16"/>
        <v>371.27769223606407</v>
      </c>
      <c r="F328" s="24">
        <f t="shared" si="17"/>
        <v>1.0369561084723366E-4</v>
      </c>
      <c r="G328" s="122"/>
    </row>
    <row r="329" spans="1:7" x14ac:dyDescent="0.15">
      <c r="A329" s="25" t="s">
        <v>452</v>
      </c>
      <c r="B329" s="25" t="s">
        <v>453</v>
      </c>
      <c r="C329" s="124">
        <v>3.9295530000000002E-2</v>
      </c>
      <c r="D329" s="126">
        <v>0.30133080000000001</v>
      </c>
      <c r="E329" s="23">
        <f t="shared" si="16"/>
        <v>-0.86959338374968642</v>
      </c>
      <c r="F329" s="24">
        <f t="shared" si="17"/>
        <v>1.8200192302579086E-6</v>
      </c>
      <c r="G329" s="122"/>
    </row>
    <row r="330" spans="1:7" x14ac:dyDescent="0.15">
      <c r="A330" s="25" t="s">
        <v>454</v>
      </c>
      <c r="B330" s="25" t="s">
        <v>455</v>
      </c>
      <c r="C330" s="124">
        <v>2.0762149000000001</v>
      </c>
      <c r="D330" s="126">
        <v>9.4121359099999999</v>
      </c>
      <c r="E330" s="23">
        <f t="shared" si="16"/>
        <v>-0.77941086700691298</v>
      </c>
      <c r="F330" s="24">
        <f t="shared" si="17"/>
        <v>9.6162363611026507E-5</v>
      </c>
      <c r="G330" s="122"/>
    </row>
    <row r="331" spans="1:7" x14ac:dyDescent="0.15">
      <c r="A331" s="25" t="s">
        <v>456</v>
      </c>
      <c r="B331" s="25" t="s">
        <v>457</v>
      </c>
      <c r="C331" s="124">
        <v>1.0298119999999999</v>
      </c>
      <c r="D331" s="126">
        <v>0</v>
      </c>
      <c r="E331" s="23" t="str">
        <f t="shared" si="16"/>
        <v/>
      </c>
      <c r="F331" s="24">
        <f t="shared" si="17"/>
        <v>4.7696968167889764E-5</v>
      </c>
      <c r="G331" s="122"/>
    </row>
    <row r="332" spans="1:7" x14ac:dyDescent="0.15">
      <c r="A332" s="25" t="s">
        <v>458</v>
      </c>
      <c r="B332" s="25" t="s">
        <v>459</v>
      </c>
      <c r="C332" s="124">
        <v>1.550543081</v>
      </c>
      <c r="D332" s="126">
        <v>0.30241040000000002</v>
      </c>
      <c r="E332" s="23">
        <f t="shared" si="16"/>
        <v>4.1272809433802538</v>
      </c>
      <c r="F332" s="24">
        <f t="shared" si="17"/>
        <v>7.1815247809696065E-5</v>
      </c>
      <c r="G332" s="122"/>
    </row>
    <row r="333" spans="1:7" x14ac:dyDescent="0.15">
      <c r="A333" s="25" t="s">
        <v>460</v>
      </c>
      <c r="B333" s="25" t="s">
        <v>461</v>
      </c>
      <c r="C333" s="124">
        <v>2.512675E-2</v>
      </c>
      <c r="D333" s="126">
        <v>0.61388646999999996</v>
      </c>
      <c r="E333" s="23">
        <f t="shared" si="16"/>
        <v>-0.95906938623358162</v>
      </c>
      <c r="F333" s="24">
        <f t="shared" si="17"/>
        <v>1.1637753249258352E-6</v>
      </c>
      <c r="G333" s="122"/>
    </row>
    <row r="334" spans="1:7" x14ac:dyDescent="0.15">
      <c r="A334" s="25" t="s">
        <v>936</v>
      </c>
      <c r="B334" s="25" t="s">
        <v>462</v>
      </c>
      <c r="C334" s="124">
        <v>7.9293636220000003</v>
      </c>
      <c r="D334" s="126">
        <v>3.7479176499999998</v>
      </c>
      <c r="E334" s="23">
        <f t="shared" si="16"/>
        <v>1.1156717843040123</v>
      </c>
      <c r="F334" s="24">
        <f t="shared" si="17"/>
        <v>3.6725791141505157E-4</v>
      </c>
      <c r="G334" s="122"/>
    </row>
    <row r="335" spans="1:7" x14ac:dyDescent="0.15">
      <c r="A335" s="25" t="s">
        <v>463</v>
      </c>
      <c r="B335" s="25" t="s">
        <v>464</v>
      </c>
      <c r="C335" s="124">
        <v>8.1599058150000001</v>
      </c>
      <c r="D335" s="126">
        <v>16.710324164999999</v>
      </c>
      <c r="E335" s="23">
        <f t="shared" si="16"/>
        <v>-0.51168476838462329</v>
      </c>
      <c r="F335" s="24">
        <f t="shared" si="17"/>
        <v>3.7793574740926846E-4</v>
      </c>
      <c r="G335" s="122"/>
    </row>
    <row r="336" spans="1:7" x14ac:dyDescent="0.15">
      <c r="A336" s="25" t="s">
        <v>465</v>
      </c>
      <c r="B336" s="25" t="s">
        <v>466</v>
      </c>
      <c r="C336" s="124">
        <v>128.79607709999999</v>
      </c>
      <c r="D336" s="126">
        <v>92.958108628000005</v>
      </c>
      <c r="E336" s="23">
        <f t="shared" si="16"/>
        <v>0.38552815887655867</v>
      </c>
      <c r="F336" s="24">
        <f t="shared" si="17"/>
        <v>5.9653435671634973E-3</v>
      </c>
      <c r="G336" s="122"/>
    </row>
    <row r="337" spans="1:7" x14ac:dyDescent="0.15">
      <c r="A337" s="25" t="s">
        <v>467</v>
      </c>
      <c r="B337" s="25" t="s">
        <v>468</v>
      </c>
      <c r="C337" s="124">
        <v>25.93383691</v>
      </c>
      <c r="D337" s="126">
        <v>0.61031457999999994</v>
      </c>
      <c r="E337" s="23">
        <f t="shared" si="16"/>
        <v>41.492573108772859</v>
      </c>
      <c r="F337" s="24">
        <f t="shared" si="17"/>
        <v>1.2011565155266347E-3</v>
      </c>
      <c r="G337" s="122"/>
    </row>
    <row r="338" spans="1:7" x14ac:dyDescent="0.15">
      <c r="A338" s="25" t="s">
        <v>469</v>
      </c>
      <c r="B338" s="25" t="s">
        <v>470</v>
      </c>
      <c r="C338" s="124">
        <v>35.201311165</v>
      </c>
      <c r="D338" s="126">
        <v>12.528645503</v>
      </c>
      <c r="E338" s="23">
        <f t="shared" si="16"/>
        <v>1.8096661491915467</v>
      </c>
      <c r="F338" s="24">
        <f t="shared" si="17"/>
        <v>1.6303906131458826E-3</v>
      </c>
      <c r="G338" s="122"/>
    </row>
    <row r="339" spans="1:7" x14ac:dyDescent="0.15">
      <c r="A339" s="25" t="s">
        <v>471</v>
      </c>
      <c r="B339" s="25" t="s">
        <v>472</v>
      </c>
      <c r="C339" s="124">
        <v>2.3675177999999999</v>
      </c>
      <c r="D339" s="126">
        <v>3.8712150000000001E-2</v>
      </c>
      <c r="E339" s="23">
        <f t="shared" si="16"/>
        <v>60.156970098534956</v>
      </c>
      <c r="F339" s="24">
        <f t="shared" si="17"/>
        <v>1.0965440404997457E-4</v>
      </c>
      <c r="G339" s="122"/>
    </row>
    <row r="340" spans="1:7" x14ac:dyDescent="0.15">
      <c r="A340" s="25" t="s">
        <v>473</v>
      </c>
      <c r="B340" s="25" t="s">
        <v>474</v>
      </c>
      <c r="C340" s="124">
        <v>14.425915407</v>
      </c>
      <c r="D340" s="126">
        <v>19.52921113</v>
      </c>
      <c r="E340" s="23">
        <f t="shared" si="16"/>
        <v>-0.26131601983454</v>
      </c>
      <c r="F340" s="24">
        <f t="shared" si="17"/>
        <v>6.6815343767634243E-4</v>
      </c>
      <c r="G340" s="122"/>
    </row>
    <row r="341" spans="1:7" x14ac:dyDescent="0.15">
      <c r="A341" s="25" t="s">
        <v>475</v>
      </c>
      <c r="B341" s="25" t="s">
        <v>476</v>
      </c>
      <c r="C341" s="124">
        <v>11.48308585</v>
      </c>
      <c r="D341" s="126">
        <v>12.40755141</v>
      </c>
      <c r="E341" s="23">
        <f t="shared" si="16"/>
        <v>-7.450829978064144E-2</v>
      </c>
      <c r="F341" s="24">
        <f t="shared" si="17"/>
        <v>5.3185278502930185E-4</v>
      </c>
      <c r="G341" s="122"/>
    </row>
    <row r="342" spans="1:7" x14ac:dyDescent="0.15">
      <c r="A342" s="25" t="s">
        <v>477</v>
      </c>
      <c r="B342" s="25" t="s">
        <v>478</v>
      </c>
      <c r="C342" s="124">
        <v>7.5141501399999999</v>
      </c>
      <c r="D342" s="126">
        <v>7.0278144999999999</v>
      </c>
      <c r="E342" s="23">
        <f t="shared" si="16"/>
        <v>6.9201547650411088E-2</v>
      </c>
      <c r="F342" s="24">
        <f t="shared" si="17"/>
        <v>3.4802680492781638E-4</v>
      </c>
      <c r="G342" s="122"/>
    </row>
    <row r="343" spans="1:7" x14ac:dyDescent="0.15">
      <c r="A343" s="25" t="s">
        <v>479</v>
      </c>
      <c r="B343" s="25" t="s">
        <v>480</v>
      </c>
      <c r="C343" s="124">
        <v>8.363922E-2</v>
      </c>
      <c r="D343" s="126">
        <v>1.0769191499999999</v>
      </c>
      <c r="E343" s="23">
        <f t="shared" si="16"/>
        <v>-0.92233472679912876</v>
      </c>
      <c r="F343" s="24">
        <f t="shared" si="17"/>
        <v>3.8738499977929262E-6</v>
      </c>
      <c r="G343" s="122"/>
    </row>
    <row r="344" spans="1:7" x14ac:dyDescent="0.15">
      <c r="A344" s="25" t="s">
        <v>481</v>
      </c>
      <c r="B344" s="25" t="s">
        <v>482</v>
      </c>
      <c r="C344" s="124">
        <v>1.159418241</v>
      </c>
      <c r="D344" s="126">
        <v>1.5984905789999999</v>
      </c>
      <c r="E344" s="23">
        <f t="shared" si="16"/>
        <v>-0.2746793404779897</v>
      </c>
      <c r="F344" s="24">
        <f t="shared" si="17"/>
        <v>5.3699835440107267E-5</v>
      </c>
      <c r="G344" s="122"/>
    </row>
    <row r="345" spans="1:7" x14ac:dyDescent="0.15">
      <c r="A345" s="25" t="s">
        <v>483</v>
      </c>
      <c r="B345" s="25" t="s">
        <v>484</v>
      </c>
      <c r="C345" s="124">
        <v>3.8902596660000004</v>
      </c>
      <c r="D345" s="126">
        <v>1.019341957</v>
      </c>
      <c r="E345" s="23">
        <f t="shared" si="16"/>
        <v>2.8164422049783244</v>
      </c>
      <c r="F345" s="24">
        <f t="shared" si="17"/>
        <v>1.8018200550588601E-4</v>
      </c>
      <c r="G345" s="122"/>
    </row>
    <row r="346" spans="1:7" x14ac:dyDescent="0.15">
      <c r="A346" s="25" t="s">
        <v>485</v>
      </c>
      <c r="B346" s="25" t="s">
        <v>486</v>
      </c>
      <c r="C346" s="124">
        <v>1.5409094999999999E-2</v>
      </c>
      <c r="D346" s="126">
        <v>1.0255599499999999</v>
      </c>
      <c r="E346" s="23">
        <f t="shared" si="16"/>
        <v>-0.98497494466315694</v>
      </c>
      <c r="F346" s="24">
        <f t="shared" si="17"/>
        <v>7.1369057042546532E-7</v>
      </c>
      <c r="G346" s="122"/>
    </row>
    <row r="347" spans="1:7" x14ac:dyDescent="0.15">
      <c r="A347" s="25" t="s">
        <v>487</v>
      </c>
      <c r="B347" s="25" t="s">
        <v>488</v>
      </c>
      <c r="C347" s="124">
        <v>0.53360406000000005</v>
      </c>
      <c r="D347" s="126">
        <v>0</v>
      </c>
      <c r="E347" s="23" t="str">
        <f t="shared" si="16"/>
        <v/>
      </c>
      <c r="F347" s="24">
        <f t="shared" si="17"/>
        <v>2.4714506981931403E-5</v>
      </c>
      <c r="G347" s="122"/>
    </row>
    <row r="348" spans="1:7" x14ac:dyDescent="0.15">
      <c r="A348" s="25" t="s">
        <v>489</v>
      </c>
      <c r="B348" s="25" t="s">
        <v>490</v>
      </c>
      <c r="C348" s="124">
        <v>0.84570699999999999</v>
      </c>
      <c r="D348" s="126">
        <v>1.4372459999999998E-2</v>
      </c>
      <c r="E348" s="23">
        <f t="shared" si="16"/>
        <v>57.842188463213681</v>
      </c>
      <c r="F348" s="24">
        <f t="shared" si="17"/>
        <v>3.9169926023741761E-5</v>
      </c>
      <c r="G348" s="122"/>
    </row>
    <row r="349" spans="1:7" x14ac:dyDescent="0.15">
      <c r="A349" s="25" t="s">
        <v>491</v>
      </c>
      <c r="B349" s="25" t="s">
        <v>492</v>
      </c>
      <c r="C349" s="124">
        <v>9.3691250000000007E-3</v>
      </c>
      <c r="D349" s="126">
        <v>0.94080775000000005</v>
      </c>
      <c r="E349" s="23">
        <f t="shared" si="16"/>
        <v>-0.99004140325162071</v>
      </c>
      <c r="F349" s="24">
        <f t="shared" si="17"/>
        <v>4.3394217282958467E-7</v>
      </c>
      <c r="G349" s="122"/>
    </row>
    <row r="350" spans="1:7" x14ac:dyDescent="0.15">
      <c r="A350" s="25" t="s">
        <v>493</v>
      </c>
      <c r="B350" s="25" t="s">
        <v>494</v>
      </c>
      <c r="C350" s="124">
        <v>7.2608378899999995</v>
      </c>
      <c r="D350" s="126">
        <v>19.389640046</v>
      </c>
      <c r="E350" s="23">
        <f t="shared" si="16"/>
        <v>-0.62553003187401202</v>
      </c>
      <c r="F350" s="24">
        <f t="shared" si="17"/>
        <v>3.3629434664923097E-4</v>
      </c>
      <c r="G350" s="122"/>
    </row>
    <row r="351" spans="1:7" x14ac:dyDescent="0.15">
      <c r="A351" s="25" t="s">
        <v>495</v>
      </c>
      <c r="B351" s="25" t="s">
        <v>496</v>
      </c>
      <c r="C351" s="124">
        <v>9.7326703929999994</v>
      </c>
      <c r="D351" s="126">
        <v>2.7573812969999998</v>
      </c>
      <c r="E351" s="23">
        <f t="shared" si="16"/>
        <v>2.5296788309941163</v>
      </c>
      <c r="F351" s="24">
        <f t="shared" si="17"/>
        <v>4.5078021029419364E-4</v>
      </c>
      <c r="G351" s="122"/>
    </row>
    <row r="352" spans="1:7" x14ac:dyDescent="0.15">
      <c r="A352" s="25" t="s">
        <v>497</v>
      </c>
      <c r="B352" s="25" t="s">
        <v>498</v>
      </c>
      <c r="C352" s="124">
        <v>123.321283365</v>
      </c>
      <c r="D352" s="126">
        <v>77.057907555999989</v>
      </c>
      <c r="E352" s="23">
        <f t="shared" si="16"/>
        <v>0.6003715553186959</v>
      </c>
      <c r="F352" s="24">
        <f t="shared" si="17"/>
        <v>5.7117719807923371E-3</v>
      </c>
      <c r="G352" s="122"/>
    </row>
    <row r="353" spans="1:7" x14ac:dyDescent="0.15">
      <c r="A353" s="25" t="s">
        <v>1024</v>
      </c>
      <c r="B353" s="25" t="s">
        <v>499</v>
      </c>
      <c r="C353" s="124">
        <v>68.161540904000006</v>
      </c>
      <c r="D353" s="126">
        <v>32.211601205000001</v>
      </c>
      <c r="E353" s="23">
        <f t="shared" si="16"/>
        <v>1.1160556555449883</v>
      </c>
      <c r="F353" s="24">
        <f t="shared" si="17"/>
        <v>3.1569828733520335E-3</v>
      </c>
      <c r="G353" s="122"/>
    </row>
    <row r="354" spans="1:7" x14ac:dyDescent="0.15">
      <c r="A354" s="25" t="s">
        <v>500</v>
      </c>
      <c r="B354" s="25" t="s">
        <v>501</v>
      </c>
      <c r="C354" s="124">
        <v>4.2701799519999994</v>
      </c>
      <c r="D354" s="126">
        <v>9.1873571999999992</v>
      </c>
      <c r="E354" s="23">
        <f t="shared" si="16"/>
        <v>-0.53521128448124344</v>
      </c>
      <c r="F354" s="24">
        <f t="shared" si="17"/>
        <v>1.977784656245072E-4</v>
      </c>
      <c r="G354" s="122"/>
    </row>
    <row r="355" spans="1:7" x14ac:dyDescent="0.15">
      <c r="A355" s="25" t="s">
        <v>255</v>
      </c>
      <c r="B355" s="25" t="s">
        <v>256</v>
      </c>
      <c r="C355" s="124">
        <v>1.9276518</v>
      </c>
      <c r="D355" s="126">
        <v>4.1850205000000003</v>
      </c>
      <c r="E355" s="23">
        <f t="shared" si="16"/>
        <v>-0.53939250715737241</v>
      </c>
      <c r="F355" s="24">
        <f t="shared" si="17"/>
        <v>8.9281486857188897E-5</v>
      </c>
      <c r="G355" s="122"/>
    </row>
    <row r="356" spans="1:7" x14ac:dyDescent="0.15">
      <c r="A356" s="25" t="s">
        <v>502</v>
      </c>
      <c r="B356" s="25" t="s">
        <v>503</v>
      </c>
      <c r="C356" s="124">
        <v>2.8571143399999999</v>
      </c>
      <c r="D356" s="126">
        <v>4.4989610999999998</v>
      </c>
      <c r="E356" s="23">
        <f t="shared" si="16"/>
        <v>-0.36493908782629836</v>
      </c>
      <c r="F356" s="24">
        <f t="shared" si="17"/>
        <v>1.323306503779344E-4</v>
      </c>
      <c r="G356" s="122"/>
    </row>
    <row r="357" spans="1:7" x14ac:dyDescent="0.15">
      <c r="A357" s="25" t="s">
        <v>504</v>
      </c>
      <c r="B357" s="25" t="s">
        <v>505</v>
      </c>
      <c r="C357" s="124">
        <v>11.402819136</v>
      </c>
      <c r="D357" s="126">
        <v>4.4715519979999998</v>
      </c>
      <c r="E357" s="23">
        <f t="shared" si="16"/>
        <v>1.5500808536052273</v>
      </c>
      <c r="F357" s="24">
        <f t="shared" si="17"/>
        <v>5.2813513665989163E-4</v>
      </c>
      <c r="G357" s="122"/>
    </row>
    <row r="358" spans="1:7" x14ac:dyDescent="0.15">
      <c r="A358" s="25" t="s">
        <v>1537</v>
      </c>
      <c r="B358" s="25" t="s">
        <v>789</v>
      </c>
      <c r="C358" s="124">
        <v>0.55624724999999997</v>
      </c>
      <c r="D358" s="126">
        <v>0.23656125</v>
      </c>
      <c r="E358" s="23">
        <f t="shared" si="16"/>
        <v>1.3513878540969833</v>
      </c>
      <c r="F358" s="24">
        <f t="shared" si="17"/>
        <v>2.5763253270234003E-5</v>
      </c>
      <c r="G358" s="122"/>
    </row>
    <row r="359" spans="1:7" x14ac:dyDescent="0.15">
      <c r="A359" s="25" t="s">
        <v>506</v>
      </c>
      <c r="B359" s="25" t="s">
        <v>507</v>
      </c>
      <c r="C359" s="124">
        <v>2.3701916199999999</v>
      </c>
      <c r="D359" s="126">
        <v>2.0891901699999997</v>
      </c>
      <c r="E359" s="23">
        <f t="shared" si="16"/>
        <v>0.13450257139588229</v>
      </c>
      <c r="F359" s="24">
        <f t="shared" si="17"/>
        <v>1.0977824520489086E-4</v>
      </c>
      <c r="G359" s="122"/>
    </row>
    <row r="360" spans="1:7" x14ac:dyDescent="0.15">
      <c r="A360" s="25" t="s">
        <v>508</v>
      </c>
      <c r="B360" s="25" t="s">
        <v>509</v>
      </c>
      <c r="C360" s="124">
        <v>0.13284341500000002</v>
      </c>
      <c r="D360" s="126">
        <v>0.90276406499999995</v>
      </c>
      <c r="E360" s="23">
        <f t="shared" si="16"/>
        <v>-0.85284813590802377</v>
      </c>
      <c r="F360" s="24">
        <f t="shared" si="17"/>
        <v>6.1528008379867105E-6</v>
      </c>
      <c r="G360" s="122"/>
    </row>
    <row r="361" spans="1:7" x14ac:dyDescent="0.15">
      <c r="A361" s="25" t="s">
        <v>510</v>
      </c>
      <c r="B361" s="25" t="s">
        <v>511</v>
      </c>
      <c r="C361" s="124">
        <v>0.164494212</v>
      </c>
      <c r="D361" s="126">
        <v>1.31352428</v>
      </c>
      <c r="E361" s="23">
        <f t="shared" si="16"/>
        <v>-0.87476880747114927</v>
      </c>
      <c r="F361" s="24">
        <f t="shared" si="17"/>
        <v>7.6187451627735068E-6</v>
      </c>
      <c r="G361" s="122"/>
    </row>
    <row r="362" spans="1:7" x14ac:dyDescent="0.15">
      <c r="A362" s="25" t="s">
        <v>512</v>
      </c>
      <c r="B362" s="25" t="s">
        <v>513</v>
      </c>
      <c r="C362" s="124">
        <v>6.3998395559999999</v>
      </c>
      <c r="D362" s="126">
        <v>7.3740067980000008</v>
      </c>
      <c r="E362" s="23">
        <f t="shared" si="16"/>
        <v>-0.13210826470409787</v>
      </c>
      <c r="F362" s="24">
        <f t="shared" si="17"/>
        <v>2.9641618429590425E-4</v>
      </c>
      <c r="G362" s="122"/>
    </row>
    <row r="363" spans="1:7" x14ac:dyDescent="0.15">
      <c r="A363" s="25" t="s">
        <v>514</v>
      </c>
      <c r="B363" s="25" t="s">
        <v>515</v>
      </c>
      <c r="C363" s="124">
        <v>1.52064669</v>
      </c>
      <c r="D363" s="126">
        <v>3.0234523199999996</v>
      </c>
      <c r="E363" s="23">
        <f t="shared" si="16"/>
        <v>-0.49704955492732883</v>
      </c>
      <c r="F363" s="24">
        <f t="shared" si="17"/>
        <v>7.0430560886391817E-5</v>
      </c>
      <c r="G363" s="122"/>
    </row>
    <row r="364" spans="1:7" x14ac:dyDescent="0.15">
      <c r="A364" s="25" t="s">
        <v>516</v>
      </c>
      <c r="B364" s="25" t="s">
        <v>517</v>
      </c>
      <c r="C364" s="124">
        <v>8.2260173630000004</v>
      </c>
      <c r="D364" s="126">
        <v>6.3600536480000001</v>
      </c>
      <c r="E364" s="23">
        <f t="shared" si="16"/>
        <v>0.29338804643366112</v>
      </c>
      <c r="F364" s="24">
        <f t="shared" si="17"/>
        <v>3.8099778242195616E-4</v>
      </c>
      <c r="G364" s="122"/>
    </row>
    <row r="365" spans="1:7" x14ac:dyDescent="0.15">
      <c r="A365" s="25" t="s">
        <v>518</v>
      </c>
      <c r="B365" s="25" t="s">
        <v>519</v>
      </c>
      <c r="C365" s="124">
        <v>2.949843215</v>
      </c>
      <c r="D365" s="126">
        <v>11.762033619999999</v>
      </c>
      <c r="E365" s="23">
        <f t="shared" si="16"/>
        <v>-0.74920636088098513</v>
      </c>
      <c r="F365" s="24">
        <f t="shared" si="17"/>
        <v>1.3662549856296159E-4</v>
      </c>
      <c r="G365" s="122"/>
    </row>
    <row r="366" spans="1:7" x14ac:dyDescent="0.15">
      <c r="A366" s="25" t="s">
        <v>1005</v>
      </c>
      <c r="B366" s="25" t="s">
        <v>796</v>
      </c>
      <c r="C366" s="124">
        <v>0.1446508</v>
      </c>
      <c r="D366" s="126">
        <v>0.69542994999999996</v>
      </c>
      <c r="E366" s="23">
        <f t="shared" si="16"/>
        <v>-0.79199802942050457</v>
      </c>
      <c r="F366" s="24">
        <f t="shared" si="17"/>
        <v>6.6996739240364151E-6</v>
      </c>
      <c r="G366" s="122"/>
    </row>
    <row r="367" spans="1:7" x14ac:dyDescent="0.15">
      <c r="A367" s="25" t="s">
        <v>1536</v>
      </c>
      <c r="B367" s="25" t="s">
        <v>799</v>
      </c>
      <c r="C367" s="124">
        <v>0.57266300000000003</v>
      </c>
      <c r="D367" s="126">
        <v>2.0716828600000001</v>
      </c>
      <c r="E367" s="23">
        <f t="shared" si="16"/>
        <v>-0.72357593381836449</v>
      </c>
      <c r="F367" s="24">
        <f t="shared" si="17"/>
        <v>2.6523568264817519E-5</v>
      </c>
      <c r="G367" s="122"/>
    </row>
    <row r="368" spans="1:7" x14ac:dyDescent="0.15">
      <c r="A368" s="25" t="s">
        <v>1004</v>
      </c>
      <c r="B368" s="25" t="s">
        <v>767</v>
      </c>
      <c r="C368" s="124">
        <v>0.30152954999999998</v>
      </c>
      <c r="D368" s="126">
        <v>0.66692960000000001</v>
      </c>
      <c r="E368" s="23">
        <f t="shared" si="16"/>
        <v>-0.54788398955451978</v>
      </c>
      <c r="F368" s="24">
        <f t="shared" si="17"/>
        <v>1.3965699902533786E-5</v>
      </c>
      <c r="G368" s="122"/>
    </row>
    <row r="369" spans="1:7" x14ac:dyDescent="0.15">
      <c r="A369" s="25" t="s">
        <v>521</v>
      </c>
      <c r="B369" s="25" t="s">
        <v>522</v>
      </c>
      <c r="C369" s="124">
        <v>7.8483827399999999</v>
      </c>
      <c r="D369" s="126">
        <v>5.0759799299999999</v>
      </c>
      <c r="E369" s="23">
        <f t="shared" si="16"/>
        <v>0.54618080611678077</v>
      </c>
      <c r="F369" s="24">
        <f t="shared" si="17"/>
        <v>3.6350718550492268E-4</v>
      </c>
      <c r="G369" s="122"/>
    </row>
    <row r="370" spans="1:7" x14ac:dyDescent="0.15">
      <c r="A370" s="25" t="s">
        <v>523</v>
      </c>
      <c r="B370" s="25" t="s">
        <v>524</v>
      </c>
      <c r="C370" s="124">
        <v>15.961016442</v>
      </c>
      <c r="D370" s="126">
        <v>9.6779910569999998</v>
      </c>
      <c r="E370" s="23">
        <f t="shared" si="16"/>
        <v>0.64920760393300303</v>
      </c>
      <c r="F370" s="24">
        <f t="shared" si="17"/>
        <v>7.3925346875083919E-4</v>
      </c>
      <c r="G370" s="122"/>
    </row>
    <row r="371" spans="1:7" x14ac:dyDescent="0.15">
      <c r="A371" s="25" t="s">
        <v>1028</v>
      </c>
      <c r="B371" s="25" t="s">
        <v>520</v>
      </c>
      <c r="C371" s="124">
        <v>1.6289812699999999</v>
      </c>
      <c r="D371" s="126">
        <v>2.1816684500000001</v>
      </c>
      <c r="E371" s="23">
        <f t="shared" si="16"/>
        <v>-0.25333234295981144</v>
      </c>
      <c r="F371" s="24">
        <f t="shared" si="17"/>
        <v>7.5448205867943501E-5</v>
      </c>
      <c r="G371" s="122"/>
    </row>
    <row r="372" spans="1:7" x14ac:dyDescent="0.15">
      <c r="A372" s="25" t="s">
        <v>525</v>
      </c>
      <c r="B372" s="25" t="s">
        <v>526</v>
      </c>
      <c r="C372" s="124">
        <v>1.0568592700000001</v>
      </c>
      <c r="D372" s="126">
        <v>3.7785877340000003</v>
      </c>
      <c r="E372" s="23">
        <f t="shared" si="16"/>
        <v>-0.7203031014761665</v>
      </c>
      <c r="F372" s="24">
        <f t="shared" si="17"/>
        <v>4.8949694661869567E-5</v>
      </c>
      <c r="G372" s="122"/>
    </row>
    <row r="373" spans="1:7" x14ac:dyDescent="0.15">
      <c r="A373" s="25" t="s">
        <v>1535</v>
      </c>
      <c r="B373" s="25" t="s">
        <v>121</v>
      </c>
      <c r="C373" s="124">
        <v>7.4949979999999999E-2</v>
      </c>
      <c r="D373" s="126">
        <v>0.53025831000000001</v>
      </c>
      <c r="E373" s="23">
        <f t="shared" si="16"/>
        <v>-0.85865383231806403</v>
      </c>
      <c r="F373" s="24">
        <f t="shared" si="17"/>
        <v>3.4713975077431362E-6</v>
      </c>
      <c r="G373" s="122"/>
    </row>
    <row r="374" spans="1:7" x14ac:dyDescent="0.15">
      <c r="A374" s="25" t="s">
        <v>558</v>
      </c>
      <c r="B374" s="25" t="s">
        <v>559</v>
      </c>
      <c r="C374" s="124">
        <v>6.4375200000000004E-3</v>
      </c>
      <c r="D374" s="126">
        <v>0.59264465700000002</v>
      </c>
      <c r="E374" s="23">
        <f t="shared" si="16"/>
        <v>-0.98913763935274956</v>
      </c>
      <c r="F374" s="24">
        <f t="shared" si="17"/>
        <v>2.9816139889625849E-7</v>
      </c>
      <c r="G374" s="122"/>
    </row>
    <row r="375" spans="1:7" x14ac:dyDescent="0.15">
      <c r="A375" s="25" t="s">
        <v>1194</v>
      </c>
      <c r="B375" s="25" t="s">
        <v>1195</v>
      </c>
      <c r="C375" s="124">
        <v>14.537598138</v>
      </c>
      <c r="D375" s="126">
        <v>9.7687536349999995</v>
      </c>
      <c r="E375" s="23">
        <f t="shared" si="16"/>
        <v>0.48817327994780579</v>
      </c>
      <c r="F375" s="24">
        <f t="shared" si="17"/>
        <v>6.7332615625547137E-4</v>
      </c>
      <c r="G375" s="122"/>
    </row>
    <row r="376" spans="1:7" x14ac:dyDescent="0.15">
      <c r="A376" s="25" t="s">
        <v>917</v>
      </c>
      <c r="B376" s="25" t="s">
        <v>918</v>
      </c>
      <c r="C376" s="124">
        <v>1.2850432599999999</v>
      </c>
      <c r="D376" s="126">
        <v>1.28722581</v>
      </c>
      <c r="E376" s="23">
        <f t="shared" si="16"/>
        <v>-1.6955455546685538E-3</v>
      </c>
      <c r="F376" s="24">
        <f t="shared" si="17"/>
        <v>5.95183076780823E-5</v>
      </c>
      <c r="G376" s="122"/>
    </row>
    <row r="377" spans="1:7" x14ac:dyDescent="0.15">
      <c r="A377" s="25" t="s">
        <v>1196</v>
      </c>
      <c r="B377" s="25" t="s">
        <v>1197</v>
      </c>
      <c r="C377" s="124">
        <v>1.7122093</v>
      </c>
      <c r="D377" s="126">
        <v>2.75017647</v>
      </c>
      <c r="E377" s="23">
        <f t="shared" si="16"/>
        <v>-0.37741838799166216</v>
      </c>
      <c r="F377" s="24">
        <f t="shared" si="17"/>
        <v>7.9303011111605637E-5</v>
      </c>
      <c r="G377" s="122"/>
    </row>
    <row r="378" spans="1:7" x14ac:dyDescent="0.15">
      <c r="A378" s="25" t="s">
        <v>1198</v>
      </c>
      <c r="B378" s="25" t="s">
        <v>1199</v>
      </c>
      <c r="C378" s="124">
        <v>4.2273433899999997</v>
      </c>
      <c r="D378" s="126">
        <v>1.9518358659999999</v>
      </c>
      <c r="E378" s="23">
        <f t="shared" si="16"/>
        <v>1.16582934233262</v>
      </c>
      <c r="F378" s="24">
        <f t="shared" si="17"/>
        <v>1.9579443928364516E-4</v>
      </c>
      <c r="G378" s="122"/>
    </row>
    <row r="379" spans="1:7" x14ac:dyDescent="0.15">
      <c r="A379" s="25" t="s">
        <v>1200</v>
      </c>
      <c r="B379" s="25" t="s">
        <v>1201</v>
      </c>
      <c r="C379" s="124">
        <v>0.28461504300000001</v>
      </c>
      <c r="D379" s="126">
        <v>0.33368253000000003</v>
      </c>
      <c r="E379" s="23">
        <f t="shared" si="16"/>
        <v>-0.14704841455140016</v>
      </c>
      <c r="F379" s="24">
        <f t="shared" si="17"/>
        <v>1.3182284384017254E-5</v>
      </c>
      <c r="G379" s="122"/>
    </row>
    <row r="380" spans="1:7" x14ac:dyDescent="0.15">
      <c r="A380" s="25" t="s">
        <v>1148</v>
      </c>
      <c r="B380" s="25" t="s">
        <v>1202</v>
      </c>
      <c r="C380" s="124">
        <v>18.623299500000002</v>
      </c>
      <c r="D380" s="126">
        <v>17.218945890000001</v>
      </c>
      <c r="E380" s="23">
        <f t="shared" si="16"/>
        <v>8.1558628441685599E-2</v>
      </c>
      <c r="F380" s="24">
        <f t="shared" si="17"/>
        <v>8.6256027647044068E-4</v>
      </c>
      <c r="G380" s="122"/>
    </row>
    <row r="381" spans="1:7" x14ac:dyDescent="0.15">
      <c r="A381" s="25" t="s">
        <v>1203</v>
      </c>
      <c r="B381" s="25" t="s">
        <v>1204</v>
      </c>
      <c r="C381" s="124">
        <v>5.8354540000000003E-2</v>
      </c>
      <c r="D381" s="126">
        <v>0.28787537000000002</v>
      </c>
      <c r="E381" s="23">
        <f t="shared" si="16"/>
        <v>-0.79729234911621649</v>
      </c>
      <c r="F381" s="24">
        <f t="shared" si="17"/>
        <v>2.7027599569939468E-6</v>
      </c>
      <c r="G381" s="122"/>
    </row>
    <row r="382" spans="1:7" x14ac:dyDescent="0.15">
      <c r="A382" s="25" t="s">
        <v>1205</v>
      </c>
      <c r="B382" s="25" t="s">
        <v>1206</v>
      </c>
      <c r="C382" s="124">
        <v>1.4333255649999999</v>
      </c>
      <c r="D382" s="126">
        <v>0.75389956999999996</v>
      </c>
      <c r="E382" s="23">
        <f t="shared" si="16"/>
        <v>0.90121552264580806</v>
      </c>
      <c r="F382" s="24">
        <f t="shared" si="17"/>
        <v>6.6386179077372964E-5</v>
      </c>
      <c r="G382" s="122"/>
    </row>
    <row r="383" spans="1:7" x14ac:dyDescent="0.15">
      <c r="A383" s="25" t="s">
        <v>1207</v>
      </c>
      <c r="B383" s="25" t="s">
        <v>1208</v>
      </c>
      <c r="C383" s="124">
        <v>0.53621265000000007</v>
      </c>
      <c r="D383" s="126">
        <v>0.66220617500000001</v>
      </c>
      <c r="E383" s="23">
        <f t="shared" si="16"/>
        <v>-0.19026328922408486</v>
      </c>
      <c r="F383" s="24">
        <f t="shared" si="17"/>
        <v>2.4835326931779607E-5</v>
      </c>
      <c r="G383" s="122"/>
    </row>
    <row r="384" spans="1:7" x14ac:dyDescent="0.15">
      <c r="A384" s="25" t="s">
        <v>1209</v>
      </c>
      <c r="B384" s="25" t="s">
        <v>1210</v>
      </c>
      <c r="C384" s="124">
        <v>1.7746109999999999E-2</v>
      </c>
      <c r="D384" s="126">
        <v>6.9822499999999997E-3</v>
      </c>
      <c r="E384" s="23">
        <f t="shared" si="16"/>
        <v>1.5416033513552221</v>
      </c>
      <c r="F384" s="24">
        <f t="shared" si="17"/>
        <v>8.2193220099772597E-7</v>
      </c>
      <c r="G384" s="122"/>
    </row>
    <row r="385" spans="1:7" x14ac:dyDescent="0.15">
      <c r="A385" s="25" t="s">
        <v>1211</v>
      </c>
      <c r="B385" s="25" t="s">
        <v>1212</v>
      </c>
      <c r="C385" s="124">
        <v>0.22851870000000002</v>
      </c>
      <c r="D385" s="126">
        <v>0.11181658999999999</v>
      </c>
      <c r="E385" s="23">
        <f t="shared" si="16"/>
        <v>1.0436922642695512</v>
      </c>
      <c r="F385" s="24">
        <f t="shared" si="17"/>
        <v>1.0584115508138914E-5</v>
      </c>
      <c r="G385" s="122"/>
    </row>
    <row r="386" spans="1:7" x14ac:dyDescent="0.15">
      <c r="A386" s="25" t="s">
        <v>1213</v>
      </c>
      <c r="B386" s="25" t="s">
        <v>1214</v>
      </c>
      <c r="C386" s="124">
        <v>4.3556785420000006</v>
      </c>
      <c r="D386" s="126">
        <v>7.7414683799999997</v>
      </c>
      <c r="E386" s="23">
        <f t="shared" si="16"/>
        <v>-0.43735757504960571</v>
      </c>
      <c r="F386" s="24">
        <f t="shared" si="17"/>
        <v>2.0173843455634089E-4</v>
      </c>
      <c r="G386" s="122"/>
    </row>
    <row r="387" spans="1:7" x14ac:dyDescent="0.15">
      <c r="A387" s="25" t="s">
        <v>1030</v>
      </c>
      <c r="B387" s="25" t="s">
        <v>1215</v>
      </c>
      <c r="C387" s="124">
        <v>2.1020178700000001</v>
      </c>
      <c r="D387" s="126">
        <v>2.2509038800000001</v>
      </c>
      <c r="E387" s="23">
        <f t="shared" si="16"/>
        <v>-6.6144987941466393E-2</v>
      </c>
      <c r="F387" s="24">
        <f t="shared" si="17"/>
        <v>9.7357458869896111E-5</v>
      </c>
      <c r="G387" s="122"/>
    </row>
    <row r="388" spans="1:7" x14ac:dyDescent="0.15">
      <c r="A388" s="25" t="s">
        <v>1031</v>
      </c>
      <c r="B388" s="25" t="s">
        <v>1216</v>
      </c>
      <c r="C388" s="124">
        <v>0.17768566</v>
      </c>
      <c r="D388" s="126">
        <v>1.0604290900000002</v>
      </c>
      <c r="E388" s="23">
        <f t="shared" si="16"/>
        <v>-0.83243984753379408</v>
      </c>
      <c r="F388" s="24">
        <f t="shared" si="17"/>
        <v>8.2297227735843863E-6</v>
      </c>
      <c r="G388" s="122"/>
    </row>
    <row r="389" spans="1:7" x14ac:dyDescent="0.15">
      <c r="A389" s="25" t="s">
        <v>1217</v>
      </c>
      <c r="B389" s="25" t="s">
        <v>1218</v>
      </c>
      <c r="C389" s="124">
        <v>1.92997E-3</v>
      </c>
      <c r="D389" s="126">
        <v>1.481908E-2</v>
      </c>
      <c r="E389" s="23">
        <f t="shared" ref="E389:E452" si="18">IF(ISERROR(C389/D389-1),"",((C389/D389-1)))</f>
        <v>-0.86976451979475111</v>
      </c>
      <c r="F389" s="24">
        <f t="shared" ref="F389:F411" si="19">C389/$C$1542</f>
        <v>8.9388857048647926E-8</v>
      </c>
      <c r="G389" s="122"/>
    </row>
    <row r="390" spans="1:7" x14ac:dyDescent="0.15">
      <c r="A390" s="25" t="s">
        <v>1219</v>
      </c>
      <c r="B390" s="25" t="s">
        <v>1220</v>
      </c>
      <c r="C390" s="124">
        <v>0</v>
      </c>
      <c r="D390" s="126">
        <v>0</v>
      </c>
      <c r="E390" s="23" t="str">
        <f t="shared" si="18"/>
        <v/>
      </c>
      <c r="F390" s="24">
        <f t="shared" si="19"/>
        <v>0</v>
      </c>
      <c r="G390" s="122"/>
    </row>
    <row r="391" spans="1:7" x14ac:dyDescent="0.15">
      <c r="A391" s="25" t="s">
        <v>1221</v>
      </c>
      <c r="B391" s="25" t="s">
        <v>1222</v>
      </c>
      <c r="C391" s="124">
        <v>6.929999999999999E-5</v>
      </c>
      <c r="D391" s="126">
        <v>0</v>
      </c>
      <c r="E391" s="23" t="str">
        <f t="shared" si="18"/>
        <v/>
      </c>
      <c r="F391" s="24">
        <f t="shared" si="19"/>
        <v>3.2097119610518815E-9</v>
      </c>
      <c r="G391" s="122"/>
    </row>
    <row r="392" spans="1:7" x14ac:dyDescent="0.15">
      <c r="A392" s="25" t="s">
        <v>1223</v>
      </c>
      <c r="B392" s="25" t="s">
        <v>1224</v>
      </c>
      <c r="C392" s="124">
        <v>0</v>
      </c>
      <c r="D392" s="126">
        <v>0</v>
      </c>
      <c r="E392" s="23" t="str">
        <f t="shared" si="18"/>
        <v/>
      </c>
      <c r="F392" s="24">
        <f t="shared" si="19"/>
        <v>0</v>
      </c>
      <c r="G392" s="122"/>
    </row>
    <row r="393" spans="1:7" x14ac:dyDescent="0.15">
      <c r="A393" s="25" t="s">
        <v>1225</v>
      </c>
      <c r="B393" s="25" t="s">
        <v>1226</v>
      </c>
      <c r="C393" s="124">
        <v>5.1103648310000001</v>
      </c>
      <c r="D393" s="126">
        <v>3.8419803199999998</v>
      </c>
      <c r="E393" s="23">
        <f t="shared" si="18"/>
        <v>0.33013821137948995</v>
      </c>
      <c r="F393" s="24">
        <f t="shared" si="19"/>
        <v>2.3669262804328398E-4</v>
      </c>
      <c r="G393" s="122"/>
    </row>
    <row r="394" spans="1:7" x14ac:dyDescent="0.15">
      <c r="A394" s="25" t="s">
        <v>45</v>
      </c>
      <c r="B394" s="25" t="s">
        <v>43</v>
      </c>
      <c r="C394" s="124">
        <v>1.6572952299999999</v>
      </c>
      <c r="D394" s="126">
        <v>3.7775613999999997</v>
      </c>
      <c r="E394" s="23">
        <f t="shared" si="18"/>
        <v>-0.5612790754373973</v>
      </c>
      <c r="F394" s="24">
        <f t="shared" si="19"/>
        <v>7.6759600616525673E-5</v>
      </c>
      <c r="G394" s="122"/>
    </row>
    <row r="395" spans="1:7" x14ac:dyDescent="0.15">
      <c r="A395" s="25" t="s">
        <v>1227</v>
      </c>
      <c r="B395" s="25" t="s">
        <v>1228</v>
      </c>
      <c r="C395" s="124">
        <v>2.7870599999999999E-2</v>
      </c>
      <c r="D395" s="126">
        <v>1.6124700000000002E-2</v>
      </c>
      <c r="E395" s="23">
        <f t="shared" si="18"/>
        <v>0.72844145937598803</v>
      </c>
      <c r="F395" s="24">
        <f t="shared" si="19"/>
        <v>1.2908600026218265E-6</v>
      </c>
      <c r="G395" s="122"/>
    </row>
    <row r="396" spans="1:7" x14ac:dyDescent="0.15">
      <c r="A396" s="25" t="s">
        <v>1229</v>
      </c>
      <c r="B396" s="25" t="s">
        <v>1230</v>
      </c>
      <c r="C396" s="124">
        <v>2.610813E-2</v>
      </c>
      <c r="D396" s="126">
        <v>0.1182141</v>
      </c>
      <c r="E396" s="23">
        <f t="shared" si="18"/>
        <v>-0.77914538113473775</v>
      </c>
      <c r="F396" s="24">
        <f t="shared" si="19"/>
        <v>1.2092291073838019E-6</v>
      </c>
      <c r="G396" s="122"/>
    </row>
    <row r="397" spans="1:7" x14ac:dyDescent="0.15">
      <c r="A397" s="25" t="s">
        <v>1231</v>
      </c>
      <c r="B397" s="25" t="s">
        <v>1232</v>
      </c>
      <c r="C397" s="124">
        <v>0</v>
      </c>
      <c r="D397" s="126">
        <v>0</v>
      </c>
      <c r="E397" s="23" t="str">
        <f t="shared" si="18"/>
        <v/>
      </c>
      <c r="F397" s="24">
        <f t="shared" si="19"/>
        <v>0</v>
      </c>
      <c r="G397" s="122"/>
    </row>
    <row r="398" spans="1:7" x14ac:dyDescent="0.15">
      <c r="A398" s="25" t="s">
        <v>1233</v>
      </c>
      <c r="B398" s="25" t="s">
        <v>1234</v>
      </c>
      <c r="C398" s="124">
        <v>5.8049999999999996E-4</v>
      </c>
      <c r="D398" s="126">
        <v>4.4000000000000003E-3</v>
      </c>
      <c r="E398" s="23">
        <f t="shared" si="18"/>
        <v>-0.86806818181818179</v>
      </c>
      <c r="F398" s="24">
        <f t="shared" si="19"/>
        <v>2.6886548245174854E-8</v>
      </c>
      <c r="G398" s="122"/>
    </row>
    <row r="399" spans="1:7" x14ac:dyDescent="0.15">
      <c r="A399" s="25" t="s">
        <v>1235</v>
      </c>
      <c r="B399" s="25" t="s">
        <v>1236</v>
      </c>
      <c r="C399" s="124">
        <v>0.14186742000000002</v>
      </c>
      <c r="D399" s="126">
        <v>8.8606179999999993E-2</v>
      </c>
      <c r="E399" s="23">
        <f t="shared" si="18"/>
        <v>0.60110073586289392</v>
      </c>
      <c r="F399" s="24">
        <f t="shared" si="19"/>
        <v>6.570758367353118E-6</v>
      </c>
      <c r="G399" s="122"/>
    </row>
    <row r="400" spans="1:7" x14ac:dyDescent="0.15">
      <c r="A400" s="25" t="s">
        <v>1237</v>
      </c>
      <c r="B400" s="25" t="s">
        <v>1238</v>
      </c>
      <c r="C400" s="124">
        <v>1.4350000000000001E-3</v>
      </c>
      <c r="D400" s="126">
        <v>0</v>
      </c>
      <c r="E400" s="23" t="str">
        <f t="shared" si="18"/>
        <v/>
      </c>
      <c r="F400" s="24">
        <f t="shared" si="19"/>
        <v>6.6463732526831901E-8</v>
      </c>
      <c r="G400" s="122"/>
    </row>
    <row r="401" spans="1:7" x14ac:dyDescent="0.15">
      <c r="A401" s="25" t="s">
        <v>1239</v>
      </c>
      <c r="B401" s="25" t="s">
        <v>1240</v>
      </c>
      <c r="C401" s="124">
        <v>2.2131400000000002E-2</v>
      </c>
      <c r="D401" s="126">
        <v>3.3623389999999996E-2</v>
      </c>
      <c r="E401" s="23">
        <f t="shared" si="18"/>
        <v>-0.34178558438039697</v>
      </c>
      <c r="F401" s="24">
        <f t="shared" si="19"/>
        <v>1.0250421254664305E-6</v>
      </c>
      <c r="G401" s="122"/>
    </row>
    <row r="402" spans="1:7" x14ac:dyDescent="0.15">
      <c r="A402" s="25" t="s">
        <v>862</v>
      </c>
      <c r="B402" s="25" t="s">
        <v>863</v>
      </c>
      <c r="C402" s="124">
        <v>4.7944160000000006E-2</v>
      </c>
      <c r="D402" s="126">
        <v>0.16237525</v>
      </c>
      <c r="E402" s="23">
        <f t="shared" si="18"/>
        <v>-0.70473234067384039</v>
      </c>
      <c r="F402" s="24">
        <f t="shared" si="19"/>
        <v>2.2205908198352844E-6</v>
      </c>
      <c r="G402" s="122"/>
    </row>
    <row r="403" spans="1:7" x14ac:dyDescent="0.15">
      <c r="A403" s="25" t="s">
        <v>995</v>
      </c>
      <c r="B403" s="25" t="s">
        <v>1241</v>
      </c>
      <c r="C403" s="124">
        <v>7.8537383399999996</v>
      </c>
      <c r="D403" s="126">
        <v>5.6171058600000006</v>
      </c>
      <c r="E403" s="23">
        <f t="shared" si="18"/>
        <v>0.39818236218891534</v>
      </c>
      <c r="F403" s="24">
        <f t="shared" si="19"/>
        <v>3.6375523649162701E-4</v>
      </c>
      <c r="G403" s="122"/>
    </row>
    <row r="404" spans="1:7" x14ac:dyDescent="0.15">
      <c r="A404" s="25" t="s">
        <v>1149</v>
      </c>
      <c r="B404" s="25" t="s">
        <v>1243</v>
      </c>
      <c r="C404" s="124">
        <v>0.34741297999999998</v>
      </c>
      <c r="D404" s="126">
        <v>0.15522</v>
      </c>
      <c r="E404" s="23">
        <f t="shared" si="18"/>
        <v>1.2381972683932481</v>
      </c>
      <c r="F404" s="24">
        <f t="shared" si="19"/>
        <v>1.6090845560327248E-5</v>
      </c>
      <c r="G404" s="122"/>
    </row>
    <row r="405" spans="1:7" x14ac:dyDescent="0.15">
      <c r="A405" s="25" t="s">
        <v>1247</v>
      </c>
      <c r="B405" s="25" t="s">
        <v>1248</v>
      </c>
      <c r="C405" s="124">
        <v>0.57873168000000008</v>
      </c>
      <c r="D405" s="126">
        <v>6.3595299999999995E-3</v>
      </c>
      <c r="E405" s="23">
        <f t="shared" si="18"/>
        <v>90.002272180491346</v>
      </c>
      <c r="F405" s="24">
        <f t="shared" si="19"/>
        <v>2.6804646400225836E-5</v>
      </c>
      <c r="G405" s="122"/>
    </row>
    <row r="406" spans="1:7" x14ac:dyDescent="0.15">
      <c r="A406" s="25" t="s">
        <v>841</v>
      </c>
      <c r="B406" s="25" t="s">
        <v>1244</v>
      </c>
      <c r="C406" s="124">
        <v>0.90635001999999998</v>
      </c>
      <c r="D406" s="126">
        <v>1.0062599999999999E-3</v>
      </c>
      <c r="E406" s="23">
        <f t="shared" si="18"/>
        <v>899.71156559934809</v>
      </c>
      <c r="F406" s="24">
        <f t="shared" si="19"/>
        <v>4.1978679655030481E-5</v>
      </c>
      <c r="G406" s="122"/>
    </row>
    <row r="407" spans="1:7" x14ac:dyDescent="0.15">
      <c r="A407" s="25" t="s">
        <v>842</v>
      </c>
      <c r="B407" s="25" t="s">
        <v>1246</v>
      </c>
      <c r="C407" s="124">
        <v>1.325652858</v>
      </c>
      <c r="D407" s="126">
        <v>1.37227506</v>
      </c>
      <c r="E407" s="23">
        <f t="shared" si="18"/>
        <v>-3.3974385572525079E-2</v>
      </c>
      <c r="F407" s="24">
        <f t="shared" si="19"/>
        <v>6.1399189531388345E-5</v>
      </c>
      <c r="G407" s="122"/>
    </row>
    <row r="408" spans="1:7" x14ac:dyDescent="0.15">
      <c r="A408" s="25" t="s">
        <v>843</v>
      </c>
      <c r="B408" s="25" t="s">
        <v>1245</v>
      </c>
      <c r="C408" s="124">
        <v>0.18590308999999999</v>
      </c>
      <c r="D408" s="126">
        <v>1.556565255</v>
      </c>
      <c r="E408" s="23">
        <f t="shared" si="18"/>
        <v>-0.88056839287473365</v>
      </c>
      <c r="F408" s="24">
        <f t="shared" si="19"/>
        <v>8.6103228220707725E-6</v>
      </c>
      <c r="G408" s="122"/>
    </row>
    <row r="409" spans="1:7" x14ac:dyDescent="0.15">
      <c r="A409" s="25" t="s">
        <v>910</v>
      </c>
      <c r="B409" s="25" t="s">
        <v>911</v>
      </c>
      <c r="C409" s="124">
        <v>4.8995050000000005E-2</v>
      </c>
      <c r="D409" s="126">
        <v>1.0867641100000001</v>
      </c>
      <c r="E409" s="23">
        <f t="shared" si="18"/>
        <v>-0.95491657338592084</v>
      </c>
      <c r="F409" s="24">
        <f t="shared" si="19"/>
        <v>2.2692640406541852E-6</v>
      </c>
      <c r="G409" s="122"/>
    </row>
    <row r="410" spans="1:7" x14ac:dyDescent="0.15">
      <c r="A410" s="25" t="s">
        <v>1249</v>
      </c>
      <c r="B410" s="25" t="s">
        <v>1250</v>
      </c>
      <c r="C410" s="124">
        <v>2.1791291699999999</v>
      </c>
      <c r="D410" s="126">
        <v>2.6503527899999999</v>
      </c>
      <c r="E410" s="23">
        <f t="shared" si="18"/>
        <v>-0.17779656420758982</v>
      </c>
      <c r="F410" s="24">
        <f t="shared" si="19"/>
        <v>1.0092896048522452E-4</v>
      </c>
      <c r="G410" s="122"/>
    </row>
    <row r="411" spans="1:7" s="4" customFormat="1" x14ac:dyDescent="0.15">
      <c r="A411" s="113" t="s">
        <v>1107</v>
      </c>
      <c r="B411" s="27"/>
      <c r="C411" s="28">
        <f>SUM(C6:C410)</f>
        <v>8184.6143744939964</v>
      </c>
      <c r="D411" s="29">
        <f>SUM(D6:D410)</f>
        <v>8462.0094442839945</v>
      </c>
      <c r="E411" s="30">
        <f t="shared" si="18"/>
        <v>-3.2781229046887406E-2</v>
      </c>
      <c r="F411" s="31">
        <f t="shared" si="19"/>
        <v>0.37908015374329795</v>
      </c>
      <c r="G411" s="122"/>
    </row>
    <row r="412" spans="1:7" x14ac:dyDescent="0.15">
      <c r="E412" s="33" t="str">
        <f t="shared" si="18"/>
        <v/>
      </c>
      <c r="F412" s="33"/>
      <c r="G412" s="122"/>
    </row>
    <row r="413" spans="1:7" s="4" customFormat="1" x14ac:dyDescent="0.15">
      <c r="A413" s="112" t="s">
        <v>1032</v>
      </c>
      <c r="B413" s="35" t="s">
        <v>1296</v>
      </c>
      <c r="C413" s="141" t="s">
        <v>815</v>
      </c>
      <c r="D413" s="142"/>
      <c r="E413" s="143"/>
      <c r="F413" s="36"/>
      <c r="G413" s="122"/>
    </row>
    <row r="414" spans="1:7" s="10" customFormat="1" x14ac:dyDescent="0.15">
      <c r="A414" s="38"/>
      <c r="B414" s="38"/>
      <c r="C414" s="7" t="s">
        <v>1545</v>
      </c>
      <c r="D414" s="39" t="s">
        <v>607</v>
      </c>
      <c r="E414" s="40" t="s">
        <v>1260</v>
      </c>
      <c r="F414" s="41" t="s">
        <v>1261</v>
      </c>
      <c r="G414" s="122"/>
    </row>
    <row r="415" spans="1:7" x14ac:dyDescent="0.15">
      <c r="A415" s="20" t="s">
        <v>1251</v>
      </c>
      <c r="B415" s="20" t="s">
        <v>1252</v>
      </c>
      <c r="C415" s="123">
        <v>93.4</v>
      </c>
      <c r="D415" s="125">
        <v>44.26384298</v>
      </c>
      <c r="E415" s="42">
        <f t="shared" ref="E415:E478" si="20">IF(ISERROR(C415/D415-1),"",((C415/D415-1)))</f>
        <v>1.1100743566753004</v>
      </c>
      <c r="F415" s="43">
        <f t="shared" ref="F415:F478" si="21">C415/$C$1542</f>
        <v>4.3259321379833446E-3</v>
      </c>
      <c r="G415" s="122"/>
    </row>
    <row r="416" spans="1:7" x14ac:dyDescent="0.15">
      <c r="A416" s="25" t="s">
        <v>400</v>
      </c>
      <c r="B416" s="25" t="s">
        <v>401</v>
      </c>
      <c r="C416" s="124">
        <v>9.6</v>
      </c>
      <c r="D416" s="126">
        <v>4.8146671300000001</v>
      </c>
      <c r="E416" s="23">
        <f t="shared" si="20"/>
        <v>0.99390731296516432</v>
      </c>
      <c r="F416" s="24">
        <f t="shared" si="21"/>
        <v>4.4463542317601829E-4</v>
      </c>
      <c r="G416" s="122"/>
    </row>
    <row r="417" spans="1:7" x14ac:dyDescent="0.15">
      <c r="A417" s="25" t="s">
        <v>109</v>
      </c>
      <c r="B417" s="25" t="s">
        <v>122</v>
      </c>
      <c r="C417" s="124">
        <v>0.8</v>
      </c>
      <c r="D417" s="126">
        <v>8.3696022199999991</v>
      </c>
      <c r="E417" s="23">
        <f t="shared" si="20"/>
        <v>-0.90441600700110691</v>
      </c>
      <c r="F417" s="24">
        <f t="shared" si="21"/>
        <v>3.7052951931334862E-5</v>
      </c>
      <c r="G417" s="122"/>
    </row>
    <row r="418" spans="1:7" x14ac:dyDescent="0.15">
      <c r="A418" s="25" t="s">
        <v>402</v>
      </c>
      <c r="B418" s="25" t="s">
        <v>403</v>
      </c>
      <c r="C418" s="124">
        <v>0</v>
      </c>
      <c r="D418" s="126">
        <v>0.96254847999999993</v>
      </c>
      <c r="E418" s="23">
        <f t="shared" si="20"/>
        <v>-1</v>
      </c>
      <c r="F418" s="24">
        <f t="shared" si="21"/>
        <v>0</v>
      </c>
      <c r="G418" s="122"/>
    </row>
    <row r="419" spans="1:7" x14ac:dyDescent="0.15">
      <c r="A419" s="25" t="s">
        <v>414</v>
      </c>
      <c r="B419" s="25" t="s">
        <v>415</v>
      </c>
      <c r="C419" s="124">
        <v>0</v>
      </c>
      <c r="D419" s="126">
        <v>0</v>
      </c>
      <c r="E419" s="23" t="str">
        <f t="shared" si="20"/>
        <v/>
      </c>
      <c r="F419" s="24">
        <f t="shared" si="21"/>
        <v>0</v>
      </c>
      <c r="G419" s="122"/>
    </row>
    <row r="420" spans="1:7" x14ac:dyDescent="0.15">
      <c r="A420" s="25" t="s">
        <v>406</v>
      </c>
      <c r="B420" s="25" t="s">
        <v>407</v>
      </c>
      <c r="C420" s="124">
        <v>0</v>
      </c>
      <c r="D420" s="126">
        <v>0.25615980999999999</v>
      </c>
      <c r="E420" s="23">
        <f t="shared" si="20"/>
        <v>-1</v>
      </c>
      <c r="F420" s="24">
        <f t="shared" si="21"/>
        <v>0</v>
      </c>
      <c r="G420" s="122"/>
    </row>
    <row r="421" spans="1:7" x14ac:dyDescent="0.15">
      <c r="A421" s="25" t="s">
        <v>408</v>
      </c>
      <c r="B421" s="25" t="s">
        <v>409</v>
      </c>
      <c r="C421" s="124">
        <v>0</v>
      </c>
      <c r="D421" s="126">
        <v>0</v>
      </c>
      <c r="E421" s="23" t="str">
        <f t="shared" si="20"/>
        <v/>
      </c>
      <c r="F421" s="24">
        <f t="shared" si="21"/>
        <v>0</v>
      </c>
      <c r="G421" s="122"/>
    </row>
    <row r="422" spans="1:7" x14ac:dyDescent="0.15">
      <c r="A422" s="25" t="s">
        <v>410</v>
      </c>
      <c r="B422" s="25" t="s">
        <v>411</v>
      </c>
      <c r="C422" s="124">
        <v>0</v>
      </c>
      <c r="D422" s="126">
        <v>0</v>
      </c>
      <c r="E422" s="23" t="str">
        <f t="shared" si="20"/>
        <v/>
      </c>
      <c r="F422" s="24">
        <f t="shared" si="21"/>
        <v>0</v>
      </c>
      <c r="G422" s="122"/>
    </row>
    <row r="423" spans="1:7" x14ac:dyDescent="0.15">
      <c r="A423" s="25" t="s">
        <v>404</v>
      </c>
      <c r="B423" s="25" t="s">
        <v>405</v>
      </c>
      <c r="C423" s="124">
        <v>0</v>
      </c>
      <c r="D423" s="126">
        <v>1.9576448799999999</v>
      </c>
      <c r="E423" s="23">
        <f t="shared" si="20"/>
        <v>-1</v>
      </c>
      <c r="F423" s="24">
        <f t="shared" si="21"/>
        <v>0</v>
      </c>
      <c r="G423" s="122"/>
    </row>
    <row r="424" spans="1:7" x14ac:dyDescent="0.15">
      <c r="A424" s="25" t="s">
        <v>412</v>
      </c>
      <c r="B424" s="25" t="s">
        <v>413</v>
      </c>
      <c r="C424" s="124">
        <v>0</v>
      </c>
      <c r="D424" s="126">
        <v>0</v>
      </c>
      <c r="E424" s="23" t="str">
        <f t="shared" si="20"/>
        <v/>
      </c>
      <c r="F424" s="24">
        <f t="shared" si="21"/>
        <v>0</v>
      </c>
      <c r="G424" s="122"/>
    </row>
    <row r="425" spans="1:7" x14ac:dyDescent="0.15">
      <c r="A425" s="25" t="s">
        <v>547</v>
      </c>
      <c r="B425" s="25" t="s">
        <v>851</v>
      </c>
      <c r="C425" s="124">
        <v>0</v>
      </c>
      <c r="D425" s="126">
        <v>0</v>
      </c>
      <c r="E425" s="23" t="str">
        <f t="shared" si="20"/>
        <v/>
      </c>
      <c r="F425" s="24">
        <f t="shared" si="21"/>
        <v>0</v>
      </c>
      <c r="G425" s="122"/>
    </row>
    <row r="426" spans="1:7" x14ac:dyDescent="0.15">
      <c r="A426" s="25" t="s">
        <v>110</v>
      </c>
      <c r="B426" s="25" t="s">
        <v>1412</v>
      </c>
      <c r="C426" s="124">
        <v>3.2</v>
      </c>
      <c r="D426" s="126">
        <v>8.1605818800000005</v>
      </c>
      <c r="E426" s="23">
        <f t="shared" si="20"/>
        <v>-0.60787109950546814</v>
      </c>
      <c r="F426" s="24">
        <f t="shared" si="21"/>
        <v>1.4821180772533945E-4</v>
      </c>
      <c r="G426" s="122"/>
    </row>
    <row r="427" spans="1:7" x14ac:dyDescent="0.15">
      <c r="A427" s="25" t="s">
        <v>111</v>
      </c>
      <c r="B427" s="25" t="s">
        <v>1411</v>
      </c>
      <c r="C427" s="124">
        <v>6.4</v>
      </c>
      <c r="D427" s="126">
        <v>6.04439963</v>
      </c>
      <c r="E427" s="23">
        <f t="shared" si="20"/>
        <v>5.8831379751110191E-2</v>
      </c>
      <c r="F427" s="24">
        <f t="shared" si="21"/>
        <v>2.964236154506789E-4</v>
      </c>
      <c r="G427" s="122"/>
    </row>
    <row r="428" spans="1:7" x14ac:dyDescent="0.15">
      <c r="A428" s="25" t="s">
        <v>112</v>
      </c>
      <c r="B428" s="25" t="s">
        <v>1413</v>
      </c>
      <c r="C428" s="124">
        <v>0</v>
      </c>
      <c r="D428" s="126">
        <v>1.48572869</v>
      </c>
      <c r="E428" s="23">
        <f t="shared" si="20"/>
        <v>-1</v>
      </c>
      <c r="F428" s="24">
        <f t="shared" si="21"/>
        <v>0</v>
      </c>
      <c r="G428" s="122"/>
    </row>
    <row r="429" spans="1:7" x14ac:dyDescent="0.15">
      <c r="A429" s="25" t="s">
        <v>113</v>
      </c>
      <c r="B429" s="25" t="s">
        <v>1414</v>
      </c>
      <c r="C429" s="124">
        <v>0.2</v>
      </c>
      <c r="D429" s="126">
        <v>0</v>
      </c>
      <c r="E429" s="23" t="str">
        <f t="shared" si="20"/>
        <v/>
      </c>
      <c r="F429" s="24">
        <f t="shared" si="21"/>
        <v>9.2632379828337155E-6</v>
      </c>
      <c r="G429" s="122"/>
    </row>
    <row r="430" spans="1:7" x14ac:dyDescent="0.15">
      <c r="A430" s="25" t="s">
        <v>114</v>
      </c>
      <c r="B430" s="25" t="s">
        <v>1415</v>
      </c>
      <c r="C430" s="124">
        <v>0</v>
      </c>
      <c r="D430" s="126">
        <v>0</v>
      </c>
      <c r="E430" s="23" t="str">
        <f t="shared" si="20"/>
        <v/>
      </c>
      <c r="F430" s="24">
        <f t="shared" si="21"/>
        <v>0</v>
      </c>
      <c r="G430" s="122"/>
    </row>
    <row r="431" spans="1:7" x14ac:dyDescent="0.15">
      <c r="A431" s="25" t="s">
        <v>396</v>
      </c>
      <c r="B431" s="25" t="s">
        <v>397</v>
      </c>
      <c r="C431" s="124">
        <v>3.2</v>
      </c>
      <c r="D431" s="126">
        <v>3.3535736699999998</v>
      </c>
      <c r="E431" s="23">
        <f t="shared" si="20"/>
        <v>-4.579403499431689E-2</v>
      </c>
      <c r="F431" s="24">
        <f t="shared" si="21"/>
        <v>1.4821180772533945E-4</v>
      </c>
      <c r="G431" s="122"/>
    </row>
    <row r="432" spans="1:7" x14ac:dyDescent="0.15">
      <c r="A432" s="25" t="s">
        <v>398</v>
      </c>
      <c r="B432" s="25" t="s">
        <v>399</v>
      </c>
      <c r="C432" s="124">
        <v>0</v>
      </c>
      <c r="D432" s="126">
        <v>0</v>
      </c>
      <c r="E432" s="23" t="str">
        <f t="shared" si="20"/>
        <v/>
      </c>
      <c r="F432" s="24">
        <f t="shared" si="21"/>
        <v>0</v>
      </c>
      <c r="G432" s="122"/>
    </row>
    <row r="433" spans="1:7" x14ac:dyDescent="0.15">
      <c r="A433" s="25" t="s">
        <v>115</v>
      </c>
      <c r="B433" s="25" t="s">
        <v>1418</v>
      </c>
      <c r="C433" s="124">
        <v>0</v>
      </c>
      <c r="D433" s="126">
        <v>3.0504999999999998E-3</v>
      </c>
      <c r="E433" s="23">
        <f t="shared" si="20"/>
        <v>-1</v>
      </c>
      <c r="F433" s="24">
        <f t="shared" si="21"/>
        <v>0</v>
      </c>
      <c r="G433" s="122"/>
    </row>
    <row r="434" spans="1:7" x14ac:dyDescent="0.15">
      <c r="A434" s="25" t="s">
        <v>116</v>
      </c>
      <c r="B434" s="25" t="s">
        <v>1416</v>
      </c>
      <c r="C434" s="124">
        <v>0</v>
      </c>
      <c r="D434" s="126">
        <v>0</v>
      </c>
      <c r="E434" s="23" t="str">
        <f t="shared" si="20"/>
        <v/>
      </c>
      <c r="F434" s="24">
        <f t="shared" si="21"/>
        <v>0</v>
      </c>
      <c r="G434" s="122"/>
    </row>
    <row r="435" spans="1:7" x14ac:dyDescent="0.15">
      <c r="A435" s="25" t="s">
        <v>117</v>
      </c>
      <c r="B435" s="25" t="s">
        <v>1417</v>
      </c>
      <c r="C435" s="124">
        <v>1.4</v>
      </c>
      <c r="D435" s="126">
        <v>2.4807693799999999</v>
      </c>
      <c r="E435" s="23">
        <f t="shared" si="20"/>
        <v>-0.43565894867664001</v>
      </c>
      <c r="F435" s="24">
        <f t="shared" si="21"/>
        <v>6.4842665879835998E-5</v>
      </c>
      <c r="G435" s="122"/>
    </row>
    <row r="436" spans="1:7" x14ac:dyDescent="0.15">
      <c r="A436" s="25" t="s">
        <v>118</v>
      </c>
      <c r="B436" s="25" t="s">
        <v>1419</v>
      </c>
      <c r="C436" s="124">
        <v>1.6</v>
      </c>
      <c r="D436" s="126">
        <v>8.239892639999999</v>
      </c>
      <c r="E436" s="23">
        <f t="shared" si="20"/>
        <v>-0.80582271275806328</v>
      </c>
      <c r="F436" s="24">
        <f t="shared" si="21"/>
        <v>7.4105903862669724E-5</v>
      </c>
      <c r="G436" s="122"/>
    </row>
    <row r="437" spans="1:7" x14ac:dyDescent="0.15">
      <c r="A437" s="25" t="s">
        <v>740</v>
      </c>
      <c r="B437" s="25" t="s">
        <v>960</v>
      </c>
      <c r="C437" s="124">
        <v>4.4000000000000004</v>
      </c>
      <c r="D437" s="126">
        <v>5.2328395300000006</v>
      </c>
      <c r="E437" s="23">
        <f t="shared" si="20"/>
        <v>-0.159156329030407</v>
      </c>
      <c r="F437" s="24">
        <f t="shared" si="21"/>
        <v>2.0379123562234172E-4</v>
      </c>
      <c r="G437" s="122"/>
    </row>
    <row r="438" spans="1:7" x14ac:dyDescent="0.15">
      <c r="A438" s="25" t="s">
        <v>739</v>
      </c>
      <c r="B438" s="25" t="s">
        <v>961</v>
      </c>
      <c r="C438" s="124">
        <v>4</v>
      </c>
      <c r="D438" s="126">
        <v>21.042852870000001</v>
      </c>
      <c r="E438" s="23">
        <f t="shared" si="20"/>
        <v>-0.8099117061402521</v>
      </c>
      <c r="F438" s="24">
        <f t="shared" si="21"/>
        <v>1.852647596566743E-4</v>
      </c>
      <c r="G438" s="122"/>
    </row>
    <row r="439" spans="1:7" x14ac:dyDescent="0.15">
      <c r="A439" s="25" t="s">
        <v>874</v>
      </c>
      <c r="B439" s="25" t="s">
        <v>875</v>
      </c>
      <c r="C439" s="124">
        <v>5.6</v>
      </c>
      <c r="D439" s="126">
        <v>2.8804847499999999</v>
      </c>
      <c r="E439" s="23">
        <f t="shared" si="20"/>
        <v>0.94411721846470442</v>
      </c>
      <c r="F439" s="24">
        <f t="shared" si="21"/>
        <v>2.5937066351934399E-4</v>
      </c>
      <c r="G439" s="122"/>
    </row>
    <row r="440" spans="1:7" x14ac:dyDescent="0.15">
      <c r="A440" s="25" t="s">
        <v>872</v>
      </c>
      <c r="B440" s="25" t="s">
        <v>873</v>
      </c>
      <c r="C440" s="124">
        <v>35.6</v>
      </c>
      <c r="D440" s="126">
        <v>27.598884120000001</v>
      </c>
      <c r="E440" s="23">
        <f t="shared" si="20"/>
        <v>0.28990722397366264</v>
      </c>
      <c r="F440" s="24">
        <f t="shared" si="21"/>
        <v>1.6488563609444013E-3</v>
      </c>
      <c r="G440" s="122"/>
    </row>
    <row r="441" spans="1:7" x14ac:dyDescent="0.15">
      <c r="A441" s="25" t="s">
        <v>970</v>
      </c>
      <c r="B441" s="25" t="s">
        <v>1309</v>
      </c>
      <c r="C441" s="124">
        <v>15.8</v>
      </c>
      <c r="D441" s="126">
        <v>11.275242240000001</v>
      </c>
      <c r="E441" s="23">
        <f t="shared" si="20"/>
        <v>0.40130027042328087</v>
      </c>
      <c r="F441" s="24">
        <f t="shared" si="21"/>
        <v>7.3179580064386342E-4</v>
      </c>
      <c r="G441" s="122"/>
    </row>
    <row r="442" spans="1:7" x14ac:dyDescent="0.15">
      <c r="A442" s="25" t="s">
        <v>1253</v>
      </c>
      <c r="B442" s="25" t="s">
        <v>1310</v>
      </c>
      <c r="C442" s="124">
        <v>20.2</v>
      </c>
      <c r="D442" s="126">
        <v>3.4394472700000001</v>
      </c>
      <c r="E442" s="23">
        <f t="shared" si="20"/>
        <v>4.8730366870837356</v>
      </c>
      <c r="F442" s="24">
        <f t="shared" si="21"/>
        <v>9.3558703626620509E-4</v>
      </c>
      <c r="G442" s="122"/>
    </row>
    <row r="443" spans="1:7" x14ac:dyDescent="0.15">
      <c r="A443" s="25" t="s">
        <v>556</v>
      </c>
      <c r="B443" s="25" t="s">
        <v>1311</v>
      </c>
      <c r="C443" s="124">
        <v>0</v>
      </c>
      <c r="D443" s="126">
        <v>2.3868000000000001E-3</v>
      </c>
      <c r="E443" s="23">
        <f t="shared" si="20"/>
        <v>-1</v>
      </c>
      <c r="F443" s="24">
        <f t="shared" si="21"/>
        <v>0</v>
      </c>
      <c r="G443" s="122"/>
    </row>
    <row r="444" spans="1:7" x14ac:dyDescent="0.15">
      <c r="A444" s="25" t="s">
        <v>557</v>
      </c>
      <c r="B444" s="25" t="s">
        <v>1341</v>
      </c>
      <c r="C444" s="124">
        <v>0.2</v>
      </c>
      <c r="D444" s="126">
        <v>9.433214999999999E-2</v>
      </c>
      <c r="E444" s="23">
        <f t="shared" si="20"/>
        <v>1.120167938502409</v>
      </c>
      <c r="F444" s="24">
        <f t="shared" si="21"/>
        <v>9.2632379828337155E-6</v>
      </c>
      <c r="G444" s="122"/>
    </row>
    <row r="445" spans="1:7" x14ac:dyDescent="0.15">
      <c r="A445" s="25" t="s">
        <v>1350</v>
      </c>
      <c r="B445" s="25" t="s">
        <v>1351</v>
      </c>
      <c r="C445" s="124">
        <v>1.2</v>
      </c>
      <c r="D445" s="126">
        <v>0.99154987999999999</v>
      </c>
      <c r="E445" s="23">
        <f t="shared" si="20"/>
        <v>0.21022655965628267</v>
      </c>
      <c r="F445" s="24">
        <f t="shared" si="21"/>
        <v>5.5579427897002286E-5</v>
      </c>
      <c r="G445" s="122"/>
    </row>
    <row r="446" spans="1:7" x14ac:dyDescent="0.15">
      <c r="A446" s="25" t="s">
        <v>742</v>
      </c>
      <c r="B446" s="25" t="s">
        <v>1352</v>
      </c>
      <c r="C446" s="124">
        <v>0.2</v>
      </c>
      <c r="D446" s="126">
        <v>0.17278079000000002</v>
      </c>
      <c r="E446" s="23">
        <f t="shared" si="20"/>
        <v>0.15753608951550691</v>
      </c>
      <c r="F446" s="24">
        <f t="shared" si="21"/>
        <v>9.2632379828337155E-6</v>
      </c>
      <c r="G446" s="122"/>
    </row>
    <row r="447" spans="1:7" x14ac:dyDescent="0.15">
      <c r="A447" s="25" t="s">
        <v>1353</v>
      </c>
      <c r="B447" s="25" t="s">
        <v>1354</v>
      </c>
      <c r="C447" s="124">
        <v>2.4</v>
      </c>
      <c r="D447" s="126">
        <v>1.6085550000000001E-2</v>
      </c>
      <c r="E447" s="23">
        <f t="shared" si="20"/>
        <v>148.20223430345868</v>
      </c>
      <c r="F447" s="24">
        <f t="shared" si="21"/>
        <v>1.1115885579400457E-4</v>
      </c>
      <c r="G447" s="122"/>
    </row>
    <row r="448" spans="1:7" x14ac:dyDescent="0.15">
      <c r="A448" s="25" t="s">
        <v>1376</v>
      </c>
      <c r="B448" s="25" t="s">
        <v>1377</v>
      </c>
      <c r="C448" s="124">
        <v>4.2</v>
      </c>
      <c r="D448" s="126">
        <v>0</v>
      </c>
      <c r="E448" s="23" t="str">
        <f t="shared" si="20"/>
        <v/>
      </c>
      <c r="F448" s="24">
        <f t="shared" si="21"/>
        <v>1.9452799763950801E-4</v>
      </c>
      <c r="G448" s="122"/>
    </row>
    <row r="449" spans="1:7" x14ac:dyDescent="0.15">
      <c r="A449" s="25" t="s">
        <v>1380</v>
      </c>
      <c r="B449" s="25" t="s">
        <v>1381</v>
      </c>
      <c r="C449" s="124">
        <v>6</v>
      </c>
      <c r="D449" s="126">
        <v>4.1591789800000001</v>
      </c>
      <c r="E449" s="23">
        <f t="shared" si="20"/>
        <v>0.44259240317664816</v>
      </c>
      <c r="F449" s="24">
        <f t="shared" si="21"/>
        <v>2.7789713948501142E-4</v>
      </c>
      <c r="G449" s="122"/>
    </row>
    <row r="450" spans="1:7" x14ac:dyDescent="0.15">
      <c r="A450" s="25" t="s">
        <v>1254</v>
      </c>
      <c r="B450" s="25" t="s">
        <v>1383</v>
      </c>
      <c r="C450" s="124">
        <v>0.2</v>
      </c>
      <c r="D450" s="126">
        <v>1.2648174399999998</v>
      </c>
      <c r="E450" s="23">
        <f t="shared" si="20"/>
        <v>-0.84187441311688427</v>
      </c>
      <c r="F450" s="24">
        <f t="shared" si="21"/>
        <v>9.2632379828337155E-6</v>
      </c>
      <c r="G450" s="122"/>
    </row>
    <row r="451" spans="1:7" x14ac:dyDescent="0.15">
      <c r="A451" s="25" t="s">
        <v>1255</v>
      </c>
      <c r="B451" s="25" t="s">
        <v>1385</v>
      </c>
      <c r="C451" s="124">
        <v>1.9190400000000001</v>
      </c>
      <c r="D451" s="126">
        <v>1.1458980000000001</v>
      </c>
      <c r="E451" s="23">
        <f t="shared" si="20"/>
        <v>0.67470403124885459</v>
      </c>
      <c r="F451" s="24">
        <f t="shared" si="21"/>
        <v>8.8882621092886059E-5</v>
      </c>
      <c r="G451" s="122"/>
    </row>
    <row r="452" spans="1:7" x14ac:dyDescent="0.15">
      <c r="A452" s="25" t="s">
        <v>1256</v>
      </c>
      <c r="B452" s="25" t="s">
        <v>1387</v>
      </c>
      <c r="C452" s="124">
        <v>2.2000000000000002</v>
      </c>
      <c r="D452" s="126">
        <v>1.97272855</v>
      </c>
      <c r="E452" s="23">
        <f t="shared" si="20"/>
        <v>0.11520665121412677</v>
      </c>
      <c r="F452" s="24">
        <f t="shared" si="21"/>
        <v>1.0189561781117086E-4</v>
      </c>
      <c r="G452" s="122"/>
    </row>
    <row r="453" spans="1:7" x14ac:dyDescent="0.15">
      <c r="A453" s="25" t="s">
        <v>1388</v>
      </c>
      <c r="B453" s="25" t="s">
        <v>1389</v>
      </c>
      <c r="C453" s="124">
        <v>1.6</v>
      </c>
      <c r="D453" s="126">
        <v>0.86811641000000006</v>
      </c>
      <c r="E453" s="23">
        <f t="shared" si="20"/>
        <v>0.84307079277536068</v>
      </c>
      <c r="F453" s="24">
        <f t="shared" si="21"/>
        <v>7.4105903862669724E-5</v>
      </c>
      <c r="G453" s="122"/>
    </row>
    <row r="454" spans="1:7" x14ac:dyDescent="0.15">
      <c r="A454" s="25" t="s">
        <v>1257</v>
      </c>
      <c r="B454" s="25" t="s">
        <v>1395</v>
      </c>
      <c r="C454" s="124">
        <v>1.6</v>
      </c>
      <c r="D454" s="126">
        <v>0.87001916000000001</v>
      </c>
      <c r="E454" s="23">
        <f t="shared" si="20"/>
        <v>0.83903995861424474</v>
      </c>
      <c r="F454" s="24">
        <f t="shared" si="21"/>
        <v>7.4105903862669724E-5</v>
      </c>
      <c r="G454" s="122"/>
    </row>
    <row r="455" spans="1:7" x14ac:dyDescent="0.15">
      <c r="A455" s="25" t="s">
        <v>1258</v>
      </c>
      <c r="B455" s="25" t="s">
        <v>1397</v>
      </c>
      <c r="C455" s="124">
        <v>3.6</v>
      </c>
      <c r="D455" s="126">
        <v>1.6869652399999999</v>
      </c>
      <c r="E455" s="23">
        <f t="shared" si="20"/>
        <v>1.1340095899071403</v>
      </c>
      <c r="F455" s="24">
        <f t="shared" si="21"/>
        <v>1.6673828369100687E-4</v>
      </c>
      <c r="G455" s="122"/>
    </row>
    <row r="456" spans="1:7" x14ac:dyDescent="0.15">
      <c r="A456" s="25" t="s">
        <v>635</v>
      </c>
      <c r="B456" s="25" t="s">
        <v>1399</v>
      </c>
      <c r="C456" s="124">
        <v>1.4</v>
      </c>
      <c r="D456" s="126">
        <v>1.0431533799999999</v>
      </c>
      <c r="E456" s="23">
        <f t="shared" si="20"/>
        <v>0.34208451685216223</v>
      </c>
      <c r="F456" s="24">
        <f t="shared" si="21"/>
        <v>6.4842665879835998E-5</v>
      </c>
      <c r="G456" s="122"/>
    </row>
    <row r="457" spans="1:7" x14ac:dyDescent="0.15">
      <c r="A457" s="25" t="s">
        <v>636</v>
      </c>
      <c r="B457" s="25" t="s">
        <v>1403</v>
      </c>
      <c r="C457" s="124">
        <v>1</v>
      </c>
      <c r="D457" s="126">
        <v>0.60540018000000007</v>
      </c>
      <c r="E457" s="23">
        <f t="shared" si="20"/>
        <v>0.65179997138421708</v>
      </c>
      <c r="F457" s="24">
        <f t="shared" si="21"/>
        <v>4.6316189914168574E-5</v>
      </c>
      <c r="G457" s="122"/>
    </row>
    <row r="458" spans="1:7" x14ac:dyDescent="0.15">
      <c r="A458" s="25" t="s">
        <v>637</v>
      </c>
      <c r="B458" s="25" t="s">
        <v>1405</v>
      </c>
      <c r="C458" s="124">
        <v>1.2</v>
      </c>
      <c r="D458" s="126">
        <v>1.9226604599999999</v>
      </c>
      <c r="E458" s="23">
        <f t="shared" si="20"/>
        <v>-0.37586483678974703</v>
      </c>
      <c r="F458" s="24">
        <f t="shared" si="21"/>
        <v>5.5579427897002286E-5</v>
      </c>
      <c r="G458" s="122"/>
    </row>
    <row r="459" spans="1:7" x14ac:dyDescent="0.15">
      <c r="A459" s="25" t="s">
        <v>1406</v>
      </c>
      <c r="B459" s="25" t="s">
        <v>1407</v>
      </c>
      <c r="C459" s="124">
        <v>0.6</v>
      </c>
      <c r="D459" s="126">
        <v>0.88994362000000005</v>
      </c>
      <c r="E459" s="23">
        <f t="shared" si="20"/>
        <v>-0.3257999871946945</v>
      </c>
      <c r="F459" s="24">
        <f t="shared" si="21"/>
        <v>2.7789713948501143E-5</v>
      </c>
      <c r="G459" s="122"/>
    </row>
    <row r="460" spans="1:7" x14ac:dyDescent="0.15">
      <c r="A460" s="25" t="s">
        <v>638</v>
      </c>
      <c r="B460" s="25" t="s">
        <v>1421</v>
      </c>
      <c r="C460" s="124">
        <v>3.2</v>
      </c>
      <c r="D460" s="126">
        <v>1.5220187599999999</v>
      </c>
      <c r="E460" s="23">
        <f t="shared" si="20"/>
        <v>1.1024708000314005</v>
      </c>
      <c r="F460" s="24">
        <f t="shared" si="21"/>
        <v>1.4821180772533945E-4</v>
      </c>
      <c r="G460" s="122"/>
    </row>
    <row r="461" spans="1:7" x14ac:dyDescent="0.15">
      <c r="A461" s="25" t="s">
        <v>639</v>
      </c>
      <c r="B461" s="25" t="s">
        <v>1431</v>
      </c>
      <c r="C461" s="124">
        <v>23.4</v>
      </c>
      <c r="D461" s="126">
        <v>5.3754256199999997</v>
      </c>
      <c r="E461" s="23">
        <f t="shared" si="20"/>
        <v>3.3531436679055009</v>
      </c>
      <c r="F461" s="24">
        <f t="shared" si="21"/>
        <v>1.0837988439915446E-3</v>
      </c>
      <c r="G461" s="122"/>
    </row>
    <row r="462" spans="1:7" x14ac:dyDescent="0.15">
      <c r="A462" s="25" t="s">
        <v>640</v>
      </c>
      <c r="B462" s="25" t="s">
        <v>641</v>
      </c>
      <c r="C462" s="124">
        <v>2.4</v>
      </c>
      <c r="D462" s="126">
        <v>1.9510661499999999</v>
      </c>
      <c r="E462" s="23">
        <f t="shared" si="20"/>
        <v>0.23009668329287547</v>
      </c>
      <c r="F462" s="24">
        <f t="shared" si="21"/>
        <v>1.1115885579400457E-4</v>
      </c>
      <c r="G462" s="122"/>
    </row>
    <row r="463" spans="1:7" x14ac:dyDescent="0.15">
      <c r="A463" s="25" t="s">
        <v>642</v>
      </c>
      <c r="B463" s="25" t="s">
        <v>643</v>
      </c>
      <c r="C463" s="124">
        <v>0.4</v>
      </c>
      <c r="D463" s="126">
        <v>0.11040625999999999</v>
      </c>
      <c r="E463" s="23">
        <f t="shared" si="20"/>
        <v>2.6229829721611804</v>
      </c>
      <c r="F463" s="24">
        <f t="shared" si="21"/>
        <v>1.8526475965667431E-5</v>
      </c>
      <c r="G463" s="122"/>
    </row>
    <row r="464" spans="1:7" x14ac:dyDescent="0.15">
      <c r="A464" s="25" t="s">
        <v>644</v>
      </c>
      <c r="B464" s="25" t="s">
        <v>645</v>
      </c>
      <c r="C464" s="124">
        <v>62</v>
      </c>
      <c r="D464" s="126">
        <v>42.05817442</v>
      </c>
      <c r="E464" s="23">
        <f t="shared" si="20"/>
        <v>0.47414862520796963</v>
      </c>
      <c r="F464" s="24">
        <f t="shared" si="21"/>
        <v>2.8716037746784515E-3</v>
      </c>
      <c r="G464" s="122"/>
    </row>
    <row r="465" spans="1:7" x14ac:dyDescent="0.15">
      <c r="A465" s="25" t="s">
        <v>894</v>
      </c>
      <c r="B465" s="25" t="s">
        <v>895</v>
      </c>
      <c r="C465" s="124">
        <v>0.2</v>
      </c>
      <c r="D465" s="126">
        <v>0.97481234999999999</v>
      </c>
      <c r="E465" s="23">
        <f t="shared" si="20"/>
        <v>-0.79483230798214644</v>
      </c>
      <c r="F465" s="24">
        <f t="shared" si="21"/>
        <v>9.2632379828337155E-6</v>
      </c>
      <c r="G465" s="122"/>
    </row>
    <row r="466" spans="1:7" x14ac:dyDescent="0.15">
      <c r="A466" s="25" t="s">
        <v>1133</v>
      </c>
      <c r="B466" s="25" t="s">
        <v>1134</v>
      </c>
      <c r="C466" s="124">
        <v>0.2</v>
      </c>
      <c r="D466" s="126">
        <v>0.37097709000000001</v>
      </c>
      <c r="E466" s="23">
        <f t="shared" si="20"/>
        <v>-0.46088315049320161</v>
      </c>
      <c r="F466" s="24">
        <f t="shared" si="21"/>
        <v>9.2632379828337155E-6</v>
      </c>
      <c r="G466" s="122"/>
    </row>
    <row r="467" spans="1:7" x14ac:dyDescent="0.15">
      <c r="A467" s="25" t="s">
        <v>853</v>
      </c>
      <c r="B467" s="25" t="s">
        <v>854</v>
      </c>
      <c r="C467" s="124">
        <v>0.4</v>
      </c>
      <c r="D467" s="126">
        <v>1.5663850700000002</v>
      </c>
      <c r="E467" s="23">
        <f t="shared" si="20"/>
        <v>-0.7446349510979442</v>
      </c>
      <c r="F467" s="24">
        <f t="shared" si="21"/>
        <v>1.8526475965667431E-5</v>
      </c>
      <c r="G467" s="122"/>
    </row>
    <row r="468" spans="1:7" x14ac:dyDescent="0.15">
      <c r="A468" s="25" t="s">
        <v>888</v>
      </c>
      <c r="B468" s="25" t="s">
        <v>889</v>
      </c>
      <c r="C468" s="124">
        <v>0</v>
      </c>
      <c r="D468" s="126">
        <v>1.38363506</v>
      </c>
      <c r="E468" s="23">
        <f t="shared" si="20"/>
        <v>-1</v>
      </c>
      <c r="F468" s="24">
        <f t="shared" si="21"/>
        <v>0</v>
      </c>
      <c r="G468" s="122"/>
    </row>
    <row r="469" spans="1:7" x14ac:dyDescent="0.15">
      <c r="A469" s="25" t="s">
        <v>548</v>
      </c>
      <c r="B469" s="25" t="s">
        <v>852</v>
      </c>
      <c r="C469" s="124">
        <v>1.8</v>
      </c>
      <c r="D469" s="126">
        <v>0.47811610999999998</v>
      </c>
      <c r="E469" s="23">
        <f t="shared" si="20"/>
        <v>2.7647758825779789</v>
      </c>
      <c r="F469" s="24">
        <f t="shared" si="21"/>
        <v>8.3369141845503436E-5</v>
      </c>
      <c r="G469" s="122"/>
    </row>
    <row r="470" spans="1:7" x14ac:dyDescent="0.15">
      <c r="A470" s="25" t="s">
        <v>549</v>
      </c>
      <c r="B470" s="25" t="s">
        <v>896</v>
      </c>
      <c r="C470" s="124">
        <v>0</v>
      </c>
      <c r="D470" s="126">
        <v>0.32251620000000003</v>
      </c>
      <c r="E470" s="23">
        <f t="shared" si="20"/>
        <v>-1</v>
      </c>
      <c r="F470" s="24">
        <f t="shared" si="21"/>
        <v>0</v>
      </c>
      <c r="G470" s="122"/>
    </row>
    <row r="471" spans="1:7" x14ac:dyDescent="0.15">
      <c r="A471" s="25" t="s">
        <v>550</v>
      </c>
      <c r="B471" s="25" t="s">
        <v>897</v>
      </c>
      <c r="C471" s="124">
        <v>0.4</v>
      </c>
      <c r="D471" s="126">
        <v>1.4381393899999999</v>
      </c>
      <c r="E471" s="23">
        <f t="shared" si="20"/>
        <v>-0.72186284390694566</v>
      </c>
      <c r="F471" s="24">
        <f t="shared" si="21"/>
        <v>1.8526475965667431E-5</v>
      </c>
      <c r="G471" s="122"/>
    </row>
    <row r="472" spans="1:7" x14ac:dyDescent="0.15">
      <c r="A472" s="25" t="s">
        <v>898</v>
      </c>
      <c r="B472" s="25" t="s">
        <v>899</v>
      </c>
      <c r="C472" s="124">
        <v>0.2</v>
      </c>
      <c r="D472" s="126">
        <v>0.38521762999999998</v>
      </c>
      <c r="E472" s="23">
        <f t="shared" si="20"/>
        <v>-0.48081296279196772</v>
      </c>
      <c r="F472" s="24">
        <f t="shared" si="21"/>
        <v>9.2632379828337155E-6</v>
      </c>
      <c r="G472" s="122"/>
    </row>
    <row r="473" spans="1:7" x14ac:dyDescent="0.15">
      <c r="A473" s="25" t="s">
        <v>1438</v>
      </c>
      <c r="B473" s="25" t="s">
        <v>646</v>
      </c>
      <c r="C473" s="124">
        <v>0.4</v>
      </c>
      <c r="D473" s="126">
        <v>6.99757053</v>
      </c>
      <c r="E473" s="23">
        <f t="shared" si="20"/>
        <v>-0.94283730356341255</v>
      </c>
      <c r="F473" s="24">
        <f t="shared" si="21"/>
        <v>1.8526475965667431E-5</v>
      </c>
      <c r="G473" s="122"/>
    </row>
    <row r="474" spans="1:7" x14ac:dyDescent="0.15">
      <c r="A474" s="25" t="s">
        <v>647</v>
      </c>
      <c r="B474" s="25" t="s">
        <v>648</v>
      </c>
      <c r="C474" s="124">
        <v>0</v>
      </c>
      <c r="D474" s="126">
        <v>1.53749062</v>
      </c>
      <c r="E474" s="23">
        <f t="shared" si="20"/>
        <v>-1</v>
      </c>
      <c r="F474" s="24">
        <f t="shared" si="21"/>
        <v>0</v>
      </c>
      <c r="G474" s="122"/>
    </row>
    <row r="475" spans="1:7" x14ac:dyDescent="0.15">
      <c r="A475" s="25" t="s">
        <v>649</v>
      </c>
      <c r="B475" s="25" t="s">
        <v>650</v>
      </c>
      <c r="C475" s="124">
        <v>2.4</v>
      </c>
      <c r="D475" s="126">
        <v>4.7473979999999996</v>
      </c>
      <c r="E475" s="23">
        <f t="shared" si="20"/>
        <v>-0.49445991256684185</v>
      </c>
      <c r="F475" s="24">
        <f t="shared" si="21"/>
        <v>1.1115885579400457E-4</v>
      </c>
      <c r="G475" s="122"/>
    </row>
    <row r="476" spans="1:7" x14ac:dyDescent="0.15">
      <c r="A476" s="25" t="s">
        <v>651</v>
      </c>
      <c r="B476" s="25" t="s">
        <v>652</v>
      </c>
      <c r="C476" s="124">
        <v>14.493849730000001</v>
      </c>
      <c r="D476" s="126">
        <v>1.8155912599999999</v>
      </c>
      <c r="E476" s="23">
        <f t="shared" si="20"/>
        <v>6.9829915737752568</v>
      </c>
      <c r="F476" s="24">
        <f t="shared" si="21"/>
        <v>6.7129989668210095E-4</v>
      </c>
      <c r="G476" s="122"/>
    </row>
    <row r="477" spans="1:7" x14ac:dyDescent="0.15">
      <c r="A477" s="25" t="s">
        <v>653</v>
      </c>
      <c r="B477" s="25" t="s">
        <v>654</v>
      </c>
      <c r="C477" s="124">
        <v>0.44511423</v>
      </c>
      <c r="D477" s="126">
        <v>1.39567101</v>
      </c>
      <c r="E477" s="23">
        <f t="shared" si="20"/>
        <v>-0.6810751052284163</v>
      </c>
      <c r="F477" s="24">
        <f t="shared" si="21"/>
        <v>2.061599521017891E-5</v>
      </c>
      <c r="G477" s="122"/>
    </row>
    <row r="478" spans="1:7" x14ac:dyDescent="0.15">
      <c r="A478" s="25" t="s">
        <v>655</v>
      </c>
      <c r="B478" s="25" t="s">
        <v>656</v>
      </c>
      <c r="C478" s="124">
        <v>0.2</v>
      </c>
      <c r="D478" s="126">
        <v>17.568345989999997</v>
      </c>
      <c r="E478" s="23">
        <f t="shared" si="20"/>
        <v>-0.98861588904761777</v>
      </c>
      <c r="F478" s="24">
        <f t="shared" si="21"/>
        <v>9.2632379828337155E-6</v>
      </c>
      <c r="G478" s="122"/>
    </row>
    <row r="479" spans="1:7" x14ac:dyDescent="0.15">
      <c r="A479" s="25" t="s">
        <v>657</v>
      </c>
      <c r="B479" s="25" t="s">
        <v>658</v>
      </c>
      <c r="C479" s="124">
        <v>1.6</v>
      </c>
      <c r="D479" s="126">
        <v>20.920701670000003</v>
      </c>
      <c r="E479" s="23">
        <f t="shared" ref="E479:E542" si="22">IF(ISERROR(C479/D479-1),"",((C479/D479-1)))</f>
        <v>-0.92352072959893228</v>
      </c>
      <c r="F479" s="24">
        <f t="shared" ref="F479:F542" si="23">C479/$C$1542</f>
        <v>7.4105903862669724E-5</v>
      </c>
      <c r="G479" s="122"/>
    </row>
    <row r="480" spans="1:7" x14ac:dyDescent="0.15">
      <c r="A480" s="25" t="s">
        <v>659</v>
      </c>
      <c r="B480" s="25" t="s">
        <v>660</v>
      </c>
      <c r="C480" s="124">
        <v>1.2</v>
      </c>
      <c r="D480" s="126">
        <v>0.41701755000000001</v>
      </c>
      <c r="E480" s="23">
        <f t="shared" si="22"/>
        <v>1.8775767350798542</v>
      </c>
      <c r="F480" s="24">
        <f t="shared" si="23"/>
        <v>5.5579427897002286E-5</v>
      </c>
      <c r="G480" s="122"/>
    </row>
    <row r="481" spans="1:7" x14ac:dyDescent="0.15">
      <c r="A481" s="25" t="s">
        <v>1000</v>
      </c>
      <c r="B481" s="25" t="s">
        <v>661</v>
      </c>
      <c r="C481" s="124">
        <v>2.8</v>
      </c>
      <c r="D481" s="126">
        <v>7.5993985999999998</v>
      </c>
      <c r="E481" s="23">
        <f t="shared" si="22"/>
        <v>-0.63154979132164479</v>
      </c>
      <c r="F481" s="24">
        <f t="shared" si="23"/>
        <v>1.29685331759672E-4</v>
      </c>
      <c r="G481" s="122"/>
    </row>
    <row r="482" spans="1:7" x14ac:dyDescent="0.15">
      <c r="A482" s="25" t="s">
        <v>1001</v>
      </c>
      <c r="B482" s="25" t="s">
        <v>662</v>
      </c>
      <c r="C482" s="124">
        <v>0.6</v>
      </c>
      <c r="D482" s="126">
        <v>1.0541855</v>
      </c>
      <c r="E482" s="23">
        <f t="shared" si="22"/>
        <v>-0.43084020791407207</v>
      </c>
      <c r="F482" s="24">
        <f t="shared" si="23"/>
        <v>2.7789713948501143E-5</v>
      </c>
      <c r="G482" s="122"/>
    </row>
    <row r="483" spans="1:7" x14ac:dyDescent="0.15">
      <c r="A483" s="25" t="s">
        <v>1002</v>
      </c>
      <c r="B483" s="25" t="s">
        <v>663</v>
      </c>
      <c r="C483" s="124">
        <v>50.8</v>
      </c>
      <c r="D483" s="126">
        <v>55.239351310000004</v>
      </c>
      <c r="E483" s="23">
        <f t="shared" si="22"/>
        <v>-8.0365739363712385E-2</v>
      </c>
      <c r="F483" s="24">
        <f t="shared" si="23"/>
        <v>2.3528624476397632E-3</v>
      </c>
      <c r="G483" s="122"/>
    </row>
    <row r="484" spans="1:7" x14ac:dyDescent="0.15">
      <c r="A484" s="25" t="s">
        <v>664</v>
      </c>
      <c r="B484" s="25" t="s">
        <v>665</v>
      </c>
      <c r="C484" s="124">
        <v>0</v>
      </c>
      <c r="D484" s="126">
        <v>0.33378990000000003</v>
      </c>
      <c r="E484" s="23">
        <f t="shared" si="22"/>
        <v>-1</v>
      </c>
      <c r="F484" s="24">
        <f t="shared" si="23"/>
        <v>0</v>
      </c>
      <c r="G484" s="122"/>
    </row>
    <row r="485" spans="1:7" x14ac:dyDescent="0.15">
      <c r="A485" s="25" t="s">
        <v>666</v>
      </c>
      <c r="B485" s="25" t="s">
        <v>667</v>
      </c>
      <c r="C485" s="124">
        <v>1.2</v>
      </c>
      <c r="D485" s="126">
        <v>3.7616145099999998</v>
      </c>
      <c r="E485" s="23">
        <f t="shared" si="22"/>
        <v>-0.68098804467871954</v>
      </c>
      <c r="F485" s="24">
        <f t="shared" si="23"/>
        <v>5.5579427897002286E-5</v>
      </c>
      <c r="G485" s="122"/>
    </row>
    <row r="486" spans="1:7" x14ac:dyDescent="0.15">
      <c r="A486" s="25" t="s">
        <v>668</v>
      </c>
      <c r="B486" s="25" t="s">
        <v>669</v>
      </c>
      <c r="C486" s="124">
        <v>1</v>
      </c>
      <c r="D486" s="126">
        <v>8.5342558299999993</v>
      </c>
      <c r="E486" s="23">
        <f t="shared" si="22"/>
        <v>-0.8828251671944547</v>
      </c>
      <c r="F486" s="24">
        <f t="shared" si="23"/>
        <v>4.6316189914168574E-5</v>
      </c>
      <c r="G486" s="122"/>
    </row>
    <row r="487" spans="1:7" x14ac:dyDescent="0.15">
      <c r="A487" s="25" t="s">
        <v>738</v>
      </c>
      <c r="B487" s="25" t="s">
        <v>728</v>
      </c>
      <c r="C487" s="124">
        <v>13.4</v>
      </c>
      <c r="D487" s="126">
        <v>3.4767726699999999</v>
      </c>
      <c r="E487" s="23">
        <f t="shared" si="22"/>
        <v>2.8541490260851599</v>
      </c>
      <c r="F487" s="24">
        <f t="shared" si="23"/>
        <v>6.2063694484985887E-4</v>
      </c>
      <c r="G487" s="122"/>
    </row>
    <row r="488" spans="1:7" x14ac:dyDescent="0.15">
      <c r="A488" s="25" t="s">
        <v>554</v>
      </c>
      <c r="B488" s="25" t="s">
        <v>555</v>
      </c>
      <c r="C488" s="124">
        <v>0</v>
      </c>
      <c r="D488" s="126">
        <v>1.6860199999999999E-3</v>
      </c>
      <c r="E488" s="23">
        <f t="shared" si="22"/>
        <v>-1</v>
      </c>
      <c r="F488" s="24">
        <f t="shared" si="23"/>
        <v>0</v>
      </c>
      <c r="G488" s="122"/>
    </row>
    <row r="489" spans="1:7" x14ac:dyDescent="0.15">
      <c r="A489" s="25" t="s">
        <v>855</v>
      </c>
      <c r="B489" s="25" t="s">
        <v>856</v>
      </c>
      <c r="C489" s="124">
        <v>0.6</v>
      </c>
      <c r="D489" s="126">
        <v>2.6156486000000001</v>
      </c>
      <c r="E489" s="23">
        <f t="shared" si="22"/>
        <v>-0.77061138870106638</v>
      </c>
      <c r="F489" s="24">
        <f t="shared" si="23"/>
        <v>2.7789713948501143E-5</v>
      </c>
      <c r="G489" s="122"/>
    </row>
    <row r="490" spans="1:7" x14ac:dyDescent="0.15">
      <c r="A490" s="25" t="s">
        <v>884</v>
      </c>
      <c r="B490" s="25" t="s">
        <v>885</v>
      </c>
      <c r="C490" s="124">
        <v>0.6</v>
      </c>
      <c r="D490" s="126">
        <v>2.1662637500000002</v>
      </c>
      <c r="E490" s="23">
        <f t="shared" si="22"/>
        <v>-0.72302541645725271</v>
      </c>
      <c r="F490" s="24">
        <f t="shared" si="23"/>
        <v>2.7789713948501143E-5</v>
      </c>
      <c r="G490" s="122"/>
    </row>
    <row r="491" spans="1:7" x14ac:dyDescent="0.15">
      <c r="A491" s="25" t="s">
        <v>890</v>
      </c>
      <c r="B491" s="25" t="s">
        <v>891</v>
      </c>
      <c r="C491" s="124">
        <v>1.8</v>
      </c>
      <c r="D491" s="126">
        <v>12.350162880000001</v>
      </c>
      <c r="E491" s="23">
        <f t="shared" si="22"/>
        <v>-0.85425293435482208</v>
      </c>
      <c r="F491" s="24">
        <f t="shared" si="23"/>
        <v>8.3369141845503436E-5</v>
      </c>
      <c r="G491" s="122"/>
    </row>
    <row r="492" spans="1:7" x14ac:dyDescent="0.15">
      <c r="A492" s="25" t="s">
        <v>892</v>
      </c>
      <c r="B492" s="25" t="s">
        <v>893</v>
      </c>
      <c r="C492" s="124">
        <v>2.2000000000000002</v>
      </c>
      <c r="D492" s="126">
        <v>8.4929210099999999</v>
      </c>
      <c r="E492" s="23">
        <f t="shared" si="22"/>
        <v>-0.74096073689963582</v>
      </c>
      <c r="F492" s="24">
        <f t="shared" si="23"/>
        <v>1.0189561781117086E-4</v>
      </c>
      <c r="G492" s="122"/>
    </row>
    <row r="493" spans="1:7" x14ac:dyDescent="0.15">
      <c r="A493" s="25" t="s">
        <v>1033</v>
      </c>
      <c r="B493" s="25" t="s">
        <v>1439</v>
      </c>
      <c r="C493" s="124">
        <v>1.8</v>
      </c>
      <c r="D493" s="126">
        <v>5.1112410499999994</v>
      </c>
      <c r="E493" s="23">
        <f t="shared" si="22"/>
        <v>-0.6478350399850541</v>
      </c>
      <c r="F493" s="24">
        <f t="shared" si="23"/>
        <v>8.3369141845503436E-5</v>
      </c>
      <c r="G493" s="122"/>
    </row>
    <row r="494" spans="1:7" x14ac:dyDescent="0.15">
      <c r="A494" s="25" t="s">
        <v>1034</v>
      </c>
      <c r="B494" s="25" t="s">
        <v>670</v>
      </c>
      <c r="C494" s="124">
        <v>0</v>
      </c>
      <c r="D494" s="126">
        <v>1.452882E-2</v>
      </c>
      <c r="E494" s="23">
        <f t="shared" si="22"/>
        <v>-1</v>
      </c>
      <c r="F494" s="24">
        <f t="shared" si="23"/>
        <v>0</v>
      </c>
      <c r="G494" s="122"/>
    </row>
    <row r="495" spans="1:7" x14ac:dyDescent="0.15">
      <c r="A495" s="25" t="s">
        <v>671</v>
      </c>
      <c r="B495" s="25" t="s">
        <v>672</v>
      </c>
      <c r="C495" s="124">
        <v>0.2</v>
      </c>
      <c r="D495" s="126">
        <v>0.11078792</v>
      </c>
      <c r="E495" s="23">
        <f t="shared" si="22"/>
        <v>0.80525096960029585</v>
      </c>
      <c r="F495" s="24">
        <f t="shared" si="23"/>
        <v>9.2632379828337155E-6</v>
      </c>
      <c r="G495" s="122"/>
    </row>
    <row r="496" spans="1:7" x14ac:dyDescent="0.15">
      <c r="A496" s="25" t="s">
        <v>1440</v>
      </c>
      <c r="B496" s="25" t="s">
        <v>1441</v>
      </c>
      <c r="C496" s="124">
        <v>7.881363000000001E-2</v>
      </c>
      <c r="D496" s="126">
        <v>1.41170891</v>
      </c>
      <c r="E496" s="23">
        <f t="shared" si="22"/>
        <v>-0.94417147229027543</v>
      </c>
      <c r="F496" s="24">
        <f t="shared" si="23"/>
        <v>3.6503470549050139E-6</v>
      </c>
      <c r="G496" s="122"/>
    </row>
    <row r="497" spans="1:7" x14ac:dyDescent="0.15">
      <c r="A497" s="25" t="s">
        <v>1446</v>
      </c>
      <c r="B497" s="25" t="s">
        <v>1447</v>
      </c>
      <c r="C497" s="124">
        <v>3.1340810000000004E-2</v>
      </c>
      <c r="D497" s="126">
        <v>3.9878701000000003</v>
      </c>
      <c r="E497" s="23">
        <f t="shared" si="22"/>
        <v>-0.99214096517336414</v>
      </c>
      <c r="F497" s="24">
        <f t="shared" si="23"/>
        <v>1.4515869080238738E-6</v>
      </c>
      <c r="G497" s="122"/>
    </row>
    <row r="498" spans="1:7" x14ac:dyDescent="0.15">
      <c r="A498" s="25" t="s">
        <v>673</v>
      </c>
      <c r="B498" s="25" t="s">
        <v>674</v>
      </c>
      <c r="C498" s="124">
        <v>2.4</v>
      </c>
      <c r="D498" s="126">
        <v>0.49767160999999999</v>
      </c>
      <c r="E498" s="23">
        <f t="shared" si="22"/>
        <v>3.8224571218760097</v>
      </c>
      <c r="F498" s="24">
        <f t="shared" si="23"/>
        <v>1.1115885579400457E-4</v>
      </c>
      <c r="G498" s="122"/>
    </row>
    <row r="499" spans="1:7" x14ac:dyDescent="0.15">
      <c r="A499" s="25" t="s">
        <v>675</v>
      </c>
      <c r="B499" s="25" t="s">
        <v>676</v>
      </c>
      <c r="C499" s="124">
        <v>2</v>
      </c>
      <c r="D499" s="126">
        <v>4.8519462699999991</v>
      </c>
      <c r="E499" s="23">
        <f t="shared" si="22"/>
        <v>-0.58779428115967147</v>
      </c>
      <c r="F499" s="24">
        <f t="shared" si="23"/>
        <v>9.2632379828337148E-5</v>
      </c>
      <c r="G499" s="122"/>
    </row>
    <row r="500" spans="1:7" x14ac:dyDescent="0.15">
      <c r="A500" s="25" t="s">
        <v>677</v>
      </c>
      <c r="B500" s="25" t="s">
        <v>678</v>
      </c>
      <c r="C500" s="124">
        <v>4.5999999999999996</v>
      </c>
      <c r="D500" s="126">
        <v>0.37787282</v>
      </c>
      <c r="E500" s="23">
        <f t="shared" si="22"/>
        <v>11.173407973613978</v>
      </c>
      <c r="F500" s="24">
        <f t="shared" si="23"/>
        <v>2.1305447360517541E-4</v>
      </c>
      <c r="G500" s="122"/>
    </row>
    <row r="501" spans="1:7" x14ac:dyDescent="0.15">
      <c r="A501" s="25" t="s">
        <v>1448</v>
      </c>
      <c r="B501" s="25" t="s">
        <v>1449</v>
      </c>
      <c r="C501" s="124">
        <v>8.8109279999999998E-2</v>
      </c>
      <c r="D501" s="126">
        <v>4.1776750000000001E-2</v>
      </c>
      <c r="E501" s="23">
        <f t="shared" si="22"/>
        <v>1.1090506082928901</v>
      </c>
      <c r="F501" s="24">
        <f t="shared" si="23"/>
        <v>4.0808861456806547E-6</v>
      </c>
      <c r="G501" s="122"/>
    </row>
    <row r="502" spans="1:7" x14ac:dyDescent="0.15">
      <c r="A502" s="25" t="s">
        <v>1450</v>
      </c>
      <c r="B502" s="25" t="s">
        <v>1451</v>
      </c>
      <c r="C502" s="124">
        <v>2.46275E-2</v>
      </c>
      <c r="D502" s="126">
        <v>2.0552650000000002E-2</v>
      </c>
      <c r="E502" s="23">
        <f t="shared" si="22"/>
        <v>0.19826397082614644</v>
      </c>
      <c r="F502" s="24">
        <f t="shared" si="23"/>
        <v>1.1406519671111865E-6</v>
      </c>
      <c r="G502" s="122"/>
    </row>
    <row r="503" spans="1:7" x14ac:dyDescent="0.15">
      <c r="A503" s="25" t="s">
        <v>973</v>
      </c>
      <c r="B503" s="25" t="s">
        <v>1436</v>
      </c>
      <c r="C503" s="124">
        <v>1.1493870000000002E-2</v>
      </c>
      <c r="D503" s="126">
        <v>0.48535574999999997</v>
      </c>
      <c r="E503" s="23">
        <f t="shared" si="22"/>
        <v>-0.97631866934717471</v>
      </c>
      <c r="F503" s="24">
        <f t="shared" si="23"/>
        <v>5.3235226576876481E-7</v>
      </c>
      <c r="G503" s="122"/>
    </row>
    <row r="504" spans="1:7" x14ac:dyDescent="0.15">
      <c r="A504" s="25" t="s">
        <v>974</v>
      </c>
      <c r="B504" s="25" t="s">
        <v>1437</v>
      </c>
      <c r="C504" s="124">
        <v>2.0018040000000001E-2</v>
      </c>
      <c r="D504" s="126">
        <v>1.0309336600000001</v>
      </c>
      <c r="E504" s="23">
        <f t="shared" si="22"/>
        <v>-0.98058261091213184</v>
      </c>
      <c r="F504" s="24">
        <f t="shared" si="23"/>
        <v>9.2715934234942311E-7</v>
      </c>
      <c r="G504" s="122"/>
    </row>
    <row r="505" spans="1:7" x14ac:dyDescent="0.15">
      <c r="A505" s="25" t="s">
        <v>864</v>
      </c>
      <c r="B505" s="25" t="s">
        <v>865</v>
      </c>
      <c r="C505" s="124">
        <v>0.2</v>
      </c>
      <c r="D505" s="126">
        <v>0.78468800000000005</v>
      </c>
      <c r="E505" s="23">
        <f t="shared" si="22"/>
        <v>-0.74512162795913794</v>
      </c>
      <c r="F505" s="24">
        <f t="shared" si="23"/>
        <v>9.2632379828337155E-6</v>
      </c>
      <c r="G505" s="122"/>
    </row>
    <row r="506" spans="1:7" x14ac:dyDescent="0.15">
      <c r="A506" s="25" t="s">
        <v>866</v>
      </c>
      <c r="B506" s="25" t="s">
        <v>867</v>
      </c>
      <c r="C506" s="124">
        <v>0.4</v>
      </c>
      <c r="D506" s="126">
        <v>5.3726999999999996E-4</v>
      </c>
      <c r="E506" s="23">
        <f t="shared" si="22"/>
        <v>743.50462523498436</v>
      </c>
      <c r="F506" s="24">
        <f t="shared" si="23"/>
        <v>1.8526475965667431E-5</v>
      </c>
      <c r="G506" s="122"/>
    </row>
    <row r="507" spans="1:7" x14ac:dyDescent="0.15">
      <c r="A507" s="25" t="s">
        <v>868</v>
      </c>
      <c r="B507" s="25" t="s">
        <v>869</v>
      </c>
      <c r="C507" s="124">
        <v>0.2</v>
      </c>
      <c r="D507" s="126">
        <v>1.09822665</v>
      </c>
      <c r="E507" s="23">
        <f t="shared" si="22"/>
        <v>-0.81788822917382309</v>
      </c>
      <c r="F507" s="24">
        <f t="shared" si="23"/>
        <v>9.2632379828337155E-6</v>
      </c>
      <c r="G507" s="122"/>
    </row>
    <row r="508" spans="1:7" x14ac:dyDescent="0.15">
      <c r="A508" s="25" t="s">
        <v>870</v>
      </c>
      <c r="B508" s="25" t="s">
        <v>871</v>
      </c>
      <c r="C508" s="124">
        <v>0.2</v>
      </c>
      <c r="D508" s="126">
        <v>0.17330716000000002</v>
      </c>
      <c r="E508" s="23">
        <f t="shared" si="22"/>
        <v>0.15402041092820395</v>
      </c>
      <c r="F508" s="24">
        <f t="shared" si="23"/>
        <v>9.2632379828337155E-6</v>
      </c>
      <c r="G508" s="122"/>
    </row>
    <row r="509" spans="1:7" x14ac:dyDescent="0.15">
      <c r="A509" s="25" t="s">
        <v>857</v>
      </c>
      <c r="B509" s="25" t="s">
        <v>858</v>
      </c>
      <c r="C509" s="124">
        <v>2.25441951</v>
      </c>
      <c r="D509" s="126">
        <v>5.4330078300000002</v>
      </c>
      <c r="E509" s="23">
        <f t="shared" si="22"/>
        <v>-0.58505130481286272</v>
      </c>
      <c r="F509" s="24">
        <f t="shared" si="23"/>
        <v>1.0441612217136685E-4</v>
      </c>
      <c r="G509" s="122"/>
    </row>
    <row r="510" spans="1:7" x14ac:dyDescent="0.15">
      <c r="A510" s="25" t="s">
        <v>876</v>
      </c>
      <c r="B510" s="25" t="s">
        <v>877</v>
      </c>
      <c r="C510" s="124">
        <v>0.2</v>
      </c>
      <c r="D510" s="126">
        <v>1.4107136100000002</v>
      </c>
      <c r="E510" s="23">
        <f t="shared" si="22"/>
        <v>-0.85822778019416712</v>
      </c>
      <c r="F510" s="24">
        <f t="shared" si="23"/>
        <v>9.2632379828337155E-6</v>
      </c>
      <c r="G510" s="122"/>
    </row>
    <row r="511" spans="1:7" x14ac:dyDescent="0.15">
      <c r="A511" s="25" t="s">
        <v>878</v>
      </c>
      <c r="B511" s="25" t="s">
        <v>879</v>
      </c>
      <c r="C511" s="124">
        <v>0.6</v>
      </c>
      <c r="D511" s="126">
        <v>0.68916860000000002</v>
      </c>
      <c r="E511" s="23">
        <f t="shared" si="22"/>
        <v>-0.12938575553210063</v>
      </c>
      <c r="F511" s="24">
        <f t="shared" si="23"/>
        <v>2.7789713948501143E-5</v>
      </c>
      <c r="G511" s="122"/>
    </row>
    <row r="512" spans="1:7" x14ac:dyDescent="0.15">
      <c r="A512" s="25" t="s">
        <v>880</v>
      </c>
      <c r="B512" s="25" t="s">
        <v>881</v>
      </c>
      <c r="C512" s="124">
        <v>0</v>
      </c>
      <c r="D512" s="126">
        <v>0.75966566000000002</v>
      </c>
      <c r="E512" s="23">
        <f t="shared" si="22"/>
        <v>-1</v>
      </c>
      <c r="F512" s="24">
        <f t="shared" si="23"/>
        <v>0</v>
      </c>
      <c r="G512" s="122"/>
    </row>
    <row r="513" spans="1:7" x14ac:dyDescent="0.15">
      <c r="A513" s="25" t="s">
        <v>882</v>
      </c>
      <c r="B513" s="25" t="s">
        <v>883</v>
      </c>
      <c r="C513" s="124">
        <v>0.4</v>
      </c>
      <c r="D513" s="126">
        <v>1.7399793000000001</v>
      </c>
      <c r="E513" s="23">
        <f t="shared" si="22"/>
        <v>-0.77011220765672328</v>
      </c>
      <c r="F513" s="24">
        <f t="shared" si="23"/>
        <v>1.8526475965667431E-5</v>
      </c>
      <c r="G513" s="122"/>
    </row>
    <row r="514" spans="1:7" x14ac:dyDescent="0.15">
      <c r="A514" s="25" t="s">
        <v>859</v>
      </c>
      <c r="B514" s="25" t="s">
        <v>860</v>
      </c>
      <c r="C514" s="124">
        <v>3.36534E-2</v>
      </c>
      <c r="D514" s="126">
        <v>1.4655873500000001</v>
      </c>
      <c r="E514" s="23">
        <f t="shared" si="22"/>
        <v>-0.97703760202351642</v>
      </c>
      <c r="F514" s="24">
        <f t="shared" si="23"/>
        <v>1.5586972656574807E-6</v>
      </c>
      <c r="G514" s="122"/>
    </row>
    <row r="515" spans="1:7" x14ac:dyDescent="0.15">
      <c r="A515" s="25" t="s">
        <v>679</v>
      </c>
      <c r="B515" s="25" t="s">
        <v>680</v>
      </c>
      <c r="C515" s="124">
        <v>3.7476856700000001</v>
      </c>
      <c r="D515" s="126">
        <v>5.1343778600000007</v>
      </c>
      <c r="E515" s="23">
        <f t="shared" si="22"/>
        <v>-0.27007988656292636</v>
      </c>
      <c r="F515" s="24">
        <f t="shared" si="23"/>
        <v>1.735785212303281E-4</v>
      </c>
      <c r="G515" s="122"/>
    </row>
    <row r="516" spans="1:7" x14ac:dyDescent="0.15">
      <c r="A516" s="25" t="s">
        <v>681</v>
      </c>
      <c r="B516" s="25" t="s">
        <v>682</v>
      </c>
      <c r="C516" s="124">
        <v>11.035310150000001</v>
      </c>
      <c r="D516" s="126">
        <v>8.1638320499999999</v>
      </c>
      <c r="E516" s="23">
        <f t="shared" si="22"/>
        <v>0.35173164788464772</v>
      </c>
      <c r="F516" s="24">
        <f t="shared" si="23"/>
        <v>5.111135206691521E-4</v>
      </c>
      <c r="G516" s="122"/>
    </row>
    <row r="517" spans="1:7" x14ac:dyDescent="0.15">
      <c r="A517" s="25" t="s">
        <v>886</v>
      </c>
      <c r="B517" s="25" t="s">
        <v>887</v>
      </c>
      <c r="C517" s="124">
        <v>0.2</v>
      </c>
      <c r="D517" s="126">
        <v>2.36195507</v>
      </c>
      <c r="E517" s="23">
        <f t="shared" si="22"/>
        <v>-0.91532438421870577</v>
      </c>
      <c r="F517" s="24">
        <f t="shared" si="23"/>
        <v>9.2632379828337155E-6</v>
      </c>
      <c r="G517" s="122"/>
    </row>
    <row r="518" spans="1:7" x14ac:dyDescent="0.15">
      <c r="A518" s="25" t="s">
        <v>30</v>
      </c>
      <c r="B518" s="25" t="s">
        <v>31</v>
      </c>
      <c r="C518" s="124">
        <v>0</v>
      </c>
      <c r="D518" s="126">
        <v>1.0364288500000001</v>
      </c>
      <c r="E518" s="23">
        <f t="shared" si="22"/>
        <v>-1</v>
      </c>
      <c r="F518" s="24">
        <f t="shared" si="23"/>
        <v>0</v>
      </c>
      <c r="G518" s="122"/>
    </row>
    <row r="519" spans="1:7" x14ac:dyDescent="0.15">
      <c r="A519" s="25" t="s">
        <v>22</v>
      </c>
      <c r="B519" s="25" t="s">
        <v>23</v>
      </c>
      <c r="C519" s="124">
        <v>0</v>
      </c>
      <c r="D519" s="126">
        <v>0.24959744</v>
      </c>
      <c r="E519" s="23">
        <f t="shared" si="22"/>
        <v>-1</v>
      </c>
      <c r="F519" s="24">
        <f t="shared" si="23"/>
        <v>0</v>
      </c>
      <c r="G519" s="122"/>
    </row>
    <row r="520" spans="1:7" x14ac:dyDescent="0.15">
      <c r="A520" s="25" t="s">
        <v>24</v>
      </c>
      <c r="B520" s="25" t="s">
        <v>25</v>
      </c>
      <c r="C520" s="124">
        <v>0</v>
      </c>
      <c r="D520" s="126">
        <v>0.24781806000000001</v>
      </c>
      <c r="E520" s="23">
        <f t="shared" si="22"/>
        <v>-1</v>
      </c>
      <c r="F520" s="24">
        <f t="shared" si="23"/>
        <v>0</v>
      </c>
      <c r="G520" s="122"/>
    </row>
    <row r="521" spans="1:7" x14ac:dyDescent="0.15">
      <c r="A521" s="25" t="s">
        <v>20</v>
      </c>
      <c r="B521" s="25" t="s">
        <v>21</v>
      </c>
      <c r="C521" s="124">
        <v>0.4</v>
      </c>
      <c r="D521" s="126">
        <v>0.39412719000000002</v>
      </c>
      <c r="E521" s="23">
        <f t="shared" si="22"/>
        <v>1.4900798901999135E-2</v>
      </c>
      <c r="F521" s="24">
        <f t="shared" si="23"/>
        <v>1.8526475965667431E-5</v>
      </c>
      <c r="G521" s="122"/>
    </row>
    <row r="522" spans="1:7" x14ac:dyDescent="0.15">
      <c r="A522" s="25" t="s">
        <v>18</v>
      </c>
      <c r="B522" s="25" t="s">
        <v>19</v>
      </c>
      <c r="C522" s="124">
        <v>0.2</v>
      </c>
      <c r="D522" s="126">
        <v>0.27112671999999999</v>
      </c>
      <c r="E522" s="23">
        <f t="shared" si="22"/>
        <v>-0.26233755197569597</v>
      </c>
      <c r="F522" s="24">
        <f t="shared" si="23"/>
        <v>9.2632379828337155E-6</v>
      </c>
      <c r="G522" s="122"/>
    </row>
    <row r="523" spans="1:7" x14ac:dyDescent="0.15">
      <c r="A523" s="25" t="s">
        <v>26</v>
      </c>
      <c r="B523" s="25" t="s">
        <v>27</v>
      </c>
      <c r="C523" s="124">
        <v>0.2</v>
      </c>
      <c r="D523" s="126">
        <v>2.3461314100000004</v>
      </c>
      <c r="E523" s="23">
        <f t="shared" si="22"/>
        <v>-0.91475328315049498</v>
      </c>
      <c r="F523" s="24">
        <f t="shared" si="23"/>
        <v>9.2632379828337155E-6</v>
      </c>
      <c r="G523" s="122"/>
    </row>
    <row r="524" spans="1:7" x14ac:dyDescent="0.15">
      <c r="A524" s="25" t="s">
        <v>28</v>
      </c>
      <c r="B524" s="25" t="s">
        <v>29</v>
      </c>
      <c r="C524" s="124">
        <v>0.2</v>
      </c>
      <c r="D524" s="126">
        <v>1.0490183400000002</v>
      </c>
      <c r="E524" s="23">
        <f t="shared" si="22"/>
        <v>-0.80934556396792834</v>
      </c>
      <c r="F524" s="24">
        <f t="shared" si="23"/>
        <v>9.2632379828337155E-6</v>
      </c>
      <c r="G524" s="122"/>
    </row>
    <row r="525" spans="1:7" x14ac:dyDescent="0.15">
      <c r="A525" s="25" t="s">
        <v>129</v>
      </c>
      <c r="B525" s="25" t="s">
        <v>130</v>
      </c>
      <c r="C525" s="124">
        <v>0</v>
      </c>
      <c r="D525" s="126">
        <v>0.74821141000000002</v>
      </c>
      <c r="E525" s="23">
        <f t="shared" si="22"/>
        <v>-1</v>
      </c>
      <c r="F525" s="24">
        <f t="shared" si="23"/>
        <v>0</v>
      </c>
      <c r="G525" s="122"/>
    </row>
    <row r="526" spans="1:7" x14ac:dyDescent="0.15">
      <c r="A526" s="25" t="s">
        <v>131</v>
      </c>
      <c r="B526" s="25" t="s">
        <v>132</v>
      </c>
      <c r="C526" s="124">
        <v>1.2</v>
      </c>
      <c r="D526" s="126">
        <v>0.61319223</v>
      </c>
      <c r="E526" s="23">
        <f t="shared" si="22"/>
        <v>0.95697195967404869</v>
      </c>
      <c r="F526" s="24">
        <f t="shared" si="23"/>
        <v>5.5579427897002286E-5</v>
      </c>
      <c r="G526" s="122"/>
    </row>
    <row r="527" spans="1:7" x14ac:dyDescent="0.15">
      <c r="A527" s="25" t="s">
        <v>133</v>
      </c>
      <c r="B527" s="25" t="s">
        <v>134</v>
      </c>
      <c r="C527" s="124">
        <v>0</v>
      </c>
      <c r="D527" s="126">
        <v>0.29385055999999998</v>
      </c>
      <c r="E527" s="23">
        <f t="shared" si="22"/>
        <v>-1</v>
      </c>
      <c r="F527" s="24">
        <f t="shared" si="23"/>
        <v>0</v>
      </c>
      <c r="G527" s="122"/>
    </row>
    <row r="528" spans="1:7" x14ac:dyDescent="0.15">
      <c r="A528" s="25" t="s">
        <v>135</v>
      </c>
      <c r="B528" s="25" t="s">
        <v>136</v>
      </c>
      <c r="C528" s="124">
        <v>0</v>
      </c>
      <c r="D528" s="126">
        <v>0</v>
      </c>
      <c r="E528" s="23" t="str">
        <f t="shared" si="22"/>
        <v/>
      </c>
      <c r="F528" s="24">
        <f t="shared" si="23"/>
        <v>0</v>
      </c>
      <c r="G528" s="122"/>
    </row>
    <row r="529" spans="1:7" x14ac:dyDescent="0.15">
      <c r="A529" s="25" t="s">
        <v>153</v>
      </c>
      <c r="B529" s="25" t="s">
        <v>154</v>
      </c>
      <c r="C529" s="124">
        <v>0</v>
      </c>
      <c r="D529" s="126">
        <v>0.65064422</v>
      </c>
      <c r="E529" s="23">
        <f t="shared" si="22"/>
        <v>-1</v>
      </c>
      <c r="F529" s="24">
        <f t="shared" si="23"/>
        <v>0</v>
      </c>
      <c r="G529" s="122"/>
    </row>
    <row r="530" spans="1:7" x14ac:dyDescent="0.15">
      <c r="A530" s="25" t="s">
        <v>137</v>
      </c>
      <c r="B530" s="25" t="s">
        <v>138</v>
      </c>
      <c r="C530" s="124">
        <v>0.6</v>
      </c>
      <c r="D530" s="126">
        <v>0.95997363999999996</v>
      </c>
      <c r="E530" s="23">
        <f t="shared" si="22"/>
        <v>-0.37498283807042865</v>
      </c>
      <c r="F530" s="24">
        <f t="shared" si="23"/>
        <v>2.7789713948501143E-5</v>
      </c>
      <c r="G530" s="122"/>
    </row>
    <row r="531" spans="1:7" x14ac:dyDescent="0.15">
      <c r="A531" s="25" t="s">
        <v>139</v>
      </c>
      <c r="B531" s="25" t="s">
        <v>140</v>
      </c>
      <c r="C531" s="124">
        <v>0.8</v>
      </c>
      <c r="D531" s="126">
        <v>1.1794419199999999</v>
      </c>
      <c r="E531" s="23">
        <f t="shared" si="22"/>
        <v>-0.3217131030920114</v>
      </c>
      <c r="F531" s="24">
        <f t="shared" si="23"/>
        <v>3.7052951931334862E-5</v>
      </c>
      <c r="G531" s="122"/>
    </row>
    <row r="532" spans="1:7" x14ac:dyDescent="0.15">
      <c r="A532" s="25" t="s">
        <v>141</v>
      </c>
      <c r="B532" s="25" t="s">
        <v>142</v>
      </c>
      <c r="C532" s="124">
        <v>0</v>
      </c>
      <c r="D532" s="126">
        <v>0</v>
      </c>
      <c r="E532" s="23" t="str">
        <f t="shared" si="22"/>
        <v/>
      </c>
      <c r="F532" s="24">
        <f t="shared" si="23"/>
        <v>0</v>
      </c>
      <c r="G532" s="122"/>
    </row>
    <row r="533" spans="1:7" x14ac:dyDescent="0.15">
      <c r="A533" s="25" t="s">
        <v>143</v>
      </c>
      <c r="B533" s="25" t="s">
        <v>144</v>
      </c>
      <c r="C533" s="124">
        <v>1.4</v>
      </c>
      <c r="D533" s="126">
        <v>2.2071258500000002</v>
      </c>
      <c r="E533" s="23">
        <f t="shared" si="22"/>
        <v>-0.36569090521050274</v>
      </c>
      <c r="F533" s="24">
        <f t="shared" si="23"/>
        <v>6.4842665879835998E-5</v>
      </c>
      <c r="G533" s="122"/>
    </row>
    <row r="534" spans="1:7" x14ac:dyDescent="0.15">
      <c r="A534" s="25" t="s">
        <v>145</v>
      </c>
      <c r="B534" s="25" t="s">
        <v>146</v>
      </c>
      <c r="C534" s="124">
        <v>0.2</v>
      </c>
      <c r="D534" s="126">
        <v>0</v>
      </c>
      <c r="E534" s="23" t="str">
        <f t="shared" si="22"/>
        <v/>
      </c>
      <c r="F534" s="24">
        <f t="shared" si="23"/>
        <v>9.2632379828337155E-6</v>
      </c>
      <c r="G534" s="122"/>
    </row>
    <row r="535" spans="1:7" x14ac:dyDescent="0.15">
      <c r="A535" s="25" t="s">
        <v>147</v>
      </c>
      <c r="B535" s="25" t="s">
        <v>148</v>
      </c>
      <c r="C535" s="124">
        <v>0</v>
      </c>
      <c r="D535" s="126">
        <v>0</v>
      </c>
      <c r="E535" s="23" t="str">
        <f t="shared" si="22"/>
        <v/>
      </c>
      <c r="F535" s="24">
        <f t="shared" si="23"/>
        <v>0</v>
      </c>
      <c r="G535" s="122"/>
    </row>
    <row r="536" spans="1:7" x14ac:dyDescent="0.15">
      <c r="A536" s="25" t="s">
        <v>149</v>
      </c>
      <c r="B536" s="25" t="s">
        <v>150</v>
      </c>
      <c r="C536" s="124">
        <v>0.4</v>
      </c>
      <c r="D536" s="126">
        <v>0.13415373</v>
      </c>
      <c r="E536" s="23">
        <f t="shared" si="22"/>
        <v>1.9816539577393786</v>
      </c>
      <c r="F536" s="24">
        <f t="shared" si="23"/>
        <v>1.8526475965667431E-5</v>
      </c>
      <c r="G536" s="122"/>
    </row>
    <row r="537" spans="1:7" x14ac:dyDescent="0.15">
      <c r="A537" s="25" t="s">
        <v>151</v>
      </c>
      <c r="B537" s="25" t="s">
        <v>152</v>
      </c>
      <c r="C537" s="124">
        <v>0.2</v>
      </c>
      <c r="D537" s="126">
        <v>0.12920777</v>
      </c>
      <c r="E537" s="23">
        <f t="shared" si="22"/>
        <v>0.5478945267765245</v>
      </c>
      <c r="F537" s="24">
        <f t="shared" si="23"/>
        <v>9.2632379828337155E-6</v>
      </c>
      <c r="G537" s="122"/>
    </row>
    <row r="538" spans="1:7" x14ac:dyDescent="0.15">
      <c r="A538" s="25" t="s">
        <v>1465</v>
      </c>
      <c r="B538" s="25" t="s">
        <v>683</v>
      </c>
      <c r="C538" s="124">
        <v>0</v>
      </c>
      <c r="D538" s="126">
        <v>0.50103867000000002</v>
      </c>
      <c r="E538" s="23">
        <f t="shared" si="22"/>
        <v>-1</v>
      </c>
      <c r="F538" s="24">
        <f t="shared" si="23"/>
        <v>0</v>
      </c>
      <c r="G538" s="122"/>
    </row>
    <row r="539" spans="1:7" x14ac:dyDescent="0.15">
      <c r="A539" s="25" t="s">
        <v>1467</v>
      </c>
      <c r="B539" s="25" t="s">
        <v>684</v>
      </c>
      <c r="C539" s="124">
        <v>0.2</v>
      </c>
      <c r="D539" s="126">
        <v>2.4404800000000001E-2</v>
      </c>
      <c r="E539" s="23">
        <f t="shared" si="22"/>
        <v>7.1951091588539953</v>
      </c>
      <c r="F539" s="24">
        <f t="shared" si="23"/>
        <v>9.2632379828337155E-6</v>
      </c>
      <c r="G539" s="122"/>
    </row>
    <row r="540" spans="1:7" x14ac:dyDescent="0.15">
      <c r="A540" s="25" t="s">
        <v>1469</v>
      </c>
      <c r="B540" s="25" t="s">
        <v>685</v>
      </c>
      <c r="C540" s="124">
        <v>0.2</v>
      </c>
      <c r="D540" s="126">
        <v>0.71187657000000004</v>
      </c>
      <c r="E540" s="23">
        <f t="shared" si="22"/>
        <v>-0.7190524194383866</v>
      </c>
      <c r="F540" s="24">
        <f t="shared" si="23"/>
        <v>9.2632379828337155E-6</v>
      </c>
      <c r="G540" s="122"/>
    </row>
    <row r="541" spans="1:7" x14ac:dyDescent="0.15">
      <c r="A541" s="25" t="s">
        <v>1471</v>
      </c>
      <c r="B541" s="25" t="s">
        <v>686</v>
      </c>
      <c r="C541" s="124">
        <v>0.4</v>
      </c>
      <c r="D541" s="126">
        <v>0.47847400000000001</v>
      </c>
      <c r="E541" s="23">
        <f t="shared" si="22"/>
        <v>-0.16400891166500164</v>
      </c>
      <c r="F541" s="24">
        <f t="shared" si="23"/>
        <v>1.8526475965667431E-5</v>
      </c>
      <c r="G541" s="122"/>
    </row>
    <row r="542" spans="1:7" x14ac:dyDescent="0.15">
      <c r="A542" s="25" t="s">
        <v>1473</v>
      </c>
      <c r="B542" s="25" t="s">
        <v>687</v>
      </c>
      <c r="C542" s="124">
        <v>38.4</v>
      </c>
      <c r="D542" s="126">
        <v>66.78098971</v>
      </c>
      <c r="E542" s="23">
        <f t="shared" si="22"/>
        <v>-0.42498606015343532</v>
      </c>
      <c r="F542" s="24">
        <f t="shared" si="23"/>
        <v>1.7785416927040732E-3</v>
      </c>
      <c r="G542" s="122"/>
    </row>
    <row r="543" spans="1:7" x14ac:dyDescent="0.15">
      <c r="A543" s="25" t="s">
        <v>1475</v>
      </c>
      <c r="B543" s="25" t="s">
        <v>688</v>
      </c>
      <c r="C543" s="124">
        <v>8.4735593699999985</v>
      </c>
      <c r="D543" s="126">
        <v>5.7428622899999997</v>
      </c>
      <c r="E543" s="23">
        <f t="shared" ref="E543:E606" si="24">IF(ISERROR(C543/D543-1),"",((C543/D543-1)))</f>
        <v>0.4754940902474607</v>
      </c>
      <c r="F543" s="24">
        <f t="shared" ref="F543:F606" si="25">C543/$C$1542</f>
        <v>3.9246298502990253E-4</v>
      </c>
      <c r="G543" s="122"/>
    </row>
    <row r="544" spans="1:7" x14ac:dyDescent="0.15">
      <c r="A544" s="25" t="s">
        <v>1477</v>
      </c>
      <c r="B544" s="25" t="s">
        <v>689</v>
      </c>
      <c r="C544" s="124">
        <v>0.8</v>
      </c>
      <c r="D544" s="126">
        <v>1.3905576799999999</v>
      </c>
      <c r="E544" s="23">
        <f t="shared" si="24"/>
        <v>-0.42469125049167322</v>
      </c>
      <c r="F544" s="24">
        <f t="shared" si="25"/>
        <v>3.7052951931334862E-5</v>
      </c>
      <c r="G544" s="122"/>
    </row>
    <row r="545" spans="1:7" x14ac:dyDescent="0.15">
      <c r="A545" s="25" t="s">
        <v>1479</v>
      </c>
      <c r="B545" s="25" t="s">
        <v>690</v>
      </c>
      <c r="C545" s="124">
        <v>19.8</v>
      </c>
      <c r="D545" s="126">
        <v>9.9650076500000004</v>
      </c>
      <c r="E545" s="23">
        <f t="shared" si="24"/>
        <v>0.98695281483301223</v>
      </c>
      <c r="F545" s="24">
        <f t="shared" si="25"/>
        <v>9.1706056030053777E-4</v>
      </c>
      <c r="G545" s="122"/>
    </row>
    <row r="546" spans="1:7" x14ac:dyDescent="0.15">
      <c r="A546" s="25" t="s">
        <v>1481</v>
      </c>
      <c r="B546" s="25" t="s">
        <v>691</v>
      </c>
      <c r="C546" s="124">
        <v>11.2</v>
      </c>
      <c r="D546" s="126">
        <v>12.637497249999999</v>
      </c>
      <c r="E546" s="23">
        <f t="shared" si="24"/>
        <v>-0.11374857074647438</v>
      </c>
      <c r="F546" s="24">
        <f t="shared" si="25"/>
        <v>5.1874132703868799E-4</v>
      </c>
      <c r="G546" s="122"/>
    </row>
    <row r="547" spans="1:7" x14ac:dyDescent="0.15">
      <c r="A547" s="25" t="s">
        <v>692</v>
      </c>
      <c r="B547" s="25" t="s">
        <v>693</v>
      </c>
      <c r="C547" s="124">
        <v>23.4</v>
      </c>
      <c r="D547" s="126">
        <v>16.439140210000001</v>
      </c>
      <c r="E547" s="23">
        <f t="shared" si="24"/>
        <v>0.42343210782797969</v>
      </c>
      <c r="F547" s="24">
        <f t="shared" si="25"/>
        <v>1.0837988439915446E-3</v>
      </c>
      <c r="G547" s="122"/>
    </row>
    <row r="548" spans="1:7" x14ac:dyDescent="0.15">
      <c r="A548" s="25" t="s">
        <v>694</v>
      </c>
      <c r="B548" s="25" t="s">
        <v>695</v>
      </c>
      <c r="C548" s="124">
        <v>79.400000000000006</v>
      </c>
      <c r="D548" s="126">
        <v>86.420217629999996</v>
      </c>
      <c r="E548" s="23">
        <f t="shared" si="24"/>
        <v>-8.1233510196148662E-2</v>
      </c>
      <c r="F548" s="24">
        <f t="shared" si="25"/>
        <v>3.6775054791849848E-3</v>
      </c>
      <c r="G548" s="122"/>
    </row>
    <row r="549" spans="1:7" x14ac:dyDescent="0.15">
      <c r="A549" s="25" t="s">
        <v>1487</v>
      </c>
      <c r="B549" s="25" t="s">
        <v>1488</v>
      </c>
      <c r="C549" s="124">
        <v>33.200000000000003</v>
      </c>
      <c r="D549" s="126">
        <v>13.286843989999999</v>
      </c>
      <c r="E549" s="23">
        <f t="shared" si="24"/>
        <v>1.4987122619176629</v>
      </c>
      <c r="F549" s="24">
        <f t="shared" si="25"/>
        <v>1.5376975051503968E-3</v>
      </c>
      <c r="G549" s="122"/>
    </row>
    <row r="550" spans="1:7" x14ac:dyDescent="0.15">
      <c r="A550" s="25" t="s">
        <v>1492</v>
      </c>
      <c r="B550" s="25" t="s">
        <v>696</v>
      </c>
      <c r="C550" s="124">
        <v>0.2</v>
      </c>
      <c r="D550" s="126">
        <v>0.54580187000000002</v>
      </c>
      <c r="E550" s="23">
        <f t="shared" si="24"/>
        <v>-0.63356666403506456</v>
      </c>
      <c r="F550" s="24">
        <f t="shared" si="25"/>
        <v>9.2632379828337155E-6</v>
      </c>
      <c r="G550" s="122"/>
    </row>
    <row r="551" spans="1:7" x14ac:dyDescent="0.15">
      <c r="A551" s="25" t="s">
        <v>1153</v>
      </c>
      <c r="B551" s="25" t="s">
        <v>1496</v>
      </c>
      <c r="C551" s="124">
        <v>0.2</v>
      </c>
      <c r="D551" s="126">
        <v>0.18192764</v>
      </c>
      <c r="E551" s="23">
        <f t="shared" si="24"/>
        <v>9.9338176431025049E-2</v>
      </c>
      <c r="F551" s="24">
        <f t="shared" si="25"/>
        <v>9.2632379828337155E-6</v>
      </c>
      <c r="G551" s="122"/>
    </row>
    <row r="552" spans="1:7" x14ac:dyDescent="0.15">
      <c r="A552" s="25" t="s">
        <v>1003</v>
      </c>
      <c r="B552" s="25" t="s">
        <v>1497</v>
      </c>
      <c r="C552" s="124">
        <v>253.25781087999999</v>
      </c>
      <c r="D552" s="126">
        <v>176.98241644000001</v>
      </c>
      <c r="E552" s="23">
        <f t="shared" si="24"/>
        <v>0.43097724606929311</v>
      </c>
      <c r="F552" s="24">
        <f t="shared" si="25"/>
        <v>1.1729936865964668E-2</v>
      </c>
      <c r="G552" s="122"/>
    </row>
    <row r="553" spans="1:7" x14ac:dyDescent="0.15">
      <c r="A553" s="25" t="s">
        <v>975</v>
      </c>
      <c r="B553" s="25" t="s">
        <v>1498</v>
      </c>
      <c r="C553" s="124">
        <v>133.6</v>
      </c>
      <c r="D553" s="126">
        <v>92.082037689999993</v>
      </c>
      <c r="E553" s="23">
        <f t="shared" si="24"/>
        <v>0.45088014287621281</v>
      </c>
      <c r="F553" s="24">
        <f t="shared" si="25"/>
        <v>6.1878429725329212E-3</v>
      </c>
      <c r="G553" s="122"/>
    </row>
    <row r="554" spans="1:7" x14ac:dyDescent="0.15">
      <c r="A554" s="25" t="s">
        <v>977</v>
      </c>
      <c r="B554" s="25" t="s">
        <v>697</v>
      </c>
      <c r="C554" s="124">
        <v>2</v>
      </c>
      <c r="D554" s="126">
        <v>1.5477171099999998</v>
      </c>
      <c r="E554" s="23">
        <f t="shared" si="24"/>
        <v>0.29222581250652468</v>
      </c>
      <c r="F554" s="24">
        <f t="shared" si="25"/>
        <v>9.2632379828337148E-5</v>
      </c>
      <c r="G554" s="122"/>
    </row>
    <row r="555" spans="1:7" x14ac:dyDescent="0.15">
      <c r="A555" s="25" t="s">
        <v>1186</v>
      </c>
      <c r="B555" s="25" t="s">
        <v>698</v>
      </c>
      <c r="C555" s="124">
        <v>4.8</v>
      </c>
      <c r="D555" s="126">
        <v>2.7552295099999999</v>
      </c>
      <c r="E555" s="23">
        <f t="shared" si="24"/>
        <v>0.74214161926568512</v>
      </c>
      <c r="F555" s="24">
        <f t="shared" si="25"/>
        <v>2.2231771158800914E-4</v>
      </c>
      <c r="G555" s="122"/>
    </row>
    <row r="556" spans="1:7" x14ac:dyDescent="0.15">
      <c r="A556" s="25" t="s">
        <v>979</v>
      </c>
      <c r="B556" s="25" t="s">
        <v>699</v>
      </c>
      <c r="C556" s="124">
        <v>6.4</v>
      </c>
      <c r="D556" s="126">
        <v>11.93090108</v>
      </c>
      <c r="E556" s="23">
        <f t="shared" si="24"/>
        <v>-0.46357781720875679</v>
      </c>
      <c r="F556" s="24">
        <f t="shared" si="25"/>
        <v>2.964236154506789E-4</v>
      </c>
      <c r="G556" s="122"/>
    </row>
    <row r="557" spans="1:7" x14ac:dyDescent="0.15">
      <c r="A557" s="25" t="s">
        <v>1187</v>
      </c>
      <c r="B557" s="25" t="s">
        <v>700</v>
      </c>
      <c r="C557" s="124">
        <v>6</v>
      </c>
      <c r="D557" s="126">
        <v>5.236519949999999</v>
      </c>
      <c r="E557" s="23">
        <f t="shared" si="24"/>
        <v>0.14579912943900863</v>
      </c>
      <c r="F557" s="24">
        <f t="shared" si="25"/>
        <v>2.7789713948501142E-4</v>
      </c>
      <c r="G557" s="122"/>
    </row>
    <row r="558" spans="1:7" x14ac:dyDescent="0.15">
      <c r="A558" s="25" t="s">
        <v>1157</v>
      </c>
      <c r="B558" s="25" t="s">
        <v>1506</v>
      </c>
      <c r="C558" s="124">
        <v>0</v>
      </c>
      <c r="D558" s="126">
        <v>0</v>
      </c>
      <c r="E558" s="23" t="str">
        <f t="shared" si="24"/>
        <v/>
      </c>
      <c r="F558" s="24">
        <f t="shared" si="25"/>
        <v>0</v>
      </c>
      <c r="G558" s="122"/>
    </row>
    <row r="559" spans="1:7" x14ac:dyDescent="0.15">
      <c r="A559" s="25" t="s">
        <v>983</v>
      </c>
      <c r="B559" s="25" t="s">
        <v>701</v>
      </c>
      <c r="C559" s="124">
        <v>1.6</v>
      </c>
      <c r="D559" s="126">
        <v>3.7539450200000002</v>
      </c>
      <c r="E559" s="23">
        <f t="shared" si="24"/>
        <v>-0.57378171723996108</v>
      </c>
      <c r="F559" s="24">
        <f t="shared" si="25"/>
        <v>7.4105903862669724E-5</v>
      </c>
      <c r="G559" s="122"/>
    </row>
    <row r="560" spans="1:7" x14ac:dyDescent="0.15">
      <c r="A560" s="25" t="s">
        <v>1513</v>
      </c>
      <c r="B560" s="25" t="s">
        <v>1514</v>
      </c>
      <c r="C560" s="124">
        <v>52.83212675</v>
      </c>
      <c r="D560" s="126">
        <v>74.117368339999999</v>
      </c>
      <c r="E560" s="23">
        <f t="shared" si="24"/>
        <v>-0.28718291092524773</v>
      </c>
      <c r="F560" s="24">
        <f t="shared" si="25"/>
        <v>2.4469828161224256E-3</v>
      </c>
      <c r="G560" s="122"/>
    </row>
    <row r="561" spans="1:7" x14ac:dyDescent="0.15">
      <c r="A561" s="25" t="s">
        <v>1515</v>
      </c>
      <c r="B561" s="25" t="s">
        <v>1516</v>
      </c>
      <c r="C561" s="124">
        <v>15.2</v>
      </c>
      <c r="D561" s="126">
        <v>25.95189066</v>
      </c>
      <c r="E561" s="23">
        <f t="shared" si="24"/>
        <v>-0.41430086157738155</v>
      </c>
      <c r="F561" s="24">
        <f t="shared" si="25"/>
        <v>7.0400608669536223E-4</v>
      </c>
      <c r="G561" s="122"/>
    </row>
    <row r="562" spans="1:7" x14ac:dyDescent="0.15">
      <c r="A562" s="25" t="s">
        <v>1517</v>
      </c>
      <c r="B562" s="25" t="s">
        <v>1518</v>
      </c>
      <c r="C562" s="124">
        <v>0.4</v>
      </c>
      <c r="D562" s="126">
        <v>2.4474830000000003E-2</v>
      </c>
      <c r="E562" s="23">
        <f t="shared" si="24"/>
        <v>15.343320872913111</v>
      </c>
      <c r="F562" s="24">
        <f t="shared" si="25"/>
        <v>1.8526475965667431E-5</v>
      </c>
      <c r="G562" s="122"/>
    </row>
    <row r="563" spans="1:7" x14ac:dyDescent="0.15">
      <c r="A563" s="25" t="s">
        <v>1521</v>
      </c>
      <c r="B563" s="25" t="s">
        <v>1522</v>
      </c>
      <c r="C563" s="124">
        <v>0.8</v>
      </c>
      <c r="D563" s="126">
        <v>2.2375500000000001</v>
      </c>
      <c r="E563" s="23">
        <f t="shared" si="24"/>
        <v>-0.64246609014323708</v>
      </c>
      <c r="F563" s="24">
        <f t="shared" si="25"/>
        <v>3.7052951931334862E-5</v>
      </c>
      <c r="G563" s="122"/>
    </row>
    <row r="564" spans="1:7" x14ac:dyDescent="0.15">
      <c r="A564" s="25" t="s">
        <v>1525</v>
      </c>
      <c r="B564" s="25" t="s">
        <v>1526</v>
      </c>
      <c r="C564" s="124">
        <v>0</v>
      </c>
      <c r="D564" s="126">
        <v>1.49796E-3</v>
      </c>
      <c r="E564" s="23">
        <f t="shared" si="24"/>
        <v>-1</v>
      </c>
      <c r="F564" s="24">
        <f t="shared" si="25"/>
        <v>0</v>
      </c>
      <c r="G564" s="122"/>
    </row>
    <row r="565" spans="1:7" x14ac:dyDescent="0.15">
      <c r="A565" s="25" t="s">
        <v>1529</v>
      </c>
      <c r="B565" s="25" t="s">
        <v>1530</v>
      </c>
      <c r="C565" s="124">
        <v>0</v>
      </c>
      <c r="D565" s="126">
        <v>1.52547005</v>
      </c>
      <c r="E565" s="23">
        <f t="shared" si="24"/>
        <v>-1</v>
      </c>
      <c r="F565" s="24">
        <f t="shared" si="25"/>
        <v>0</v>
      </c>
      <c r="G565" s="122"/>
    </row>
    <row r="566" spans="1:7" x14ac:dyDescent="0.15">
      <c r="A566" s="25" t="s">
        <v>1533</v>
      </c>
      <c r="B566" s="25" t="s">
        <v>1534</v>
      </c>
      <c r="C566" s="124">
        <v>0</v>
      </c>
      <c r="D566" s="126">
        <v>9.179940000000001E-3</v>
      </c>
      <c r="E566" s="23">
        <f t="shared" si="24"/>
        <v>-1</v>
      </c>
      <c r="F566" s="24">
        <f t="shared" si="25"/>
        <v>0</v>
      </c>
      <c r="G566" s="122"/>
    </row>
    <row r="567" spans="1:7" x14ac:dyDescent="0.15">
      <c r="A567" s="25" t="s">
        <v>51</v>
      </c>
      <c r="B567" s="25" t="s">
        <v>52</v>
      </c>
      <c r="C567" s="124">
        <v>0</v>
      </c>
      <c r="D567" s="126">
        <v>0.76443088000000003</v>
      </c>
      <c r="E567" s="23">
        <f t="shared" si="24"/>
        <v>-1</v>
      </c>
      <c r="F567" s="24">
        <f t="shared" si="25"/>
        <v>0</v>
      </c>
      <c r="G567" s="122"/>
    </row>
    <row r="568" spans="1:7" x14ac:dyDescent="0.15">
      <c r="A568" s="25" t="s">
        <v>157</v>
      </c>
      <c r="B568" s="25" t="s">
        <v>158</v>
      </c>
      <c r="C568" s="124">
        <v>0.4</v>
      </c>
      <c r="D568" s="126">
        <v>2.6287500000000001</v>
      </c>
      <c r="E568" s="23">
        <f t="shared" si="24"/>
        <v>-0.84783642415596772</v>
      </c>
      <c r="F568" s="24">
        <f t="shared" si="25"/>
        <v>1.8526475965667431E-5</v>
      </c>
      <c r="G568" s="122"/>
    </row>
    <row r="569" spans="1:7" x14ac:dyDescent="0.15">
      <c r="A569" s="25" t="s">
        <v>161</v>
      </c>
      <c r="B569" s="25" t="s">
        <v>162</v>
      </c>
      <c r="C569" s="124">
        <v>1</v>
      </c>
      <c r="D569" s="126">
        <v>0</v>
      </c>
      <c r="E569" s="23" t="str">
        <f t="shared" si="24"/>
        <v/>
      </c>
      <c r="F569" s="24">
        <f t="shared" si="25"/>
        <v>4.6316189914168574E-5</v>
      </c>
      <c r="G569" s="122"/>
    </row>
    <row r="570" spans="1:7" x14ac:dyDescent="0.15">
      <c r="A570" s="25" t="s">
        <v>1156</v>
      </c>
      <c r="B570" s="25" t="s">
        <v>166</v>
      </c>
      <c r="C570" s="124">
        <v>1</v>
      </c>
      <c r="D570" s="126">
        <v>6.6750000000000004E-3</v>
      </c>
      <c r="E570" s="23">
        <f t="shared" si="24"/>
        <v>148.81273408239699</v>
      </c>
      <c r="F570" s="24">
        <f t="shared" si="25"/>
        <v>4.6316189914168574E-5</v>
      </c>
      <c r="G570" s="122"/>
    </row>
    <row r="571" spans="1:7" x14ac:dyDescent="0.15">
      <c r="A571" s="25" t="s">
        <v>169</v>
      </c>
      <c r="B571" s="25" t="s">
        <v>170</v>
      </c>
      <c r="C571" s="124">
        <v>0.4</v>
      </c>
      <c r="D571" s="126">
        <v>0.86800500000000003</v>
      </c>
      <c r="E571" s="23">
        <f t="shared" si="24"/>
        <v>-0.53917316144492256</v>
      </c>
      <c r="F571" s="24">
        <f t="shared" si="25"/>
        <v>1.8526475965667431E-5</v>
      </c>
      <c r="G571" s="122"/>
    </row>
    <row r="572" spans="1:7" x14ac:dyDescent="0.15">
      <c r="A572" s="25" t="s">
        <v>173</v>
      </c>
      <c r="B572" s="25" t="s">
        <v>174</v>
      </c>
      <c r="C572" s="124">
        <v>0.4</v>
      </c>
      <c r="D572" s="126">
        <v>4.1669999999999999E-2</v>
      </c>
      <c r="E572" s="23">
        <f t="shared" si="24"/>
        <v>8.5992320614350852</v>
      </c>
      <c r="F572" s="24">
        <f t="shared" si="25"/>
        <v>1.8526475965667431E-5</v>
      </c>
      <c r="G572" s="122"/>
    </row>
    <row r="573" spans="1:7" x14ac:dyDescent="0.15">
      <c r="A573" s="25" t="s">
        <v>177</v>
      </c>
      <c r="B573" s="25" t="s">
        <v>178</v>
      </c>
      <c r="C573" s="124">
        <v>0</v>
      </c>
      <c r="D573" s="126">
        <v>0</v>
      </c>
      <c r="E573" s="23" t="str">
        <f t="shared" si="24"/>
        <v/>
      </c>
      <c r="F573" s="24">
        <f t="shared" si="25"/>
        <v>0</v>
      </c>
      <c r="G573" s="122"/>
    </row>
    <row r="574" spans="1:7" x14ac:dyDescent="0.15">
      <c r="A574" s="25" t="s">
        <v>181</v>
      </c>
      <c r="B574" s="25" t="s">
        <v>182</v>
      </c>
      <c r="C574" s="124">
        <v>0.8</v>
      </c>
      <c r="D574" s="126">
        <v>1.86796242</v>
      </c>
      <c r="E574" s="23">
        <f t="shared" si="24"/>
        <v>-0.57172585945278276</v>
      </c>
      <c r="F574" s="24">
        <f t="shared" si="25"/>
        <v>3.7052951931334862E-5</v>
      </c>
      <c r="G574" s="122"/>
    </row>
    <row r="575" spans="1:7" x14ac:dyDescent="0.15">
      <c r="A575" s="25" t="s">
        <v>185</v>
      </c>
      <c r="B575" s="25" t="s">
        <v>186</v>
      </c>
      <c r="C575" s="124">
        <v>0</v>
      </c>
      <c r="D575" s="126">
        <v>0</v>
      </c>
      <c r="E575" s="23" t="str">
        <f t="shared" si="24"/>
        <v/>
      </c>
      <c r="F575" s="24">
        <f t="shared" si="25"/>
        <v>0</v>
      </c>
      <c r="G575" s="122"/>
    </row>
    <row r="576" spans="1:7" x14ac:dyDescent="0.15">
      <c r="A576" s="25" t="s">
        <v>191</v>
      </c>
      <c r="B576" s="25" t="s">
        <v>192</v>
      </c>
      <c r="C576" s="124">
        <v>0</v>
      </c>
      <c r="D576" s="126">
        <v>5.9864999999999996E-3</v>
      </c>
      <c r="E576" s="23">
        <f t="shared" si="24"/>
        <v>-1</v>
      </c>
      <c r="F576" s="24">
        <f t="shared" si="25"/>
        <v>0</v>
      </c>
      <c r="G576" s="122"/>
    </row>
    <row r="577" spans="1:7" x14ac:dyDescent="0.15">
      <c r="A577" s="25" t="s">
        <v>195</v>
      </c>
      <c r="B577" s="25" t="s">
        <v>196</v>
      </c>
      <c r="C577" s="124">
        <v>0</v>
      </c>
      <c r="D577" s="126">
        <v>1.08687</v>
      </c>
      <c r="E577" s="23">
        <f t="shared" si="24"/>
        <v>-1</v>
      </c>
      <c r="F577" s="24">
        <f t="shared" si="25"/>
        <v>0</v>
      </c>
      <c r="G577" s="122"/>
    </row>
    <row r="578" spans="1:7" x14ac:dyDescent="0.15">
      <c r="A578" s="25" t="s">
        <v>199</v>
      </c>
      <c r="B578" s="25" t="s">
        <v>200</v>
      </c>
      <c r="C578" s="124">
        <v>0</v>
      </c>
      <c r="D578" s="126">
        <v>5.7420000000000008E-4</v>
      </c>
      <c r="E578" s="23">
        <f t="shared" si="24"/>
        <v>-1</v>
      </c>
      <c r="F578" s="24">
        <f t="shared" si="25"/>
        <v>0</v>
      </c>
      <c r="G578" s="122"/>
    </row>
    <row r="579" spans="1:7" x14ac:dyDescent="0.15">
      <c r="A579" s="25" t="s">
        <v>203</v>
      </c>
      <c r="B579" s="25" t="s">
        <v>204</v>
      </c>
      <c r="C579" s="124">
        <v>0</v>
      </c>
      <c r="D579" s="126">
        <v>0</v>
      </c>
      <c r="E579" s="23" t="str">
        <f t="shared" si="24"/>
        <v/>
      </c>
      <c r="F579" s="24">
        <f t="shared" si="25"/>
        <v>0</v>
      </c>
      <c r="G579" s="122"/>
    </row>
    <row r="580" spans="1:7" x14ac:dyDescent="0.15">
      <c r="A580" s="25" t="s">
        <v>207</v>
      </c>
      <c r="B580" s="25" t="s">
        <v>208</v>
      </c>
      <c r="C580" s="124">
        <v>1.6</v>
      </c>
      <c r="D580" s="126">
        <v>0</v>
      </c>
      <c r="E580" s="23" t="str">
        <f t="shared" si="24"/>
        <v/>
      </c>
      <c r="F580" s="24">
        <f t="shared" si="25"/>
        <v>7.4105903862669724E-5</v>
      </c>
      <c r="G580" s="122"/>
    </row>
    <row r="581" spans="1:7" x14ac:dyDescent="0.15">
      <c r="A581" s="25" t="s">
        <v>213</v>
      </c>
      <c r="B581" s="25" t="s">
        <v>214</v>
      </c>
      <c r="C581" s="124">
        <v>0</v>
      </c>
      <c r="D581" s="126">
        <v>0.22514999999999999</v>
      </c>
      <c r="E581" s="23">
        <f t="shared" si="24"/>
        <v>-1</v>
      </c>
      <c r="F581" s="24">
        <f t="shared" si="25"/>
        <v>0</v>
      </c>
      <c r="G581" s="122"/>
    </row>
    <row r="582" spans="1:7" x14ac:dyDescent="0.15">
      <c r="A582" s="25" t="s">
        <v>1151</v>
      </c>
      <c r="B582" s="25" t="s">
        <v>217</v>
      </c>
      <c r="C582" s="124">
        <v>0</v>
      </c>
      <c r="D582" s="126">
        <v>9.179940000000001E-3</v>
      </c>
      <c r="E582" s="23">
        <f t="shared" si="24"/>
        <v>-1</v>
      </c>
      <c r="F582" s="24">
        <f t="shared" si="25"/>
        <v>0</v>
      </c>
      <c r="G582" s="122"/>
    </row>
    <row r="583" spans="1:7" x14ac:dyDescent="0.15">
      <c r="A583" s="25" t="s">
        <v>1152</v>
      </c>
      <c r="B583" s="25" t="s">
        <v>218</v>
      </c>
      <c r="C583" s="124">
        <v>0</v>
      </c>
      <c r="D583" s="126">
        <v>0</v>
      </c>
      <c r="E583" s="23" t="str">
        <f t="shared" si="24"/>
        <v/>
      </c>
      <c r="F583" s="24">
        <f t="shared" si="25"/>
        <v>0</v>
      </c>
      <c r="G583" s="122"/>
    </row>
    <row r="584" spans="1:7" x14ac:dyDescent="0.15">
      <c r="A584" s="25" t="s">
        <v>215</v>
      </c>
      <c r="B584" s="25" t="s">
        <v>216</v>
      </c>
      <c r="C584" s="124">
        <v>0</v>
      </c>
      <c r="D584" s="126">
        <v>0</v>
      </c>
      <c r="E584" s="23" t="str">
        <f t="shared" si="24"/>
        <v/>
      </c>
      <c r="F584" s="24">
        <f t="shared" si="25"/>
        <v>0</v>
      </c>
      <c r="G584" s="122"/>
    </row>
    <row r="585" spans="1:7" x14ac:dyDescent="0.15">
      <c r="A585" s="25" t="s">
        <v>1155</v>
      </c>
      <c r="B585" s="25" t="s">
        <v>219</v>
      </c>
      <c r="C585" s="124">
        <v>0</v>
      </c>
      <c r="D585" s="126">
        <v>0</v>
      </c>
      <c r="E585" s="23" t="str">
        <f t="shared" si="24"/>
        <v/>
      </c>
      <c r="F585" s="24">
        <f t="shared" si="25"/>
        <v>0</v>
      </c>
      <c r="G585" s="122"/>
    </row>
    <row r="586" spans="1:7" x14ac:dyDescent="0.15">
      <c r="A586" s="25" t="s">
        <v>1154</v>
      </c>
      <c r="B586" s="25" t="s">
        <v>221</v>
      </c>
      <c r="C586" s="124">
        <v>3</v>
      </c>
      <c r="D586" s="126">
        <v>2.8539672</v>
      </c>
      <c r="E586" s="23">
        <f t="shared" si="24"/>
        <v>5.1168352600548417E-2</v>
      </c>
      <c r="F586" s="24">
        <f t="shared" si="25"/>
        <v>1.3894856974250571E-4</v>
      </c>
      <c r="G586" s="122"/>
    </row>
    <row r="587" spans="1:7" x14ac:dyDescent="0.15">
      <c r="A587" s="25" t="s">
        <v>222</v>
      </c>
      <c r="B587" s="25" t="s">
        <v>223</v>
      </c>
      <c r="C587" s="124">
        <v>1.2</v>
      </c>
      <c r="D587" s="126">
        <v>0.50577278999999997</v>
      </c>
      <c r="E587" s="23">
        <f t="shared" si="24"/>
        <v>1.3726068774874189</v>
      </c>
      <c r="F587" s="24">
        <f t="shared" si="25"/>
        <v>5.5579427897002286E-5</v>
      </c>
      <c r="G587" s="122"/>
    </row>
    <row r="588" spans="1:7" x14ac:dyDescent="0.15">
      <c r="A588" s="25" t="s">
        <v>236</v>
      </c>
      <c r="B588" s="25" t="s">
        <v>237</v>
      </c>
      <c r="C588" s="124">
        <v>0.2</v>
      </c>
      <c r="D588" s="126">
        <v>0</v>
      </c>
      <c r="E588" s="23" t="str">
        <f t="shared" si="24"/>
        <v/>
      </c>
      <c r="F588" s="24">
        <f t="shared" si="25"/>
        <v>9.2632379828337155E-6</v>
      </c>
      <c r="G588" s="122"/>
    </row>
    <row r="589" spans="1:7" x14ac:dyDescent="0.15">
      <c r="A589" s="25" t="s">
        <v>702</v>
      </c>
      <c r="B589" s="25" t="s">
        <v>703</v>
      </c>
      <c r="C589" s="124">
        <v>2.4</v>
      </c>
      <c r="D589" s="126">
        <v>3.98856338</v>
      </c>
      <c r="E589" s="23">
        <f t="shared" si="24"/>
        <v>-0.39827958807564445</v>
      </c>
      <c r="F589" s="24">
        <f t="shared" si="25"/>
        <v>1.1115885579400457E-4</v>
      </c>
      <c r="G589" s="122"/>
    </row>
    <row r="590" spans="1:7" x14ac:dyDescent="0.15">
      <c r="A590" s="25" t="s">
        <v>704</v>
      </c>
      <c r="B590" s="25" t="s">
        <v>705</v>
      </c>
      <c r="C590" s="124">
        <v>1.4</v>
      </c>
      <c r="D590" s="126">
        <v>1.0980643000000001</v>
      </c>
      <c r="E590" s="23">
        <f t="shared" si="24"/>
        <v>0.27497087374573592</v>
      </c>
      <c r="F590" s="24">
        <f t="shared" si="25"/>
        <v>6.4842665879835998E-5</v>
      </c>
      <c r="G590" s="122"/>
    </row>
    <row r="591" spans="1:7" x14ac:dyDescent="0.15">
      <c r="A591" s="25" t="s">
        <v>706</v>
      </c>
      <c r="B591" s="25" t="s">
        <v>707</v>
      </c>
      <c r="C591" s="124">
        <v>0.4</v>
      </c>
      <c r="D591" s="126">
        <v>0.19240492000000001</v>
      </c>
      <c r="E591" s="23">
        <f t="shared" si="24"/>
        <v>1.0789489166909036</v>
      </c>
      <c r="F591" s="24">
        <f t="shared" si="25"/>
        <v>1.8526475965667431E-5</v>
      </c>
      <c r="G591" s="122"/>
    </row>
    <row r="592" spans="1:7" x14ac:dyDescent="0.15">
      <c r="A592" s="25" t="s">
        <v>708</v>
      </c>
      <c r="B592" s="25" t="s">
        <v>709</v>
      </c>
      <c r="C592" s="124">
        <v>9.7722539999999997E-2</v>
      </c>
      <c r="D592" s="126">
        <v>1.4743166200000002</v>
      </c>
      <c r="E592" s="23">
        <f t="shared" si="24"/>
        <v>-0.93371672090354652</v>
      </c>
      <c r="F592" s="24">
        <f t="shared" si="25"/>
        <v>4.5261357215349344E-6</v>
      </c>
      <c r="G592" s="122"/>
    </row>
    <row r="593" spans="1:7" x14ac:dyDescent="0.15">
      <c r="A593" s="25" t="s">
        <v>710</v>
      </c>
      <c r="B593" s="25" t="s">
        <v>711</v>
      </c>
      <c r="C593" s="124">
        <v>1</v>
      </c>
      <c r="D593" s="126">
        <v>1.12803695</v>
      </c>
      <c r="E593" s="23">
        <f t="shared" si="24"/>
        <v>-0.11350421632908392</v>
      </c>
      <c r="F593" s="24">
        <f t="shared" si="25"/>
        <v>4.6316189914168574E-5</v>
      </c>
      <c r="G593" s="122"/>
    </row>
    <row r="594" spans="1:7" x14ac:dyDescent="0.15">
      <c r="A594" s="25" t="s">
        <v>712</v>
      </c>
      <c r="B594" s="25" t="s">
        <v>713</v>
      </c>
      <c r="C594" s="124">
        <v>1.4</v>
      </c>
      <c r="D594" s="126">
        <v>5.5785691500000008</v>
      </c>
      <c r="E594" s="23">
        <f t="shared" si="24"/>
        <v>-0.7490395901967084</v>
      </c>
      <c r="F594" s="24">
        <f t="shared" si="25"/>
        <v>6.4842665879835998E-5</v>
      </c>
      <c r="G594" s="122"/>
    </row>
    <row r="595" spans="1:7" x14ac:dyDescent="0.15">
      <c r="A595" s="25" t="s">
        <v>714</v>
      </c>
      <c r="B595" s="25" t="s">
        <v>715</v>
      </c>
      <c r="C595" s="124">
        <v>0.4</v>
      </c>
      <c r="D595" s="126">
        <v>0.85839345999999994</v>
      </c>
      <c r="E595" s="23">
        <f t="shared" si="24"/>
        <v>-0.53401322512405902</v>
      </c>
      <c r="F595" s="24">
        <f t="shared" si="25"/>
        <v>1.8526475965667431E-5</v>
      </c>
      <c r="G595" s="122"/>
    </row>
    <row r="596" spans="1:7" x14ac:dyDescent="0.15">
      <c r="A596" s="25" t="s">
        <v>261</v>
      </c>
      <c r="B596" s="25" t="s">
        <v>716</v>
      </c>
      <c r="C596" s="124">
        <v>11</v>
      </c>
      <c r="D596" s="126">
        <v>8.1506995</v>
      </c>
      <c r="E596" s="23">
        <f t="shared" si="24"/>
        <v>0.34957741970489775</v>
      </c>
      <c r="F596" s="24">
        <f t="shared" si="25"/>
        <v>5.0947808905585433E-4</v>
      </c>
      <c r="G596" s="122"/>
    </row>
    <row r="597" spans="1:7" x14ac:dyDescent="0.15">
      <c r="A597" s="25" t="s">
        <v>263</v>
      </c>
      <c r="B597" s="25" t="s">
        <v>717</v>
      </c>
      <c r="C597" s="124">
        <v>6</v>
      </c>
      <c r="D597" s="126">
        <v>3.4197883999999998</v>
      </c>
      <c r="E597" s="23">
        <f t="shared" si="24"/>
        <v>0.75449451784794652</v>
      </c>
      <c r="F597" s="24">
        <f t="shared" si="25"/>
        <v>2.7789713948501142E-4</v>
      </c>
      <c r="G597" s="122"/>
    </row>
    <row r="598" spans="1:7" x14ac:dyDescent="0.15">
      <c r="A598" s="25" t="s">
        <v>265</v>
      </c>
      <c r="B598" s="25" t="s">
        <v>718</v>
      </c>
      <c r="C598" s="124">
        <v>0.6</v>
      </c>
      <c r="D598" s="126">
        <v>2.2717409900000001</v>
      </c>
      <c r="E598" s="23">
        <f t="shared" si="24"/>
        <v>-0.73588538365898837</v>
      </c>
      <c r="F598" s="24">
        <f t="shared" si="25"/>
        <v>2.7789713948501143E-5</v>
      </c>
      <c r="G598" s="122"/>
    </row>
    <row r="599" spans="1:7" x14ac:dyDescent="0.15">
      <c r="A599" s="25" t="s">
        <v>719</v>
      </c>
      <c r="B599" s="25" t="s">
        <v>720</v>
      </c>
      <c r="C599" s="124">
        <v>0.4</v>
      </c>
      <c r="D599" s="126">
        <v>1.0972499999999999E-3</v>
      </c>
      <c r="E599" s="23">
        <f t="shared" si="24"/>
        <v>363.54773296878562</v>
      </c>
      <c r="F599" s="24">
        <f t="shared" si="25"/>
        <v>1.8526475965667431E-5</v>
      </c>
      <c r="G599" s="122"/>
    </row>
    <row r="600" spans="1:7" x14ac:dyDescent="0.15">
      <c r="A600" s="25" t="s">
        <v>721</v>
      </c>
      <c r="B600" s="25" t="s">
        <v>722</v>
      </c>
      <c r="C600" s="124">
        <v>0</v>
      </c>
      <c r="D600" s="126">
        <v>1.7087999999999999E-3</v>
      </c>
      <c r="E600" s="23">
        <f t="shared" si="24"/>
        <v>-1</v>
      </c>
      <c r="F600" s="24">
        <f t="shared" si="25"/>
        <v>0</v>
      </c>
      <c r="G600" s="122"/>
    </row>
    <row r="601" spans="1:7" x14ac:dyDescent="0.15">
      <c r="A601" s="25" t="s">
        <v>723</v>
      </c>
      <c r="B601" s="25" t="s">
        <v>724</v>
      </c>
      <c r="C601" s="124">
        <v>0</v>
      </c>
      <c r="D601" s="126">
        <v>1.5587000000000001E-3</v>
      </c>
      <c r="E601" s="23">
        <f t="shared" si="24"/>
        <v>-1</v>
      </c>
      <c r="F601" s="24">
        <f t="shared" si="25"/>
        <v>0</v>
      </c>
      <c r="G601" s="122"/>
    </row>
    <row r="602" spans="1:7" x14ac:dyDescent="0.15">
      <c r="A602" s="25" t="s">
        <v>741</v>
      </c>
      <c r="B602" s="25" t="s">
        <v>725</v>
      </c>
      <c r="C602" s="124">
        <v>3.6</v>
      </c>
      <c r="D602" s="126">
        <v>9.1069830199999995</v>
      </c>
      <c r="E602" s="23">
        <f t="shared" si="24"/>
        <v>-0.60469894452487949</v>
      </c>
      <c r="F602" s="24">
        <f t="shared" si="25"/>
        <v>1.6673828369100687E-4</v>
      </c>
      <c r="G602" s="122"/>
    </row>
    <row r="603" spans="1:7" x14ac:dyDescent="0.15">
      <c r="A603" s="25" t="s">
        <v>277</v>
      </c>
      <c r="B603" s="25" t="s">
        <v>726</v>
      </c>
      <c r="C603" s="124">
        <v>11.4</v>
      </c>
      <c r="D603" s="126">
        <v>11.40534635</v>
      </c>
      <c r="E603" s="23">
        <f t="shared" si="24"/>
        <v>-4.6875823284397988E-4</v>
      </c>
      <c r="F603" s="24">
        <f t="shared" si="25"/>
        <v>5.2800456502152175E-4</v>
      </c>
      <c r="G603" s="122"/>
    </row>
    <row r="604" spans="1:7" x14ac:dyDescent="0.15">
      <c r="A604" s="25" t="s">
        <v>727</v>
      </c>
      <c r="B604" s="25" t="s">
        <v>743</v>
      </c>
      <c r="C604" s="124">
        <v>5</v>
      </c>
      <c r="D604" s="126">
        <v>7.3732124500000005</v>
      </c>
      <c r="E604" s="23">
        <f t="shared" si="24"/>
        <v>-0.32186953327243406</v>
      </c>
      <c r="F604" s="24">
        <f t="shared" si="25"/>
        <v>2.3158094957084286E-4</v>
      </c>
      <c r="G604" s="122"/>
    </row>
    <row r="605" spans="1:7" x14ac:dyDescent="0.15">
      <c r="A605" s="25" t="s">
        <v>281</v>
      </c>
      <c r="B605" s="25" t="s">
        <v>744</v>
      </c>
      <c r="C605" s="124">
        <v>3.6</v>
      </c>
      <c r="D605" s="126">
        <v>7.4308959100000003</v>
      </c>
      <c r="E605" s="23">
        <f t="shared" si="24"/>
        <v>-0.51553620941515788</v>
      </c>
      <c r="F605" s="24">
        <f t="shared" si="25"/>
        <v>1.6673828369100687E-4</v>
      </c>
      <c r="G605" s="122"/>
    </row>
    <row r="606" spans="1:7" x14ac:dyDescent="0.15">
      <c r="A606" s="25" t="s">
        <v>745</v>
      </c>
      <c r="B606" s="25" t="s">
        <v>746</v>
      </c>
      <c r="C606" s="124">
        <v>15.2</v>
      </c>
      <c r="D606" s="126">
        <v>22.538694159999999</v>
      </c>
      <c r="E606" s="23">
        <f t="shared" si="24"/>
        <v>-0.32560423012545991</v>
      </c>
      <c r="F606" s="24">
        <f t="shared" si="25"/>
        <v>7.0400608669536223E-4</v>
      </c>
      <c r="G606" s="122"/>
    </row>
    <row r="607" spans="1:7" x14ac:dyDescent="0.15">
      <c r="A607" s="25" t="s">
        <v>285</v>
      </c>
      <c r="B607" s="25" t="s">
        <v>747</v>
      </c>
      <c r="C607" s="124">
        <v>3</v>
      </c>
      <c r="D607" s="126">
        <v>10.922744139999999</v>
      </c>
      <c r="E607" s="23">
        <f t="shared" ref="E607:E670" si="26">IF(ISERROR(C607/D607-1),"",((C607/D607-1)))</f>
        <v>-0.72534374498311738</v>
      </c>
      <c r="F607" s="24">
        <f t="shared" ref="F607:F670" si="27">C607/$C$1542</f>
        <v>1.3894856974250571E-4</v>
      </c>
      <c r="G607" s="122"/>
    </row>
    <row r="608" spans="1:7" x14ac:dyDescent="0.15">
      <c r="A608" s="25" t="s">
        <v>289</v>
      </c>
      <c r="B608" s="25" t="s">
        <v>748</v>
      </c>
      <c r="C608" s="124">
        <v>11.6</v>
      </c>
      <c r="D608" s="126">
        <v>9.2830660300000005</v>
      </c>
      <c r="E608" s="23">
        <f t="shared" si="26"/>
        <v>0.24958714744809352</v>
      </c>
      <c r="F608" s="24">
        <f t="shared" si="27"/>
        <v>5.3726780300435541E-4</v>
      </c>
      <c r="G608" s="122"/>
    </row>
    <row r="609" spans="1:7" x14ac:dyDescent="0.15">
      <c r="A609" s="25" t="s">
        <v>291</v>
      </c>
      <c r="B609" s="25" t="s">
        <v>749</v>
      </c>
      <c r="C609" s="124">
        <v>4.2</v>
      </c>
      <c r="D609" s="126">
        <v>6.5342111799999998</v>
      </c>
      <c r="E609" s="23">
        <f t="shared" si="26"/>
        <v>-0.35722922257924328</v>
      </c>
      <c r="F609" s="24">
        <f t="shared" si="27"/>
        <v>1.9452799763950801E-4</v>
      </c>
      <c r="G609" s="122"/>
    </row>
    <row r="610" spans="1:7" x14ac:dyDescent="0.15">
      <c r="A610" s="25" t="s">
        <v>750</v>
      </c>
      <c r="B610" s="25" t="s">
        <v>751</v>
      </c>
      <c r="C610" s="124">
        <v>1.8</v>
      </c>
      <c r="D610" s="126">
        <v>3.2036330799999999</v>
      </c>
      <c r="E610" s="23">
        <f t="shared" si="26"/>
        <v>-0.43813790310842959</v>
      </c>
      <c r="F610" s="24">
        <f t="shared" si="27"/>
        <v>8.3369141845503436E-5</v>
      </c>
      <c r="G610" s="122"/>
    </row>
    <row r="611" spans="1:7" x14ac:dyDescent="0.15">
      <c r="A611" s="25" t="s">
        <v>752</v>
      </c>
      <c r="B611" s="25" t="s">
        <v>753</v>
      </c>
      <c r="C611" s="124">
        <v>3.2</v>
      </c>
      <c r="D611" s="126">
        <v>7.0646841999999994</v>
      </c>
      <c r="E611" s="23">
        <f t="shared" si="26"/>
        <v>-0.54704273971651829</v>
      </c>
      <c r="F611" s="24">
        <f t="shared" si="27"/>
        <v>1.4821180772533945E-4</v>
      </c>
      <c r="G611" s="122"/>
    </row>
    <row r="612" spans="1:7" x14ac:dyDescent="0.15">
      <c r="A612" s="25" t="s">
        <v>297</v>
      </c>
      <c r="B612" s="25" t="s">
        <v>754</v>
      </c>
      <c r="C612" s="124">
        <v>3</v>
      </c>
      <c r="D612" s="126">
        <v>5.6313755399999996</v>
      </c>
      <c r="E612" s="23">
        <f t="shared" si="26"/>
        <v>-0.46727047793370924</v>
      </c>
      <c r="F612" s="24">
        <f t="shared" si="27"/>
        <v>1.3894856974250571E-4</v>
      </c>
      <c r="G612" s="122"/>
    </row>
    <row r="613" spans="1:7" x14ac:dyDescent="0.15">
      <c r="A613" s="25" t="s">
        <v>755</v>
      </c>
      <c r="B613" s="25" t="s">
        <v>756</v>
      </c>
      <c r="C613" s="124">
        <v>0.6</v>
      </c>
      <c r="D613" s="126">
        <v>1.78836756</v>
      </c>
      <c r="E613" s="23">
        <f t="shared" si="26"/>
        <v>-0.66449849940243833</v>
      </c>
      <c r="F613" s="24">
        <f t="shared" si="27"/>
        <v>2.7789713948501143E-5</v>
      </c>
      <c r="G613" s="122"/>
    </row>
    <row r="614" spans="1:7" x14ac:dyDescent="0.15">
      <c r="A614" s="25" t="s">
        <v>303</v>
      </c>
      <c r="B614" s="25" t="s">
        <v>757</v>
      </c>
      <c r="C614" s="124">
        <v>26.2</v>
      </c>
      <c r="D614" s="126">
        <v>36.18975356</v>
      </c>
      <c r="E614" s="23">
        <f t="shared" si="26"/>
        <v>-0.27603817592838009</v>
      </c>
      <c r="F614" s="24">
        <f t="shared" si="27"/>
        <v>1.2134841757512164E-3</v>
      </c>
      <c r="G614" s="122"/>
    </row>
    <row r="615" spans="1:7" x14ac:dyDescent="0.15">
      <c r="A615" s="25" t="s">
        <v>1029</v>
      </c>
      <c r="B615" s="25" t="s">
        <v>307</v>
      </c>
      <c r="C615" s="124">
        <v>3.4</v>
      </c>
      <c r="D615" s="126">
        <v>3.1810655200000002</v>
      </c>
      <c r="E615" s="23">
        <f t="shared" si="26"/>
        <v>6.8824259866234971E-2</v>
      </c>
      <c r="F615" s="24">
        <f t="shared" si="27"/>
        <v>1.5747504570817313E-4</v>
      </c>
      <c r="G615" s="122"/>
    </row>
    <row r="616" spans="1:7" x14ac:dyDescent="0.15">
      <c r="A616" s="25" t="s">
        <v>310</v>
      </c>
      <c r="B616" s="25" t="s">
        <v>758</v>
      </c>
      <c r="C616" s="124">
        <v>16.600000000000001</v>
      </c>
      <c r="D616" s="126">
        <v>23.092920479999997</v>
      </c>
      <c r="E616" s="23">
        <f t="shared" si="26"/>
        <v>-0.28116497805564677</v>
      </c>
      <c r="F616" s="24">
        <f t="shared" si="27"/>
        <v>7.6884875257519838E-4</v>
      </c>
      <c r="G616" s="122"/>
    </row>
    <row r="617" spans="1:7" x14ac:dyDescent="0.15">
      <c r="A617" s="25" t="s">
        <v>759</v>
      </c>
      <c r="B617" s="25" t="s">
        <v>760</v>
      </c>
      <c r="C617" s="124">
        <v>1.8</v>
      </c>
      <c r="D617" s="126">
        <v>3.8473031</v>
      </c>
      <c r="E617" s="23">
        <f t="shared" si="26"/>
        <v>-0.53213979943509004</v>
      </c>
      <c r="F617" s="24">
        <f t="shared" si="27"/>
        <v>8.3369141845503436E-5</v>
      </c>
      <c r="G617" s="122"/>
    </row>
    <row r="618" spans="1:7" x14ac:dyDescent="0.15">
      <c r="A618" s="25" t="s">
        <v>984</v>
      </c>
      <c r="B618" s="25" t="s">
        <v>765</v>
      </c>
      <c r="C618" s="124">
        <v>0</v>
      </c>
      <c r="D618" s="126">
        <v>6.5196300000000002E-3</v>
      </c>
      <c r="E618" s="23">
        <f t="shared" si="26"/>
        <v>-1</v>
      </c>
      <c r="F618" s="24">
        <f t="shared" si="27"/>
        <v>0</v>
      </c>
      <c r="G618" s="122"/>
    </row>
    <row r="619" spans="1:7" x14ac:dyDescent="0.15">
      <c r="A619" s="25" t="s">
        <v>761</v>
      </c>
      <c r="B619" s="25" t="s">
        <v>762</v>
      </c>
      <c r="C619" s="124">
        <v>0</v>
      </c>
      <c r="D619" s="126">
        <v>0.60354343999999993</v>
      </c>
      <c r="E619" s="23">
        <f t="shared" si="26"/>
        <v>-1</v>
      </c>
      <c r="F619" s="24">
        <f t="shared" si="27"/>
        <v>0</v>
      </c>
      <c r="G619" s="122"/>
    </row>
    <row r="620" spans="1:7" x14ac:dyDescent="0.15">
      <c r="A620" s="25" t="s">
        <v>763</v>
      </c>
      <c r="B620" s="25" t="s">
        <v>764</v>
      </c>
      <c r="C620" s="124">
        <v>0</v>
      </c>
      <c r="D620" s="126">
        <v>0.56368985999999999</v>
      </c>
      <c r="E620" s="23">
        <f t="shared" si="26"/>
        <v>-1</v>
      </c>
      <c r="F620" s="24">
        <f t="shared" si="27"/>
        <v>0</v>
      </c>
      <c r="G620" s="122"/>
    </row>
    <row r="621" spans="1:7" x14ac:dyDescent="0.15">
      <c r="A621" s="25" t="s">
        <v>38</v>
      </c>
      <c r="B621" s="25" t="s">
        <v>39</v>
      </c>
      <c r="C621" s="124">
        <v>0</v>
      </c>
      <c r="D621" s="126">
        <v>0.22905295000000001</v>
      </c>
      <c r="E621" s="23">
        <f t="shared" si="26"/>
        <v>-1</v>
      </c>
      <c r="F621" s="24">
        <f t="shared" si="27"/>
        <v>0</v>
      </c>
      <c r="G621" s="122"/>
    </row>
    <row r="622" spans="1:7" x14ac:dyDescent="0.15">
      <c r="A622" s="25" t="s">
        <v>734</v>
      </c>
      <c r="B622" s="25" t="s">
        <v>833</v>
      </c>
      <c r="C622" s="124">
        <v>0.2</v>
      </c>
      <c r="D622" s="126">
        <v>0</v>
      </c>
      <c r="E622" s="23" t="str">
        <f t="shared" si="26"/>
        <v/>
      </c>
      <c r="F622" s="24">
        <f t="shared" si="27"/>
        <v>9.2632379828337155E-6</v>
      </c>
      <c r="G622" s="122"/>
    </row>
    <row r="623" spans="1:7" x14ac:dyDescent="0.15">
      <c r="A623" s="25" t="s">
        <v>735</v>
      </c>
      <c r="B623" s="25" t="s">
        <v>835</v>
      </c>
      <c r="C623" s="124">
        <v>0</v>
      </c>
      <c r="D623" s="126">
        <v>0</v>
      </c>
      <c r="E623" s="23" t="str">
        <f t="shared" si="26"/>
        <v/>
      </c>
      <c r="F623" s="24">
        <f t="shared" si="27"/>
        <v>0</v>
      </c>
      <c r="G623" s="122"/>
    </row>
    <row r="624" spans="1:7" x14ac:dyDescent="0.15">
      <c r="A624" s="25" t="s">
        <v>736</v>
      </c>
      <c r="B624" s="25" t="s">
        <v>837</v>
      </c>
      <c r="C624" s="124">
        <v>0</v>
      </c>
      <c r="D624" s="126">
        <v>1.1840897500000001</v>
      </c>
      <c r="E624" s="23">
        <f t="shared" si="26"/>
        <v>-1</v>
      </c>
      <c r="F624" s="24">
        <f t="shared" si="27"/>
        <v>0</v>
      </c>
      <c r="G624" s="122"/>
    </row>
    <row r="625" spans="1:7" x14ac:dyDescent="0.15">
      <c r="A625" s="25" t="s">
        <v>737</v>
      </c>
      <c r="B625" s="25" t="s">
        <v>839</v>
      </c>
      <c r="C625" s="124">
        <v>2</v>
      </c>
      <c r="D625" s="126">
        <v>1.832805</v>
      </c>
      <c r="E625" s="23">
        <f t="shared" si="26"/>
        <v>9.122356169914414E-2</v>
      </c>
      <c r="F625" s="24">
        <f t="shared" si="27"/>
        <v>9.2632379828337148E-5</v>
      </c>
      <c r="G625" s="122"/>
    </row>
    <row r="626" spans="1:7" x14ac:dyDescent="0.15">
      <c r="A626" s="25" t="s">
        <v>551</v>
      </c>
      <c r="B626" s="25" t="s">
        <v>766</v>
      </c>
      <c r="C626" s="124">
        <v>3</v>
      </c>
      <c r="D626" s="126">
        <v>7.67178425</v>
      </c>
      <c r="E626" s="23">
        <f t="shared" si="26"/>
        <v>-0.60895667784192442</v>
      </c>
      <c r="F626" s="24">
        <f t="shared" si="27"/>
        <v>1.3894856974250571E-4</v>
      </c>
      <c r="G626" s="122"/>
    </row>
    <row r="627" spans="1:7" x14ac:dyDescent="0.15">
      <c r="A627" s="25" t="s">
        <v>32</v>
      </c>
      <c r="B627" s="25" t="s">
        <v>256</v>
      </c>
      <c r="C627" s="124">
        <v>1.2</v>
      </c>
      <c r="D627" s="126">
        <v>3.21887013</v>
      </c>
      <c r="E627" s="23">
        <f t="shared" si="26"/>
        <v>-0.62719837969977377</v>
      </c>
      <c r="F627" s="24">
        <f t="shared" si="27"/>
        <v>5.5579427897002286E-5</v>
      </c>
      <c r="G627" s="122"/>
    </row>
    <row r="628" spans="1:7" x14ac:dyDescent="0.15">
      <c r="A628" s="25" t="s">
        <v>768</v>
      </c>
      <c r="B628" s="25" t="s">
        <v>769</v>
      </c>
      <c r="C628" s="124">
        <v>2.4</v>
      </c>
      <c r="D628" s="126">
        <v>3.8072319599999997</v>
      </c>
      <c r="E628" s="23">
        <f t="shared" si="26"/>
        <v>-0.36962075722856669</v>
      </c>
      <c r="F628" s="24">
        <f t="shared" si="27"/>
        <v>1.1115885579400457E-4</v>
      </c>
      <c r="G628" s="122"/>
    </row>
    <row r="629" spans="1:7" x14ac:dyDescent="0.15">
      <c r="A629" s="25" t="s">
        <v>770</v>
      </c>
      <c r="B629" s="25" t="s">
        <v>325</v>
      </c>
      <c r="C629" s="124">
        <v>11.6</v>
      </c>
      <c r="D629" s="126">
        <v>17.18536761</v>
      </c>
      <c r="E629" s="23">
        <f t="shared" si="26"/>
        <v>-0.32500716520896122</v>
      </c>
      <c r="F629" s="24">
        <f t="shared" si="27"/>
        <v>5.3726780300435541E-4</v>
      </c>
      <c r="G629" s="122"/>
    </row>
    <row r="630" spans="1:7" x14ac:dyDescent="0.15">
      <c r="A630" s="25" t="s">
        <v>771</v>
      </c>
      <c r="B630" s="25" t="s">
        <v>772</v>
      </c>
      <c r="C630" s="124">
        <v>900.6</v>
      </c>
      <c r="D630" s="126">
        <v>801.18324099999995</v>
      </c>
      <c r="E630" s="23">
        <f t="shared" si="26"/>
        <v>0.12408741710062809</v>
      </c>
      <c r="F630" s="24">
        <f t="shared" si="27"/>
        <v>4.1712360636700217E-2</v>
      </c>
      <c r="G630" s="122"/>
    </row>
    <row r="631" spans="1:7" x14ac:dyDescent="0.15">
      <c r="A631" s="25" t="s">
        <v>773</v>
      </c>
      <c r="B631" s="25" t="s">
        <v>327</v>
      </c>
      <c r="C631" s="124">
        <v>28</v>
      </c>
      <c r="D631" s="126">
        <v>22.260847550000001</v>
      </c>
      <c r="E631" s="23">
        <f t="shared" si="26"/>
        <v>0.25781374393357259</v>
      </c>
      <c r="F631" s="24">
        <f t="shared" si="27"/>
        <v>1.2968533175967199E-3</v>
      </c>
      <c r="G631" s="122"/>
    </row>
    <row r="632" spans="1:7" x14ac:dyDescent="0.15">
      <c r="A632" s="25" t="s">
        <v>774</v>
      </c>
      <c r="B632" s="25" t="s">
        <v>329</v>
      </c>
      <c r="C632" s="124">
        <v>17.399999999999999</v>
      </c>
      <c r="D632" s="126">
        <v>15.052886920000001</v>
      </c>
      <c r="E632" s="23">
        <f t="shared" si="26"/>
        <v>0.1559244477470636</v>
      </c>
      <c r="F632" s="24">
        <f t="shared" si="27"/>
        <v>8.0590170450653312E-4</v>
      </c>
      <c r="G632" s="122"/>
    </row>
    <row r="633" spans="1:7" x14ac:dyDescent="0.15">
      <c r="A633" s="25" t="s">
        <v>775</v>
      </c>
      <c r="B633" s="25" t="s">
        <v>331</v>
      </c>
      <c r="C633" s="124">
        <v>1.2</v>
      </c>
      <c r="D633" s="126">
        <v>1.19797665</v>
      </c>
      <c r="E633" s="23">
        <f t="shared" si="26"/>
        <v>1.6889728192948095E-3</v>
      </c>
      <c r="F633" s="24">
        <f t="shared" si="27"/>
        <v>5.5579427897002286E-5</v>
      </c>
      <c r="G633" s="122"/>
    </row>
    <row r="634" spans="1:7" x14ac:dyDescent="0.15">
      <c r="A634" s="25" t="s">
        <v>776</v>
      </c>
      <c r="B634" s="25" t="s">
        <v>333</v>
      </c>
      <c r="C634" s="124">
        <v>226.8</v>
      </c>
      <c r="D634" s="126">
        <v>139.80149324999999</v>
      </c>
      <c r="E634" s="23">
        <f t="shared" si="26"/>
        <v>0.62230026824123374</v>
      </c>
      <c r="F634" s="24">
        <f t="shared" si="27"/>
        <v>1.0504511872533432E-2</v>
      </c>
      <c r="G634" s="122"/>
    </row>
    <row r="635" spans="1:7" x14ac:dyDescent="0.15">
      <c r="A635" s="25" t="s">
        <v>777</v>
      </c>
      <c r="B635" s="25" t="s">
        <v>335</v>
      </c>
      <c r="C635" s="124">
        <v>0.4</v>
      </c>
      <c r="D635" s="126">
        <v>0.43962857999999999</v>
      </c>
      <c r="E635" s="23">
        <f t="shared" si="26"/>
        <v>-9.014104588013816E-2</v>
      </c>
      <c r="F635" s="24">
        <f t="shared" si="27"/>
        <v>1.8526475965667431E-5</v>
      </c>
      <c r="G635" s="122"/>
    </row>
    <row r="636" spans="1:7" x14ac:dyDescent="0.15">
      <c r="A636" s="25" t="s">
        <v>985</v>
      </c>
      <c r="B636" s="25" t="s">
        <v>422</v>
      </c>
      <c r="C636" s="124">
        <v>776</v>
      </c>
      <c r="D636" s="126">
        <v>901.64817000000005</v>
      </c>
      <c r="E636" s="23">
        <f t="shared" si="26"/>
        <v>-0.1393538790191301</v>
      </c>
      <c r="F636" s="24">
        <f t="shared" si="27"/>
        <v>3.5941363373394812E-2</v>
      </c>
      <c r="G636" s="122"/>
    </row>
    <row r="637" spans="1:7" x14ac:dyDescent="0.15">
      <c r="A637" s="25" t="s">
        <v>1025</v>
      </c>
      <c r="B637" s="25" t="s">
        <v>424</v>
      </c>
      <c r="C637" s="124">
        <v>0.4</v>
      </c>
      <c r="D637" s="126">
        <v>3.5837210000000001E-2</v>
      </c>
      <c r="E637" s="23">
        <f t="shared" si="26"/>
        <v>10.161583170118433</v>
      </c>
      <c r="F637" s="24">
        <f t="shared" si="27"/>
        <v>1.8526475965667431E-5</v>
      </c>
      <c r="G637" s="122"/>
    </row>
    <row r="638" spans="1:7" x14ac:dyDescent="0.15">
      <c r="A638" s="25" t="s">
        <v>778</v>
      </c>
      <c r="B638" s="25" t="s">
        <v>779</v>
      </c>
      <c r="C638" s="124">
        <v>6.8</v>
      </c>
      <c r="D638" s="126">
        <v>9.2056243999999996</v>
      </c>
      <c r="E638" s="23">
        <f t="shared" si="26"/>
        <v>-0.26132115492350527</v>
      </c>
      <c r="F638" s="24">
        <f t="shared" si="27"/>
        <v>3.1495009141634627E-4</v>
      </c>
      <c r="G638" s="122"/>
    </row>
    <row r="639" spans="1:7" x14ac:dyDescent="0.15">
      <c r="A639" s="25" t="s">
        <v>780</v>
      </c>
      <c r="B639" s="25" t="s">
        <v>462</v>
      </c>
      <c r="C639" s="124">
        <v>17.600000000000001</v>
      </c>
      <c r="D639" s="126">
        <v>13.71700966</v>
      </c>
      <c r="E639" s="23">
        <f t="shared" si="26"/>
        <v>0.28307848694771565</v>
      </c>
      <c r="F639" s="24">
        <f t="shared" si="27"/>
        <v>8.1516494248936688E-4</v>
      </c>
      <c r="G639" s="122"/>
    </row>
    <row r="640" spans="1:7" x14ac:dyDescent="0.15">
      <c r="A640" s="25" t="s">
        <v>425</v>
      </c>
      <c r="B640" s="25" t="s">
        <v>426</v>
      </c>
      <c r="C640" s="124">
        <v>0.6</v>
      </c>
      <c r="D640" s="126">
        <v>0.73145289000000002</v>
      </c>
      <c r="E640" s="23">
        <f t="shared" si="26"/>
        <v>-0.17971477288168214</v>
      </c>
      <c r="F640" s="24">
        <f t="shared" si="27"/>
        <v>2.7789713948501143E-5</v>
      </c>
      <c r="G640" s="122"/>
    </row>
    <row r="641" spans="1:7" x14ac:dyDescent="0.15">
      <c r="A641" s="25" t="s">
        <v>427</v>
      </c>
      <c r="B641" s="25" t="s">
        <v>428</v>
      </c>
      <c r="C641" s="124">
        <v>22.2</v>
      </c>
      <c r="D641" s="126">
        <v>27.456090639999999</v>
      </c>
      <c r="E641" s="23">
        <f t="shared" si="26"/>
        <v>-0.19143623573060875</v>
      </c>
      <c r="F641" s="24">
        <f t="shared" si="27"/>
        <v>1.0282194160945422E-3</v>
      </c>
      <c r="G641" s="122"/>
    </row>
    <row r="642" spans="1:7" x14ac:dyDescent="0.15">
      <c r="A642" s="25" t="s">
        <v>429</v>
      </c>
      <c r="B642" s="25" t="s">
        <v>430</v>
      </c>
      <c r="C642" s="124">
        <v>12.6</v>
      </c>
      <c r="D642" s="126">
        <v>10.180120130000001</v>
      </c>
      <c r="E642" s="23">
        <f t="shared" si="26"/>
        <v>0.23770641594580066</v>
      </c>
      <c r="F642" s="24">
        <f t="shared" si="27"/>
        <v>5.8358399291852403E-4</v>
      </c>
      <c r="G642" s="122"/>
    </row>
    <row r="643" spans="1:7" x14ac:dyDescent="0.15">
      <c r="A643" s="25" t="s">
        <v>431</v>
      </c>
      <c r="B643" s="25" t="s">
        <v>432</v>
      </c>
      <c r="C643" s="124">
        <v>2.8</v>
      </c>
      <c r="D643" s="126">
        <v>1.01809303</v>
      </c>
      <c r="E643" s="23">
        <f t="shared" si="26"/>
        <v>1.7502398282797396</v>
      </c>
      <c r="F643" s="24">
        <f t="shared" si="27"/>
        <v>1.29685331759672E-4</v>
      </c>
      <c r="G643" s="122"/>
    </row>
    <row r="644" spans="1:7" x14ac:dyDescent="0.15">
      <c r="A644" s="25" t="s">
        <v>433</v>
      </c>
      <c r="B644" s="25" t="s">
        <v>434</v>
      </c>
      <c r="C644" s="124">
        <v>0.8</v>
      </c>
      <c r="D644" s="126">
        <v>0.15795683999999999</v>
      </c>
      <c r="E644" s="23">
        <f t="shared" si="26"/>
        <v>4.0646746288416518</v>
      </c>
      <c r="F644" s="24">
        <f t="shared" si="27"/>
        <v>3.7052951931334862E-5</v>
      </c>
      <c r="G644" s="122"/>
    </row>
    <row r="645" spans="1:7" x14ac:dyDescent="0.15">
      <c r="A645" s="25" t="s">
        <v>731</v>
      </c>
      <c r="B645" s="25" t="s">
        <v>435</v>
      </c>
      <c r="C645" s="124">
        <v>0.6</v>
      </c>
      <c r="D645" s="126">
        <v>0.20830742999999999</v>
      </c>
      <c r="E645" s="23">
        <f t="shared" si="26"/>
        <v>1.8803581322087264</v>
      </c>
      <c r="F645" s="24">
        <f t="shared" si="27"/>
        <v>2.7789713948501143E-5</v>
      </c>
      <c r="G645" s="122"/>
    </row>
    <row r="646" spans="1:7" x14ac:dyDescent="0.15">
      <c r="A646" s="25" t="s">
        <v>436</v>
      </c>
      <c r="B646" s="25" t="s">
        <v>437</v>
      </c>
      <c r="C646" s="124">
        <v>2</v>
      </c>
      <c r="D646" s="126">
        <v>2.1354450899999997</v>
      </c>
      <c r="E646" s="23">
        <f t="shared" si="26"/>
        <v>-6.3427100342814069E-2</v>
      </c>
      <c r="F646" s="24">
        <f t="shared" si="27"/>
        <v>9.2632379828337148E-5</v>
      </c>
      <c r="G646" s="122"/>
    </row>
    <row r="647" spans="1:7" x14ac:dyDescent="0.15">
      <c r="A647" s="25" t="s">
        <v>438</v>
      </c>
      <c r="B647" s="25" t="s">
        <v>439</v>
      </c>
      <c r="C647" s="124">
        <v>3.6</v>
      </c>
      <c r="D647" s="126">
        <v>7.0184806399999999</v>
      </c>
      <c r="E647" s="23">
        <f t="shared" si="26"/>
        <v>-0.48706847184521118</v>
      </c>
      <c r="F647" s="24">
        <f t="shared" si="27"/>
        <v>1.6673828369100687E-4</v>
      </c>
      <c r="G647" s="122"/>
    </row>
    <row r="648" spans="1:7" x14ac:dyDescent="0.15">
      <c r="A648" s="25" t="s">
        <v>440</v>
      </c>
      <c r="B648" s="25" t="s">
        <v>441</v>
      </c>
      <c r="C648" s="124">
        <v>1.2</v>
      </c>
      <c r="D648" s="126">
        <v>1.8116743700000002</v>
      </c>
      <c r="E648" s="23">
        <f t="shared" si="26"/>
        <v>-0.33762931138668162</v>
      </c>
      <c r="F648" s="24">
        <f t="shared" si="27"/>
        <v>5.5579427897002286E-5</v>
      </c>
      <c r="G648" s="122"/>
    </row>
    <row r="649" spans="1:7" x14ac:dyDescent="0.15">
      <c r="A649" s="25" t="s">
        <v>442</v>
      </c>
      <c r="B649" s="25" t="s">
        <v>443</v>
      </c>
      <c r="C649" s="124">
        <v>2</v>
      </c>
      <c r="D649" s="126">
        <v>5.08901951</v>
      </c>
      <c r="E649" s="23">
        <f t="shared" si="26"/>
        <v>-0.60699698712689742</v>
      </c>
      <c r="F649" s="24">
        <f t="shared" si="27"/>
        <v>9.2632379828337148E-5</v>
      </c>
      <c r="G649" s="122"/>
    </row>
    <row r="650" spans="1:7" x14ac:dyDescent="0.15">
      <c r="A650" s="25" t="s">
        <v>444</v>
      </c>
      <c r="B650" s="25" t="s">
        <v>445</v>
      </c>
      <c r="C650" s="124">
        <v>0.2</v>
      </c>
      <c r="D650" s="126">
        <v>1.4411142399999999</v>
      </c>
      <c r="E650" s="23">
        <f t="shared" si="26"/>
        <v>-0.86121849715397991</v>
      </c>
      <c r="F650" s="24">
        <f t="shared" si="27"/>
        <v>9.2632379828337155E-6</v>
      </c>
      <c r="G650" s="122"/>
    </row>
    <row r="651" spans="1:7" x14ac:dyDescent="0.15">
      <c r="A651" s="25" t="s">
        <v>446</v>
      </c>
      <c r="B651" s="25" t="s">
        <v>447</v>
      </c>
      <c r="C651" s="124">
        <v>24.6</v>
      </c>
      <c r="D651" s="126">
        <v>19.858748769999998</v>
      </c>
      <c r="E651" s="23">
        <f t="shared" si="26"/>
        <v>0.23874873915331785</v>
      </c>
      <c r="F651" s="24">
        <f t="shared" si="27"/>
        <v>1.139378271888547E-3</v>
      </c>
      <c r="G651" s="122"/>
    </row>
    <row r="652" spans="1:7" x14ac:dyDescent="0.15">
      <c r="A652" s="25" t="s">
        <v>448</v>
      </c>
      <c r="B652" s="25" t="s">
        <v>449</v>
      </c>
      <c r="C652" s="124">
        <v>0.8</v>
      </c>
      <c r="D652" s="126">
        <v>0.23182095999999999</v>
      </c>
      <c r="E652" s="23">
        <f t="shared" si="26"/>
        <v>2.45093903502082</v>
      </c>
      <c r="F652" s="24">
        <f t="shared" si="27"/>
        <v>3.7052951931334862E-5</v>
      </c>
      <c r="G652" s="122"/>
    </row>
    <row r="653" spans="1:7" x14ac:dyDescent="0.15">
      <c r="A653" s="25" t="s">
        <v>450</v>
      </c>
      <c r="B653" s="25" t="s">
        <v>451</v>
      </c>
      <c r="C653" s="124">
        <v>0.2</v>
      </c>
      <c r="D653" s="126">
        <v>0.26556363999999999</v>
      </c>
      <c r="E653" s="23">
        <f t="shared" si="26"/>
        <v>-0.24688485215822464</v>
      </c>
      <c r="F653" s="24">
        <f t="shared" si="27"/>
        <v>9.2632379828337155E-6</v>
      </c>
      <c r="G653" s="122"/>
    </row>
    <row r="654" spans="1:7" x14ac:dyDescent="0.15">
      <c r="A654" s="25" t="s">
        <v>452</v>
      </c>
      <c r="B654" s="25" t="s">
        <v>453</v>
      </c>
      <c r="C654" s="124">
        <v>1.2</v>
      </c>
      <c r="D654" s="126">
        <v>0.61069356999999991</v>
      </c>
      <c r="E654" s="23">
        <f t="shared" si="26"/>
        <v>0.96497893370647425</v>
      </c>
      <c r="F654" s="24">
        <f t="shared" si="27"/>
        <v>5.5579427897002286E-5</v>
      </c>
      <c r="G654" s="122"/>
    </row>
    <row r="655" spans="1:7" x14ac:dyDescent="0.15">
      <c r="A655" s="25" t="s">
        <v>454</v>
      </c>
      <c r="B655" s="25" t="s">
        <v>455</v>
      </c>
      <c r="C655" s="124">
        <v>7.4</v>
      </c>
      <c r="D655" s="126">
        <v>4.1709144900000004</v>
      </c>
      <c r="E655" s="23">
        <f t="shared" si="26"/>
        <v>0.77419125176071391</v>
      </c>
      <c r="F655" s="24">
        <f t="shared" si="27"/>
        <v>3.4273980536484746E-4</v>
      </c>
      <c r="G655" s="122"/>
    </row>
    <row r="656" spans="1:7" x14ac:dyDescent="0.15">
      <c r="A656" s="25" t="s">
        <v>456</v>
      </c>
      <c r="B656" s="25" t="s">
        <v>457</v>
      </c>
      <c r="C656" s="124">
        <v>0.6</v>
      </c>
      <c r="D656" s="126">
        <v>0.42942118000000001</v>
      </c>
      <c r="E656" s="23">
        <f t="shared" si="26"/>
        <v>0.39722963827727353</v>
      </c>
      <c r="F656" s="24">
        <f t="shared" si="27"/>
        <v>2.7789713948501143E-5</v>
      </c>
      <c r="G656" s="122"/>
    </row>
    <row r="657" spans="1:7" x14ac:dyDescent="0.15">
      <c r="A657" s="25" t="s">
        <v>458</v>
      </c>
      <c r="B657" s="25" t="s">
        <v>459</v>
      </c>
      <c r="C657" s="124">
        <v>2.2000000000000002</v>
      </c>
      <c r="D657" s="126">
        <v>3.00023923</v>
      </c>
      <c r="E657" s="23">
        <f t="shared" si="26"/>
        <v>-0.26672514044821682</v>
      </c>
      <c r="F657" s="24">
        <f t="shared" si="27"/>
        <v>1.0189561781117086E-4</v>
      </c>
      <c r="G657" s="122"/>
    </row>
    <row r="658" spans="1:7" x14ac:dyDescent="0.15">
      <c r="A658" s="25" t="s">
        <v>781</v>
      </c>
      <c r="B658" s="25" t="s">
        <v>461</v>
      </c>
      <c r="C658" s="124">
        <v>0.8</v>
      </c>
      <c r="D658" s="126">
        <v>1.8306663600000002</v>
      </c>
      <c r="E658" s="23">
        <f t="shared" si="26"/>
        <v>-0.56300065512756792</v>
      </c>
      <c r="F658" s="24">
        <f t="shared" si="27"/>
        <v>3.7052951931334862E-5</v>
      </c>
      <c r="G658" s="122"/>
    </row>
    <row r="659" spans="1:7" x14ac:dyDescent="0.15">
      <c r="A659" s="25" t="s">
        <v>463</v>
      </c>
      <c r="B659" s="25" t="s">
        <v>464</v>
      </c>
      <c r="C659" s="124">
        <v>10.199999999999999</v>
      </c>
      <c r="D659" s="126">
        <v>13.9746501</v>
      </c>
      <c r="E659" s="23">
        <f t="shared" si="26"/>
        <v>-0.27010694886736386</v>
      </c>
      <c r="F659" s="24">
        <f t="shared" si="27"/>
        <v>4.7242513712451937E-4</v>
      </c>
      <c r="G659" s="122"/>
    </row>
    <row r="660" spans="1:7" x14ac:dyDescent="0.15">
      <c r="A660" s="25" t="s">
        <v>782</v>
      </c>
      <c r="B660" s="25" t="s">
        <v>466</v>
      </c>
      <c r="C660" s="124">
        <v>156.6</v>
      </c>
      <c r="D660" s="126">
        <v>216.37195606</v>
      </c>
      <c r="E660" s="23">
        <f t="shared" si="26"/>
        <v>-0.27624631744524797</v>
      </c>
      <c r="F660" s="24">
        <f t="shared" si="27"/>
        <v>7.2531153405587983E-3</v>
      </c>
      <c r="G660" s="122"/>
    </row>
    <row r="661" spans="1:7" x14ac:dyDescent="0.15">
      <c r="A661" s="25" t="s">
        <v>467</v>
      </c>
      <c r="B661" s="25" t="s">
        <v>468</v>
      </c>
      <c r="C661" s="124">
        <v>32.799999999999997</v>
      </c>
      <c r="D661" s="126">
        <v>42.60144717</v>
      </c>
      <c r="E661" s="23">
        <f t="shared" si="26"/>
        <v>-0.2300731036410002</v>
      </c>
      <c r="F661" s="24">
        <f t="shared" si="27"/>
        <v>1.519171029184729E-3</v>
      </c>
      <c r="G661" s="122"/>
    </row>
    <row r="662" spans="1:7" x14ac:dyDescent="0.15">
      <c r="A662" s="25" t="s">
        <v>469</v>
      </c>
      <c r="B662" s="25" t="s">
        <v>470</v>
      </c>
      <c r="C662" s="124">
        <v>63.4</v>
      </c>
      <c r="D662" s="126">
        <v>62.068731380000003</v>
      </c>
      <c r="E662" s="23">
        <f t="shared" si="26"/>
        <v>2.144829756306188E-2</v>
      </c>
      <c r="F662" s="24">
        <f t="shared" si="27"/>
        <v>2.9364464405582874E-3</v>
      </c>
      <c r="G662" s="122"/>
    </row>
    <row r="663" spans="1:7" x14ac:dyDescent="0.15">
      <c r="A663" s="25" t="s">
        <v>783</v>
      </c>
      <c r="B663" s="25" t="s">
        <v>472</v>
      </c>
      <c r="C663" s="124">
        <v>0.2</v>
      </c>
      <c r="D663" s="126">
        <v>0.85162532999999996</v>
      </c>
      <c r="E663" s="23">
        <f t="shared" si="26"/>
        <v>-0.76515494202127599</v>
      </c>
      <c r="F663" s="24">
        <f t="shared" si="27"/>
        <v>9.2632379828337155E-6</v>
      </c>
      <c r="G663" s="122"/>
    </row>
    <row r="664" spans="1:7" x14ac:dyDescent="0.15">
      <c r="A664" s="25" t="s">
        <v>473</v>
      </c>
      <c r="B664" s="25" t="s">
        <v>474</v>
      </c>
      <c r="C664" s="124">
        <v>117.4</v>
      </c>
      <c r="D664" s="126">
        <v>64.438279659999992</v>
      </c>
      <c r="E664" s="23">
        <f t="shared" si="26"/>
        <v>0.82189842155075343</v>
      </c>
      <c r="F664" s="24">
        <f t="shared" si="27"/>
        <v>5.4375206959233905E-3</v>
      </c>
      <c r="G664" s="122"/>
    </row>
    <row r="665" spans="1:7" x14ac:dyDescent="0.15">
      <c r="A665" s="25" t="s">
        <v>784</v>
      </c>
      <c r="B665" s="25" t="s">
        <v>476</v>
      </c>
      <c r="C665" s="124">
        <v>74.599999999999994</v>
      </c>
      <c r="D665" s="126">
        <v>63.478845399999997</v>
      </c>
      <c r="E665" s="23">
        <f t="shared" si="26"/>
        <v>0.17519465784108279</v>
      </c>
      <c r="F665" s="24">
        <f t="shared" si="27"/>
        <v>3.4551877675969753E-3</v>
      </c>
      <c r="G665" s="122"/>
    </row>
    <row r="666" spans="1:7" x14ac:dyDescent="0.15">
      <c r="A666" s="25" t="s">
        <v>785</v>
      </c>
      <c r="B666" s="25" t="s">
        <v>478</v>
      </c>
      <c r="C666" s="124">
        <v>135</v>
      </c>
      <c r="D666" s="126">
        <v>83.208083979999998</v>
      </c>
      <c r="E666" s="23">
        <f t="shared" si="26"/>
        <v>0.62243851249415583</v>
      </c>
      <c r="F666" s="24">
        <f t="shared" si="27"/>
        <v>6.2526856384127576E-3</v>
      </c>
      <c r="G666" s="122"/>
    </row>
    <row r="667" spans="1:7" x14ac:dyDescent="0.15">
      <c r="A667" s="25" t="s">
        <v>786</v>
      </c>
      <c r="B667" s="25" t="s">
        <v>480</v>
      </c>
      <c r="C667" s="124">
        <v>1</v>
      </c>
      <c r="D667" s="126">
        <v>2.1538167599999998</v>
      </c>
      <c r="E667" s="23">
        <f t="shared" si="26"/>
        <v>-0.53570794945434441</v>
      </c>
      <c r="F667" s="24">
        <f t="shared" si="27"/>
        <v>4.6316189914168574E-5</v>
      </c>
      <c r="G667" s="122"/>
    </row>
    <row r="668" spans="1:7" x14ac:dyDescent="0.15">
      <c r="A668" s="25" t="s">
        <v>481</v>
      </c>
      <c r="B668" s="25" t="s">
        <v>482</v>
      </c>
      <c r="C668" s="124">
        <v>38.200000000000003</v>
      </c>
      <c r="D668" s="126">
        <v>135.740016</v>
      </c>
      <c r="E668" s="23">
        <f t="shared" si="26"/>
        <v>-0.71857967071405082</v>
      </c>
      <c r="F668" s="24">
        <f t="shared" si="27"/>
        <v>1.7692784547212396E-3</v>
      </c>
      <c r="G668" s="122"/>
    </row>
    <row r="669" spans="1:7" x14ac:dyDescent="0.15">
      <c r="A669" s="25" t="s">
        <v>483</v>
      </c>
      <c r="B669" s="25" t="s">
        <v>484</v>
      </c>
      <c r="C669" s="124">
        <v>0</v>
      </c>
      <c r="D669" s="126">
        <v>10.68778655</v>
      </c>
      <c r="E669" s="23">
        <f t="shared" si="26"/>
        <v>-1</v>
      </c>
      <c r="F669" s="24">
        <f t="shared" si="27"/>
        <v>0</v>
      </c>
      <c r="G669" s="122"/>
    </row>
    <row r="670" spans="1:7" x14ac:dyDescent="0.15">
      <c r="A670" s="25" t="s">
        <v>1094</v>
      </c>
      <c r="B670" s="25" t="s">
        <v>1095</v>
      </c>
      <c r="C670" s="124">
        <v>5.2</v>
      </c>
      <c r="D670" s="126">
        <v>4.26976566</v>
      </c>
      <c r="E670" s="23">
        <f t="shared" si="26"/>
        <v>0.2178654319871971</v>
      </c>
      <c r="F670" s="24">
        <f t="shared" si="27"/>
        <v>2.4084418755367657E-4</v>
      </c>
      <c r="G670" s="122"/>
    </row>
    <row r="671" spans="1:7" x14ac:dyDescent="0.15">
      <c r="A671" s="25" t="s">
        <v>485</v>
      </c>
      <c r="B671" s="25" t="s">
        <v>486</v>
      </c>
      <c r="C671" s="124">
        <v>0.4</v>
      </c>
      <c r="D671" s="126">
        <v>1.4093319999999999E-2</v>
      </c>
      <c r="E671" s="23">
        <f t="shared" ref="E671:E734" si="28">IF(ISERROR(C671/D671-1),"",((C671/D671-1)))</f>
        <v>27.382240664371491</v>
      </c>
      <c r="F671" s="24">
        <f t="shared" ref="F671:F735" si="29">C671/$C$1542</f>
        <v>1.8526475965667431E-5</v>
      </c>
      <c r="G671" s="122"/>
    </row>
    <row r="672" spans="1:7" x14ac:dyDescent="0.15">
      <c r="A672" s="25" t="s">
        <v>487</v>
      </c>
      <c r="B672" s="25" t="s">
        <v>488</v>
      </c>
      <c r="C672" s="124">
        <v>0.2</v>
      </c>
      <c r="D672" s="126">
        <v>1.339833E-2</v>
      </c>
      <c r="E672" s="23">
        <f t="shared" si="28"/>
        <v>13.927233468648705</v>
      </c>
      <c r="F672" s="24">
        <f t="shared" si="29"/>
        <v>9.2632379828337155E-6</v>
      </c>
      <c r="G672" s="122"/>
    </row>
    <row r="673" spans="1:7" x14ac:dyDescent="0.15">
      <c r="A673" s="25" t="s">
        <v>489</v>
      </c>
      <c r="B673" s="25" t="s">
        <v>490</v>
      </c>
      <c r="C673" s="124">
        <v>1.2</v>
      </c>
      <c r="D673" s="126">
        <v>1.2256226799999999</v>
      </c>
      <c r="E673" s="23">
        <f t="shared" si="28"/>
        <v>-2.0905846814127105E-2</v>
      </c>
      <c r="F673" s="24">
        <f t="shared" si="29"/>
        <v>5.5579427897002286E-5</v>
      </c>
      <c r="G673" s="122"/>
    </row>
    <row r="674" spans="1:7" x14ac:dyDescent="0.15">
      <c r="A674" s="25" t="s">
        <v>787</v>
      </c>
      <c r="B674" s="25" t="s">
        <v>492</v>
      </c>
      <c r="C674" s="124">
        <v>0</v>
      </c>
      <c r="D674" s="126">
        <v>0.44710865999999999</v>
      </c>
      <c r="E674" s="23">
        <f t="shared" si="28"/>
        <v>-1</v>
      </c>
      <c r="F674" s="24">
        <f t="shared" si="29"/>
        <v>0</v>
      </c>
      <c r="G674" s="122"/>
    </row>
    <row r="675" spans="1:7" x14ac:dyDescent="0.15">
      <c r="A675" s="25" t="s">
        <v>788</v>
      </c>
      <c r="B675" s="25" t="s">
        <v>789</v>
      </c>
      <c r="C675" s="124">
        <v>9.8000000000000007</v>
      </c>
      <c r="D675" s="126">
        <v>10.114026470000001</v>
      </c>
      <c r="E675" s="23">
        <f t="shared" si="28"/>
        <v>-3.1048610652884667E-2</v>
      </c>
      <c r="F675" s="24">
        <f t="shared" si="29"/>
        <v>4.5389866115885206E-4</v>
      </c>
      <c r="G675" s="122"/>
    </row>
    <row r="676" spans="1:7" x14ac:dyDescent="0.15">
      <c r="A676" s="25" t="s">
        <v>790</v>
      </c>
      <c r="B676" s="25" t="s">
        <v>515</v>
      </c>
      <c r="C676" s="124">
        <v>0.6</v>
      </c>
      <c r="D676" s="126">
        <v>1.0474724399999999</v>
      </c>
      <c r="E676" s="23">
        <f t="shared" si="28"/>
        <v>-0.42719256651754967</v>
      </c>
      <c r="F676" s="24">
        <f t="shared" si="29"/>
        <v>2.7789713948501143E-5</v>
      </c>
      <c r="G676" s="122"/>
    </row>
    <row r="677" spans="1:7" x14ac:dyDescent="0.15">
      <c r="A677" s="25" t="s">
        <v>493</v>
      </c>
      <c r="B677" s="25" t="s">
        <v>494</v>
      </c>
      <c r="C677" s="124">
        <v>8.8000000000000007</v>
      </c>
      <c r="D677" s="126">
        <v>10.300820640000001</v>
      </c>
      <c r="E677" s="23">
        <f t="shared" si="28"/>
        <v>-0.14569913334594287</v>
      </c>
      <c r="F677" s="24">
        <f t="shared" si="29"/>
        <v>4.0758247124468344E-4</v>
      </c>
      <c r="G677" s="122"/>
    </row>
    <row r="678" spans="1:7" x14ac:dyDescent="0.15">
      <c r="A678" s="25" t="s">
        <v>791</v>
      </c>
      <c r="B678" s="25" t="s">
        <v>517</v>
      </c>
      <c r="C678" s="124">
        <v>10.199999999999999</v>
      </c>
      <c r="D678" s="126">
        <v>32.19008316</v>
      </c>
      <c r="E678" s="23">
        <f t="shared" si="28"/>
        <v>-0.68313222586903066</v>
      </c>
      <c r="F678" s="24">
        <f t="shared" si="29"/>
        <v>4.7242513712451937E-4</v>
      </c>
      <c r="G678" s="122"/>
    </row>
    <row r="679" spans="1:7" x14ac:dyDescent="0.15">
      <c r="A679" s="25" t="s">
        <v>792</v>
      </c>
      <c r="B679" s="25" t="s">
        <v>496</v>
      </c>
      <c r="C679" s="124">
        <v>23.2</v>
      </c>
      <c r="D679" s="126">
        <v>16.780924940000002</v>
      </c>
      <c r="E679" s="23">
        <f t="shared" si="28"/>
        <v>0.38252212455221168</v>
      </c>
      <c r="F679" s="24">
        <f t="shared" si="29"/>
        <v>1.0745356060087108E-3</v>
      </c>
      <c r="G679" s="122"/>
    </row>
    <row r="680" spans="1:7" x14ac:dyDescent="0.15">
      <c r="A680" s="25" t="s">
        <v>793</v>
      </c>
      <c r="B680" s="25" t="s">
        <v>498</v>
      </c>
      <c r="C680" s="124">
        <v>13.4</v>
      </c>
      <c r="D680" s="126">
        <v>12.626857130000001</v>
      </c>
      <c r="E680" s="23">
        <f t="shared" si="28"/>
        <v>6.123003230654267E-2</v>
      </c>
      <c r="F680" s="24">
        <f t="shared" si="29"/>
        <v>6.2063694484985887E-4</v>
      </c>
      <c r="G680" s="122"/>
    </row>
    <row r="681" spans="1:7" x14ac:dyDescent="0.15">
      <c r="A681" s="25" t="s">
        <v>861</v>
      </c>
      <c r="B681" s="25" t="s">
        <v>914</v>
      </c>
      <c r="C681" s="124">
        <v>207.8</v>
      </c>
      <c r="D681" s="126">
        <v>225.96671699999999</v>
      </c>
      <c r="E681" s="23">
        <f t="shared" si="28"/>
        <v>-8.0395543384382484E-2</v>
      </c>
      <c r="F681" s="24">
        <f t="shared" si="29"/>
        <v>9.6245042641642294E-3</v>
      </c>
      <c r="G681" s="122"/>
    </row>
    <row r="682" spans="1:7" x14ac:dyDescent="0.15">
      <c r="A682" s="25" t="s">
        <v>1026</v>
      </c>
      <c r="B682" s="25" t="s">
        <v>499</v>
      </c>
      <c r="C682" s="124">
        <v>29</v>
      </c>
      <c r="D682" s="126">
        <v>20.95753989</v>
      </c>
      <c r="E682" s="23">
        <f t="shared" si="28"/>
        <v>0.38375019931788379</v>
      </c>
      <c r="F682" s="24">
        <f t="shared" si="29"/>
        <v>1.3431695075108885E-3</v>
      </c>
      <c r="G682" s="122"/>
    </row>
    <row r="683" spans="1:7" x14ac:dyDescent="0.15">
      <c r="A683" s="25" t="s">
        <v>730</v>
      </c>
      <c r="B683" s="25" t="s">
        <v>501</v>
      </c>
      <c r="C683" s="124">
        <v>4</v>
      </c>
      <c r="D683" s="126">
        <v>11.143350760000001</v>
      </c>
      <c r="E683" s="23">
        <f t="shared" si="28"/>
        <v>-0.64104154251714496</v>
      </c>
      <c r="F683" s="24">
        <f t="shared" si="29"/>
        <v>1.852647596566743E-4</v>
      </c>
      <c r="G683" s="122"/>
    </row>
    <row r="684" spans="1:7" x14ac:dyDescent="0.15">
      <c r="A684" s="25" t="s">
        <v>794</v>
      </c>
      <c r="B684" s="25" t="s">
        <v>503</v>
      </c>
      <c r="C684" s="124">
        <v>3.8</v>
      </c>
      <c r="D684" s="126">
        <v>6.1428432199999996</v>
      </c>
      <c r="E684" s="23">
        <f t="shared" si="28"/>
        <v>-0.38139394675939653</v>
      </c>
      <c r="F684" s="24">
        <f t="shared" si="29"/>
        <v>1.7600152167384056E-4</v>
      </c>
      <c r="G684" s="122"/>
    </row>
    <row r="685" spans="1:7" x14ac:dyDescent="0.15">
      <c r="A685" s="25" t="s">
        <v>795</v>
      </c>
      <c r="B685" s="25" t="s">
        <v>505</v>
      </c>
      <c r="C685" s="124">
        <v>4.8</v>
      </c>
      <c r="D685" s="126">
        <v>6.2087400499999994</v>
      </c>
      <c r="E685" s="23">
        <f t="shared" si="28"/>
        <v>-0.22689628469789125</v>
      </c>
      <c r="F685" s="24">
        <f t="shared" si="29"/>
        <v>2.2231771158800914E-4</v>
      </c>
      <c r="G685" s="122"/>
    </row>
    <row r="686" spans="1:7" x14ac:dyDescent="0.15">
      <c r="A686" s="25" t="s">
        <v>506</v>
      </c>
      <c r="B686" s="25" t="s">
        <v>507</v>
      </c>
      <c r="C686" s="124">
        <v>3</v>
      </c>
      <c r="D686" s="126">
        <v>9.8724359600000007</v>
      </c>
      <c r="E686" s="23">
        <f t="shared" si="28"/>
        <v>-0.69612363026156321</v>
      </c>
      <c r="F686" s="24">
        <f t="shared" si="29"/>
        <v>1.3894856974250571E-4</v>
      </c>
      <c r="G686" s="122"/>
    </row>
    <row r="687" spans="1:7" x14ac:dyDescent="0.15">
      <c r="A687" s="25" t="s">
        <v>508</v>
      </c>
      <c r="B687" s="25" t="s">
        <v>509</v>
      </c>
      <c r="C687" s="124">
        <v>2.8</v>
      </c>
      <c r="D687" s="126">
        <v>3.7205811200000003</v>
      </c>
      <c r="E687" s="23">
        <f t="shared" si="28"/>
        <v>-0.24742939081516391</v>
      </c>
      <c r="F687" s="24">
        <f t="shared" si="29"/>
        <v>1.29685331759672E-4</v>
      </c>
      <c r="G687" s="122"/>
    </row>
    <row r="688" spans="1:7" x14ac:dyDescent="0.15">
      <c r="A688" s="25" t="s">
        <v>510</v>
      </c>
      <c r="B688" s="25" t="s">
        <v>511</v>
      </c>
      <c r="C688" s="124">
        <v>1.2</v>
      </c>
      <c r="D688" s="126">
        <v>0.54458224</v>
      </c>
      <c r="E688" s="23">
        <f t="shared" si="28"/>
        <v>1.2035239342362689</v>
      </c>
      <c r="F688" s="24">
        <f t="shared" si="29"/>
        <v>5.5579427897002286E-5</v>
      </c>
      <c r="G688" s="122"/>
    </row>
    <row r="689" spans="1:7" x14ac:dyDescent="0.15">
      <c r="A689" s="25" t="s">
        <v>512</v>
      </c>
      <c r="B689" s="25" t="s">
        <v>513</v>
      </c>
      <c r="C689" s="124">
        <v>33.6</v>
      </c>
      <c r="D689" s="126">
        <v>31.30145619</v>
      </c>
      <c r="E689" s="23">
        <f t="shared" si="28"/>
        <v>7.3432488126042195E-2</v>
      </c>
      <c r="F689" s="24">
        <f t="shared" si="29"/>
        <v>1.5562239811160641E-3</v>
      </c>
      <c r="G689" s="122"/>
    </row>
    <row r="690" spans="1:7" x14ac:dyDescent="0.15">
      <c r="A690" s="25" t="s">
        <v>518</v>
      </c>
      <c r="B690" s="25" t="s">
        <v>519</v>
      </c>
      <c r="C690" s="124">
        <v>4.2</v>
      </c>
      <c r="D690" s="126">
        <v>6.1097543600000002</v>
      </c>
      <c r="E690" s="23">
        <f t="shared" si="28"/>
        <v>-0.31257465480167024</v>
      </c>
      <c r="F690" s="24">
        <f t="shared" si="29"/>
        <v>1.9452799763950801E-4</v>
      </c>
      <c r="G690" s="122"/>
    </row>
    <row r="691" spans="1:7" x14ac:dyDescent="0.15">
      <c r="A691" s="25" t="s">
        <v>1005</v>
      </c>
      <c r="B691" s="25" t="s">
        <v>796</v>
      </c>
      <c r="C691" s="124">
        <v>0.2</v>
      </c>
      <c r="D691" s="126">
        <v>0.25209900000000002</v>
      </c>
      <c r="E691" s="23">
        <f t="shared" si="28"/>
        <v>-0.20666087529105626</v>
      </c>
      <c r="F691" s="24">
        <f t="shared" si="29"/>
        <v>9.2632379828337155E-6</v>
      </c>
      <c r="G691" s="122"/>
    </row>
    <row r="692" spans="1:7" x14ac:dyDescent="0.15">
      <c r="A692" s="25" t="s">
        <v>1004</v>
      </c>
      <c r="B692" s="25" t="s">
        <v>767</v>
      </c>
      <c r="C692" s="124">
        <v>0</v>
      </c>
      <c r="D692" s="126">
        <v>0.4195585</v>
      </c>
      <c r="E692" s="23">
        <f t="shared" si="28"/>
        <v>-1</v>
      </c>
      <c r="F692" s="24">
        <f t="shared" si="29"/>
        <v>0</v>
      </c>
      <c r="G692" s="122"/>
    </row>
    <row r="693" spans="1:7" x14ac:dyDescent="0.15">
      <c r="A693" s="25" t="s">
        <v>521</v>
      </c>
      <c r="B693" s="25" t="s">
        <v>522</v>
      </c>
      <c r="C693" s="124">
        <v>19.399999999999999</v>
      </c>
      <c r="D693" s="126">
        <v>32.560105980000003</v>
      </c>
      <c r="E693" s="23">
        <f t="shared" si="28"/>
        <v>-0.40417884352353095</v>
      </c>
      <c r="F693" s="24">
        <f t="shared" si="29"/>
        <v>8.9853408433487024E-4</v>
      </c>
      <c r="G693" s="122"/>
    </row>
    <row r="694" spans="1:7" x14ac:dyDescent="0.15">
      <c r="A694" s="25" t="s">
        <v>523</v>
      </c>
      <c r="B694" s="25" t="s">
        <v>524</v>
      </c>
      <c r="C694" s="124">
        <v>31.2</v>
      </c>
      <c r="D694" s="126">
        <v>36.246761409999998</v>
      </c>
      <c r="E694" s="23">
        <f t="shared" si="28"/>
        <v>-0.13923344358725698</v>
      </c>
      <c r="F694" s="24">
        <f t="shared" si="29"/>
        <v>1.4450651253220593E-3</v>
      </c>
      <c r="G694" s="122"/>
    </row>
    <row r="695" spans="1:7" x14ac:dyDescent="0.15">
      <c r="A695" s="25" t="s">
        <v>1028</v>
      </c>
      <c r="B695" s="25" t="s">
        <v>520</v>
      </c>
      <c r="C695" s="124">
        <v>4</v>
      </c>
      <c r="D695" s="126">
        <v>6.5895948499999992</v>
      </c>
      <c r="E695" s="23">
        <f t="shared" si="28"/>
        <v>-0.39298240771206128</v>
      </c>
      <c r="F695" s="24">
        <f t="shared" si="29"/>
        <v>1.852647596566743E-4</v>
      </c>
      <c r="G695" s="122"/>
    </row>
    <row r="696" spans="1:7" x14ac:dyDescent="0.15">
      <c r="A696" s="25" t="s">
        <v>525</v>
      </c>
      <c r="B696" s="25" t="s">
        <v>526</v>
      </c>
      <c r="C696" s="124">
        <v>7.6</v>
      </c>
      <c r="D696" s="126">
        <v>8.2619519700000001</v>
      </c>
      <c r="E696" s="23">
        <f t="shared" si="28"/>
        <v>-8.012052991879115E-2</v>
      </c>
      <c r="F696" s="24">
        <f t="shared" si="29"/>
        <v>3.5200304334768111E-4</v>
      </c>
      <c r="G696" s="122"/>
    </row>
    <row r="697" spans="1:7" x14ac:dyDescent="0.15">
      <c r="A697" s="25" t="s">
        <v>797</v>
      </c>
      <c r="B697" s="25" t="s">
        <v>559</v>
      </c>
      <c r="C697" s="124">
        <v>0</v>
      </c>
      <c r="D697" s="126">
        <v>1.1273806000000002</v>
      </c>
      <c r="E697" s="23">
        <f t="shared" si="28"/>
        <v>-1</v>
      </c>
      <c r="F697" s="24">
        <f t="shared" si="29"/>
        <v>0</v>
      </c>
      <c r="G697" s="122"/>
    </row>
    <row r="698" spans="1:7" x14ac:dyDescent="0.15">
      <c r="A698" s="25" t="s">
        <v>1194</v>
      </c>
      <c r="B698" s="25" t="s">
        <v>1195</v>
      </c>
      <c r="C698" s="124">
        <v>29.4</v>
      </c>
      <c r="D698" s="126">
        <v>22.776198699999998</v>
      </c>
      <c r="E698" s="23">
        <f t="shared" si="28"/>
        <v>0.29082119396859674</v>
      </c>
      <c r="F698" s="24">
        <f t="shared" si="29"/>
        <v>1.3616959834765558E-3</v>
      </c>
      <c r="G698" s="122"/>
    </row>
    <row r="699" spans="1:7" x14ac:dyDescent="0.15">
      <c r="A699" s="25" t="s">
        <v>729</v>
      </c>
      <c r="B699" s="25" t="s">
        <v>1289</v>
      </c>
      <c r="C699" s="124">
        <v>3.8</v>
      </c>
      <c r="D699" s="126">
        <v>3.3698906699999998</v>
      </c>
      <c r="E699" s="23">
        <f t="shared" si="28"/>
        <v>0.1276330219935593</v>
      </c>
      <c r="F699" s="24">
        <f t="shared" si="29"/>
        <v>1.7600152167384056E-4</v>
      </c>
      <c r="G699" s="122"/>
    </row>
    <row r="700" spans="1:7" x14ac:dyDescent="0.15">
      <c r="A700" s="25" t="s">
        <v>915</v>
      </c>
      <c r="B700" s="25" t="s">
        <v>916</v>
      </c>
      <c r="C700" s="124">
        <v>44.2</v>
      </c>
      <c r="D700" s="126">
        <v>65.51098519</v>
      </c>
      <c r="E700" s="23">
        <f t="shared" si="28"/>
        <v>-0.32530399486730721</v>
      </c>
      <c r="F700" s="24">
        <f t="shared" si="29"/>
        <v>2.0471755942062511E-3</v>
      </c>
      <c r="G700" s="122"/>
    </row>
    <row r="701" spans="1:7" x14ac:dyDescent="0.15">
      <c r="A701" s="25" t="s">
        <v>917</v>
      </c>
      <c r="B701" s="25" t="s">
        <v>918</v>
      </c>
      <c r="C701" s="124">
        <v>2.8</v>
      </c>
      <c r="D701" s="126">
        <v>1.0435865899999999</v>
      </c>
      <c r="E701" s="23">
        <f t="shared" si="28"/>
        <v>1.6830547908822786</v>
      </c>
      <c r="F701" s="24">
        <f t="shared" si="29"/>
        <v>1.29685331759672E-4</v>
      </c>
      <c r="G701" s="122"/>
    </row>
    <row r="702" spans="1:7" x14ac:dyDescent="0.15">
      <c r="A702" s="25" t="s">
        <v>1006</v>
      </c>
      <c r="B702" s="25" t="s">
        <v>1197</v>
      </c>
      <c r="C702" s="124">
        <v>2.2000000000000002</v>
      </c>
      <c r="D702" s="126">
        <v>1.39927628</v>
      </c>
      <c r="E702" s="23">
        <f t="shared" si="28"/>
        <v>0.57224133035400282</v>
      </c>
      <c r="F702" s="24">
        <f t="shared" si="29"/>
        <v>1.0189561781117086E-4</v>
      </c>
      <c r="G702" s="122"/>
    </row>
    <row r="703" spans="1:7" x14ac:dyDescent="0.15">
      <c r="A703" s="25" t="s">
        <v>798</v>
      </c>
      <c r="B703" s="25" t="s">
        <v>799</v>
      </c>
      <c r="C703" s="124">
        <v>0.2</v>
      </c>
      <c r="D703" s="126">
        <v>1.2732785800000002</v>
      </c>
      <c r="E703" s="23">
        <f t="shared" si="28"/>
        <v>-0.84292518295564201</v>
      </c>
      <c r="F703" s="24">
        <f t="shared" si="29"/>
        <v>9.2632379828337155E-6</v>
      </c>
      <c r="G703" s="122"/>
    </row>
    <row r="704" spans="1:7" x14ac:dyDescent="0.15">
      <c r="A704" s="25" t="s">
        <v>800</v>
      </c>
      <c r="B704" s="25" t="s">
        <v>1199</v>
      </c>
      <c r="C704" s="124">
        <v>4.2</v>
      </c>
      <c r="D704" s="126">
        <v>5.4685403299999997</v>
      </c>
      <c r="E704" s="23">
        <f t="shared" si="28"/>
        <v>-0.23197055401436517</v>
      </c>
      <c r="F704" s="24">
        <f t="shared" si="29"/>
        <v>1.9452799763950801E-4</v>
      </c>
      <c r="G704" s="122"/>
    </row>
    <row r="705" spans="1:7" x14ac:dyDescent="0.15">
      <c r="A705" s="25" t="s">
        <v>732</v>
      </c>
      <c r="B705" s="25" t="s">
        <v>801</v>
      </c>
      <c r="C705" s="124">
        <v>0</v>
      </c>
      <c r="D705" s="126">
        <v>2.2477E-2</v>
      </c>
      <c r="E705" s="23">
        <f t="shared" si="28"/>
        <v>-1</v>
      </c>
      <c r="F705" s="24">
        <f t="shared" si="29"/>
        <v>0</v>
      </c>
      <c r="G705" s="122"/>
    </row>
    <row r="706" spans="1:7" x14ac:dyDescent="0.15">
      <c r="A706" s="25" t="s">
        <v>1200</v>
      </c>
      <c r="B706" s="25" t="s">
        <v>1201</v>
      </c>
      <c r="C706" s="124">
        <v>4</v>
      </c>
      <c r="D706" s="126">
        <v>1.58652613</v>
      </c>
      <c r="E706" s="23">
        <f t="shared" si="28"/>
        <v>1.521231717753051</v>
      </c>
      <c r="F706" s="24">
        <f t="shared" si="29"/>
        <v>1.852647596566743E-4</v>
      </c>
      <c r="G706" s="122"/>
    </row>
    <row r="707" spans="1:7" x14ac:dyDescent="0.15">
      <c r="A707" s="25" t="s">
        <v>1269</v>
      </c>
      <c r="B707" s="25" t="s">
        <v>1270</v>
      </c>
      <c r="C707" s="124">
        <v>0.4</v>
      </c>
      <c r="D707" s="126">
        <v>0.31475739000000003</v>
      </c>
      <c r="E707" s="23">
        <f t="shared" si="28"/>
        <v>0.27082004333559895</v>
      </c>
      <c r="F707" s="24">
        <f t="shared" si="29"/>
        <v>1.8526475965667431E-5</v>
      </c>
      <c r="G707" s="122"/>
    </row>
    <row r="708" spans="1:7" x14ac:dyDescent="0.15">
      <c r="A708" s="25" t="s">
        <v>552</v>
      </c>
      <c r="B708" s="25" t="s">
        <v>121</v>
      </c>
      <c r="C708" s="124">
        <v>0</v>
      </c>
      <c r="D708" s="126">
        <v>9.2295829999999995E-2</v>
      </c>
      <c r="E708" s="23">
        <f t="shared" si="28"/>
        <v>-1</v>
      </c>
      <c r="F708" s="24">
        <f t="shared" si="29"/>
        <v>0</v>
      </c>
      <c r="G708" s="122"/>
    </row>
    <row r="709" spans="1:7" x14ac:dyDescent="0.15">
      <c r="A709" s="25" t="s">
        <v>416</v>
      </c>
      <c r="B709" s="25" t="s">
        <v>417</v>
      </c>
      <c r="C709" s="124">
        <v>3.4</v>
      </c>
      <c r="D709" s="126">
        <v>0.15006602999999999</v>
      </c>
      <c r="E709" s="23">
        <f t="shared" si="28"/>
        <v>21.656693190324287</v>
      </c>
      <c r="F709" s="24">
        <f t="shared" si="29"/>
        <v>1.5747504570817313E-4</v>
      </c>
      <c r="G709" s="122"/>
    </row>
    <row r="710" spans="1:7" x14ac:dyDescent="0.15">
      <c r="A710" s="25" t="s">
        <v>802</v>
      </c>
      <c r="B710" s="25" t="s">
        <v>1202</v>
      </c>
      <c r="C710" s="124">
        <v>3.6</v>
      </c>
      <c r="D710" s="126">
        <v>3.1378108300000003</v>
      </c>
      <c r="E710" s="23">
        <f t="shared" si="28"/>
        <v>0.14729669665905254</v>
      </c>
      <c r="F710" s="24">
        <f t="shared" si="29"/>
        <v>1.6673828369100687E-4</v>
      </c>
      <c r="G710" s="122"/>
    </row>
    <row r="711" spans="1:7" x14ac:dyDescent="0.15">
      <c r="A711" s="25" t="s">
        <v>1203</v>
      </c>
      <c r="B711" s="25" t="s">
        <v>1204</v>
      </c>
      <c r="C711" s="124">
        <v>0</v>
      </c>
      <c r="D711" s="126">
        <v>0</v>
      </c>
      <c r="E711" s="23" t="str">
        <f t="shared" si="28"/>
        <v/>
      </c>
      <c r="F711" s="24">
        <f t="shared" si="29"/>
        <v>0</v>
      </c>
      <c r="G711" s="122"/>
    </row>
    <row r="712" spans="1:7" x14ac:dyDescent="0.15">
      <c r="A712" s="25" t="s">
        <v>1205</v>
      </c>
      <c r="B712" s="25" t="s">
        <v>1206</v>
      </c>
      <c r="C712" s="124">
        <v>0.6</v>
      </c>
      <c r="D712" s="126">
        <v>2.4859999999999999E-5</v>
      </c>
      <c r="E712" s="23">
        <f t="shared" si="28"/>
        <v>24134.156878519709</v>
      </c>
      <c r="F712" s="24">
        <f t="shared" si="29"/>
        <v>2.7789713948501143E-5</v>
      </c>
      <c r="G712" s="122"/>
    </row>
    <row r="713" spans="1:7" x14ac:dyDescent="0.15">
      <c r="A713" s="25" t="s">
        <v>1207</v>
      </c>
      <c r="B713" s="25" t="s">
        <v>1208</v>
      </c>
      <c r="C713" s="124">
        <v>0</v>
      </c>
      <c r="D713" s="126">
        <v>9.6982330000000005E-2</v>
      </c>
      <c r="E713" s="23">
        <f t="shared" si="28"/>
        <v>-1</v>
      </c>
      <c r="F713" s="24">
        <f t="shared" si="29"/>
        <v>0</v>
      </c>
      <c r="G713" s="122"/>
    </row>
    <row r="714" spans="1:7" x14ac:dyDescent="0.15">
      <c r="A714" s="25" t="s">
        <v>1211</v>
      </c>
      <c r="B714" s="25" t="s">
        <v>1212</v>
      </c>
      <c r="C714" s="124">
        <v>0</v>
      </c>
      <c r="D714" s="126">
        <v>3.5931410000000004E-2</v>
      </c>
      <c r="E714" s="23">
        <f t="shared" si="28"/>
        <v>-1</v>
      </c>
      <c r="F714" s="24">
        <f t="shared" si="29"/>
        <v>0</v>
      </c>
      <c r="G714" s="122"/>
    </row>
    <row r="715" spans="1:7" x14ac:dyDescent="0.15">
      <c r="A715" s="25" t="s">
        <v>1213</v>
      </c>
      <c r="B715" s="25" t="s">
        <v>1214</v>
      </c>
      <c r="C715" s="124">
        <v>0.4</v>
      </c>
      <c r="D715" s="126">
        <v>0.18032371</v>
      </c>
      <c r="E715" s="23">
        <f t="shared" si="28"/>
        <v>1.218232976683987</v>
      </c>
      <c r="F715" s="24">
        <f t="shared" si="29"/>
        <v>1.8526475965667431E-5</v>
      </c>
      <c r="G715" s="122"/>
    </row>
    <row r="716" spans="1:7" x14ac:dyDescent="0.15">
      <c r="A716" s="25" t="s">
        <v>1030</v>
      </c>
      <c r="B716" s="25" t="s">
        <v>1215</v>
      </c>
      <c r="C716" s="124">
        <v>0</v>
      </c>
      <c r="D716" s="126">
        <v>2.2742680000000001E-2</v>
      </c>
      <c r="E716" s="23">
        <f t="shared" si="28"/>
        <v>-1</v>
      </c>
      <c r="F716" s="24">
        <f t="shared" si="29"/>
        <v>0</v>
      </c>
      <c r="G716" s="122"/>
    </row>
    <row r="717" spans="1:7" x14ac:dyDescent="0.15">
      <c r="A717" s="25" t="s">
        <v>1031</v>
      </c>
      <c r="B717" s="25" t="s">
        <v>1216</v>
      </c>
      <c r="C717" s="124">
        <v>0</v>
      </c>
      <c r="D717" s="126">
        <v>0</v>
      </c>
      <c r="E717" s="23" t="str">
        <f t="shared" si="28"/>
        <v/>
      </c>
      <c r="F717" s="24">
        <f t="shared" si="29"/>
        <v>0</v>
      </c>
      <c r="G717" s="122"/>
    </row>
    <row r="718" spans="1:7" x14ac:dyDescent="0.15">
      <c r="A718" s="25" t="s">
        <v>1217</v>
      </c>
      <c r="B718" s="25" t="s">
        <v>1218</v>
      </c>
      <c r="C718" s="124">
        <v>0</v>
      </c>
      <c r="D718" s="126">
        <v>1.239E-4</v>
      </c>
      <c r="E718" s="23">
        <f t="shared" si="28"/>
        <v>-1</v>
      </c>
      <c r="F718" s="24">
        <f t="shared" si="29"/>
        <v>0</v>
      </c>
      <c r="G718" s="122"/>
    </row>
    <row r="719" spans="1:7" x14ac:dyDescent="0.15">
      <c r="A719" s="25" t="s">
        <v>803</v>
      </c>
      <c r="B719" s="25" t="s">
        <v>804</v>
      </c>
      <c r="C719" s="124">
        <v>0</v>
      </c>
      <c r="D719" s="126">
        <v>0.35788995000000001</v>
      </c>
      <c r="E719" s="23">
        <f t="shared" si="28"/>
        <v>-1</v>
      </c>
      <c r="F719" s="24">
        <f t="shared" si="29"/>
        <v>0</v>
      </c>
      <c r="G719" s="122"/>
    </row>
    <row r="720" spans="1:7" x14ac:dyDescent="0.15">
      <c r="A720" s="25" t="s">
        <v>805</v>
      </c>
      <c r="B720" s="25" t="s">
        <v>806</v>
      </c>
      <c r="C720" s="124">
        <v>0</v>
      </c>
      <c r="D720" s="126">
        <v>0</v>
      </c>
      <c r="E720" s="23" t="str">
        <f t="shared" si="28"/>
        <v/>
      </c>
      <c r="F720" s="24">
        <f t="shared" si="29"/>
        <v>0</v>
      </c>
      <c r="G720" s="122"/>
    </row>
    <row r="721" spans="1:7" x14ac:dyDescent="0.15">
      <c r="A721" s="25" t="s">
        <v>40</v>
      </c>
      <c r="B721" s="25" t="s">
        <v>41</v>
      </c>
      <c r="C721" s="124">
        <v>0</v>
      </c>
      <c r="D721" s="126">
        <v>0.32646322999999999</v>
      </c>
      <c r="E721" s="23">
        <f t="shared" si="28"/>
        <v>-1</v>
      </c>
      <c r="F721" s="24">
        <f t="shared" si="29"/>
        <v>0</v>
      </c>
      <c r="G721" s="122"/>
    </row>
    <row r="722" spans="1:7" x14ac:dyDescent="0.15">
      <c r="A722" s="25" t="s">
        <v>807</v>
      </c>
      <c r="B722" s="25" t="s">
        <v>1220</v>
      </c>
      <c r="C722" s="124">
        <v>0</v>
      </c>
      <c r="D722" s="126">
        <v>0</v>
      </c>
      <c r="E722" s="23" t="str">
        <f t="shared" si="28"/>
        <v/>
      </c>
      <c r="F722" s="24">
        <f t="shared" si="29"/>
        <v>0</v>
      </c>
      <c r="G722" s="122"/>
    </row>
    <row r="723" spans="1:7" x14ac:dyDescent="0.15">
      <c r="A723" s="25" t="s">
        <v>808</v>
      </c>
      <c r="B723" s="25" t="s">
        <v>1222</v>
      </c>
      <c r="C723" s="124">
        <v>0</v>
      </c>
      <c r="D723" s="126">
        <v>0</v>
      </c>
      <c r="E723" s="23" t="str">
        <f t="shared" si="28"/>
        <v/>
      </c>
      <c r="F723" s="24">
        <f t="shared" si="29"/>
        <v>0</v>
      </c>
      <c r="G723" s="122"/>
    </row>
    <row r="724" spans="1:7" x14ac:dyDescent="0.15">
      <c r="A724" s="25" t="s">
        <v>809</v>
      </c>
      <c r="B724" s="25" t="s">
        <v>1224</v>
      </c>
      <c r="C724" s="124">
        <v>0</v>
      </c>
      <c r="D724" s="126">
        <v>1.260413E-2</v>
      </c>
      <c r="E724" s="23">
        <f t="shared" si="28"/>
        <v>-1</v>
      </c>
      <c r="F724" s="24">
        <f t="shared" si="29"/>
        <v>0</v>
      </c>
      <c r="G724" s="122"/>
    </row>
    <row r="725" spans="1:7" x14ac:dyDescent="0.15">
      <c r="A725" s="25" t="s">
        <v>810</v>
      </c>
      <c r="B725" s="25" t="s">
        <v>1226</v>
      </c>
      <c r="C725" s="124">
        <v>2</v>
      </c>
      <c r="D725" s="126">
        <v>0.43352653000000002</v>
      </c>
      <c r="E725" s="23">
        <f t="shared" si="28"/>
        <v>3.6133278164083746</v>
      </c>
      <c r="F725" s="24">
        <f t="shared" si="29"/>
        <v>9.2632379828337148E-5</v>
      </c>
      <c r="G725" s="122"/>
    </row>
    <row r="726" spans="1:7" x14ac:dyDescent="0.15">
      <c r="A726" s="25" t="s">
        <v>42</v>
      </c>
      <c r="B726" s="25" t="s">
        <v>43</v>
      </c>
      <c r="C726" s="124">
        <v>1.2</v>
      </c>
      <c r="D726" s="126">
        <v>0</v>
      </c>
      <c r="E726" s="23" t="str">
        <f t="shared" si="28"/>
        <v/>
      </c>
      <c r="F726" s="24">
        <f t="shared" si="29"/>
        <v>5.5579427897002286E-5</v>
      </c>
      <c r="G726" s="122"/>
    </row>
    <row r="727" spans="1:7" x14ac:dyDescent="0.15">
      <c r="A727" s="25" t="s">
        <v>953</v>
      </c>
      <c r="B727" s="25" t="s">
        <v>1228</v>
      </c>
      <c r="C727" s="124">
        <v>0</v>
      </c>
      <c r="D727" s="126">
        <v>0</v>
      </c>
      <c r="E727" s="23" t="str">
        <f t="shared" si="28"/>
        <v/>
      </c>
      <c r="F727" s="24">
        <f t="shared" si="29"/>
        <v>0</v>
      </c>
      <c r="G727" s="122"/>
    </row>
    <row r="728" spans="1:7" x14ac:dyDescent="0.15">
      <c r="A728" s="25" t="s">
        <v>954</v>
      </c>
      <c r="B728" s="25" t="s">
        <v>1230</v>
      </c>
      <c r="C728" s="124">
        <v>0</v>
      </c>
      <c r="D728" s="126">
        <v>4.9423500000000007E-3</v>
      </c>
      <c r="E728" s="23">
        <f t="shared" si="28"/>
        <v>-1</v>
      </c>
      <c r="F728" s="24">
        <f t="shared" si="29"/>
        <v>0</v>
      </c>
      <c r="G728" s="122"/>
    </row>
    <row r="729" spans="1:7" x14ac:dyDescent="0.15">
      <c r="A729" s="25" t="s">
        <v>955</v>
      </c>
      <c r="B729" s="25" t="s">
        <v>1232</v>
      </c>
      <c r="C729" s="124">
        <v>0</v>
      </c>
      <c r="D729" s="126">
        <v>0</v>
      </c>
      <c r="E729" s="23" t="str">
        <f t="shared" si="28"/>
        <v/>
      </c>
      <c r="F729" s="24">
        <f t="shared" si="29"/>
        <v>0</v>
      </c>
      <c r="G729" s="122"/>
    </row>
    <row r="730" spans="1:7" x14ac:dyDescent="0.15">
      <c r="A730" s="25" t="s">
        <v>956</v>
      </c>
      <c r="B730" s="25" t="s">
        <v>1234</v>
      </c>
      <c r="C730" s="124">
        <v>0.2</v>
      </c>
      <c r="D730" s="126">
        <v>0</v>
      </c>
      <c r="E730" s="23" t="str">
        <f t="shared" si="28"/>
        <v/>
      </c>
      <c r="F730" s="24">
        <f t="shared" si="29"/>
        <v>9.2632379828337155E-6</v>
      </c>
      <c r="G730" s="122"/>
    </row>
    <row r="731" spans="1:7" x14ac:dyDescent="0.15">
      <c r="A731" s="25" t="s">
        <v>957</v>
      </c>
      <c r="B731" s="25" t="s">
        <v>1236</v>
      </c>
      <c r="C731" s="124">
        <v>0</v>
      </c>
      <c r="D731" s="126">
        <v>3.30248E-2</v>
      </c>
      <c r="E731" s="23">
        <f t="shared" si="28"/>
        <v>-1</v>
      </c>
      <c r="F731" s="24">
        <f t="shared" si="29"/>
        <v>0</v>
      </c>
      <c r="G731" s="122"/>
    </row>
    <row r="732" spans="1:7" x14ac:dyDescent="0.15">
      <c r="A732" s="25" t="s">
        <v>958</v>
      </c>
      <c r="B732" s="25" t="s">
        <v>1238</v>
      </c>
      <c r="C732" s="124">
        <v>0.2</v>
      </c>
      <c r="D732" s="126">
        <v>0</v>
      </c>
      <c r="E732" s="23" t="str">
        <f t="shared" si="28"/>
        <v/>
      </c>
      <c r="F732" s="24">
        <f t="shared" si="29"/>
        <v>9.2632379828337155E-6</v>
      </c>
      <c r="G732" s="122"/>
    </row>
    <row r="733" spans="1:7" x14ac:dyDescent="0.15">
      <c r="A733" s="25" t="s">
        <v>959</v>
      </c>
      <c r="B733" s="25" t="s">
        <v>1240</v>
      </c>
      <c r="C733" s="124">
        <v>0</v>
      </c>
      <c r="D733" s="126">
        <v>2.2572899999999999E-3</v>
      </c>
      <c r="E733" s="23">
        <f t="shared" si="28"/>
        <v>-1</v>
      </c>
      <c r="F733" s="24">
        <f t="shared" si="29"/>
        <v>0</v>
      </c>
      <c r="G733" s="122"/>
    </row>
    <row r="734" spans="1:7" x14ac:dyDescent="0.15">
      <c r="A734" s="25" t="s">
        <v>119</v>
      </c>
      <c r="B734" s="25" t="s">
        <v>120</v>
      </c>
      <c r="C734" s="124">
        <v>0</v>
      </c>
      <c r="D734" s="126">
        <v>7.8200000000000003E-5</v>
      </c>
      <c r="E734" s="23">
        <f t="shared" si="28"/>
        <v>-1</v>
      </c>
      <c r="F734" s="24">
        <f t="shared" si="29"/>
        <v>0</v>
      </c>
      <c r="G734" s="122"/>
    </row>
    <row r="735" spans="1:7" x14ac:dyDescent="0.15">
      <c r="A735" s="25" t="s">
        <v>1546</v>
      </c>
      <c r="B735" s="25" t="s">
        <v>1547</v>
      </c>
      <c r="C735" s="124">
        <v>0</v>
      </c>
      <c r="D735" s="126"/>
      <c r="E735" s="23" t="str">
        <f t="shared" ref="E735:E765" si="30">IF(ISERROR(C735/D735-1),"",((C735/D735-1)))</f>
        <v/>
      </c>
      <c r="F735" s="24">
        <f t="shared" si="29"/>
        <v>0</v>
      </c>
      <c r="G735" s="122"/>
    </row>
    <row r="736" spans="1:7" x14ac:dyDescent="0.15">
      <c r="A736" s="25" t="s">
        <v>1548</v>
      </c>
      <c r="B736" s="25" t="s">
        <v>1549</v>
      </c>
      <c r="C736" s="124">
        <v>0</v>
      </c>
      <c r="D736" s="126"/>
      <c r="E736" s="23" t="str">
        <f t="shared" si="30"/>
        <v/>
      </c>
      <c r="F736" s="24">
        <f t="shared" ref="F736:F750" si="31">C736/$C$1542</f>
        <v>0</v>
      </c>
      <c r="G736" s="122"/>
    </row>
    <row r="737" spans="1:7" x14ac:dyDescent="0.15">
      <c r="A737" s="25" t="s">
        <v>1550</v>
      </c>
      <c r="B737" s="25" t="s">
        <v>1551</v>
      </c>
      <c r="C737" s="124">
        <v>0</v>
      </c>
      <c r="D737" s="126"/>
      <c r="E737" s="23" t="str">
        <f t="shared" si="30"/>
        <v/>
      </c>
      <c r="F737" s="24">
        <f t="shared" si="31"/>
        <v>0</v>
      </c>
      <c r="G737" s="122"/>
    </row>
    <row r="738" spans="1:7" x14ac:dyDescent="0.15">
      <c r="A738" s="25" t="s">
        <v>1552</v>
      </c>
      <c r="B738" s="25" t="s">
        <v>1553</v>
      </c>
      <c r="C738" s="124">
        <v>0</v>
      </c>
      <c r="D738" s="126"/>
      <c r="E738" s="23" t="str">
        <f t="shared" si="30"/>
        <v/>
      </c>
      <c r="F738" s="24">
        <f t="shared" si="31"/>
        <v>0</v>
      </c>
      <c r="G738" s="122"/>
    </row>
    <row r="739" spans="1:7" x14ac:dyDescent="0.15">
      <c r="A739" s="25" t="s">
        <v>1554</v>
      </c>
      <c r="B739" s="25" t="s">
        <v>1555</v>
      </c>
      <c r="C739" s="124">
        <v>0</v>
      </c>
      <c r="D739" s="126"/>
      <c r="E739" s="23" t="str">
        <f t="shared" si="30"/>
        <v/>
      </c>
      <c r="F739" s="24">
        <f t="shared" si="31"/>
        <v>0</v>
      </c>
      <c r="G739" s="122"/>
    </row>
    <row r="740" spans="1:7" x14ac:dyDescent="0.15">
      <c r="A740" s="25" t="s">
        <v>1556</v>
      </c>
      <c r="B740" s="25" t="s">
        <v>1557</v>
      </c>
      <c r="C740" s="124">
        <v>0</v>
      </c>
      <c r="D740" s="126"/>
      <c r="E740" s="23" t="str">
        <f t="shared" si="30"/>
        <v/>
      </c>
      <c r="F740" s="24">
        <f t="shared" si="31"/>
        <v>0</v>
      </c>
      <c r="G740" s="122"/>
    </row>
    <row r="741" spans="1:7" x14ac:dyDescent="0.15">
      <c r="A741" s="25" t="s">
        <v>1558</v>
      </c>
      <c r="B741" s="25" t="s">
        <v>1559</v>
      </c>
      <c r="C741" s="124">
        <v>0</v>
      </c>
      <c r="D741" s="126"/>
      <c r="E741" s="23" t="str">
        <f t="shared" si="30"/>
        <v/>
      </c>
      <c r="F741" s="24">
        <f t="shared" si="31"/>
        <v>0</v>
      </c>
      <c r="G741" s="122"/>
    </row>
    <row r="742" spans="1:7" x14ac:dyDescent="0.15">
      <c r="A742" s="25" t="s">
        <v>1560</v>
      </c>
      <c r="B742" s="25" t="s">
        <v>1561</v>
      </c>
      <c r="C742" s="124">
        <v>0</v>
      </c>
      <c r="D742" s="126"/>
      <c r="E742" s="23" t="str">
        <f t="shared" si="30"/>
        <v/>
      </c>
      <c r="F742" s="24">
        <f t="shared" si="31"/>
        <v>0</v>
      </c>
      <c r="G742" s="122"/>
    </row>
    <row r="743" spans="1:7" x14ac:dyDescent="0.15">
      <c r="A743" s="25" t="s">
        <v>1562</v>
      </c>
      <c r="B743" s="25" t="s">
        <v>1563</v>
      </c>
      <c r="C743" s="124">
        <v>0</v>
      </c>
      <c r="D743" s="126"/>
      <c r="E743" s="23" t="str">
        <f t="shared" si="30"/>
        <v/>
      </c>
      <c r="F743" s="24">
        <f t="shared" si="31"/>
        <v>0</v>
      </c>
      <c r="G743" s="122"/>
    </row>
    <row r="744" spans="1:7" x14ac:dyDescent="0.15">
      <c r="A744" s="25" t="s">
        <v>1564</v>
      </c>
      <c r="B744" s="25" t="s">
        <v>1565</v>
      </c>
      <c r="C744" s="124">
        <v>0</v>
      </c>
      <c r="D744" s="126"/>
      <c r="E744" s="23" t="str">
        <f t="shared" si="30"/>
        <v/>
      </c>
      <c r="F744" s="24">
        <f t="shared" si="31"/>
        <v>0</v>
      </c>
      <c r="G744" s="122"/>
    </row>
    <row r="745" spans="1:7" x14ac:dyDescent="0.15">
      <c r="A745" s="25" t="s">
        <v>0</v>
      </c>
      <c r="B745" s="25" t="s">
        <v>1</v>
      </c>
      <c r="C745" s="124">
        <v>0</v>
      </c>
      <c r="D745" s="126"/>
      <c r="E745" s="23" t="str">
        <f t="shared" si="30"/>
        <v/>
      </c>
      <c r="F745" s="24">
        <f t="shared" si="31"/>
        <v>0</v>
      </c>
      <c r="G745" s="122"/>
    </row>
    <row r="746" spans="1:7" x14ac:dyDescent="0.15">
      <c r="A746" s="25" t="s">
        <v>2</v>
      </c>
      <c r="B746" s="25" t="s">
        <v>3</v>
      </c>
      <c r="C746" s="124">
        <v>0</v>
      </c>
      <c r="D746" s="126"/>
      <c r="E746" s="23" t="str">
        <f t="shared" si="30"/>
        <v/>
      </c>
      <c r="F746" s="24">
        <f t="shared" si="31"/>
        <v>0</v>
      </c>
      <c r="G746" s="122"/>
    </row>
    <row r="747" spans="1:7" x14ac:dyDescent="0.15">
      <c r="A747" s="25" t="s">
        <v>4</v>
      </c>
      <c r="B747" s="25" t="s">
        <v>5</v>
      </c>
      <c r="C747" s="124">
        <v>0</v>
      </c>
      <c r="D747" s="126"/>
      <c r="E747" s="23" t="str">
        <f t="shared" si="30"/>
        <v/>
      </c>
      <c r="F747" s="24">
        <f t="shared" si="31"/>
        <v>0</v>
      </c>
      <c r="G747" s="122"/>
    </row>
    <row r="748" spans="1:7" x14ac:dyDescent="0.15">
      <c r="A748" s="25" t="s">
        <v>6</v>
      </c>
      <c r="B748" s="25" t="s">
        <v>7</v>
      </c>
      <c r="C748" s="124">
        <v>0</v>
      </c>
      <c r="D748" s="126"/>
      <c r="E748" s="23" t="str">
        <f t="shared" si="30"/>
        <v/>
      </c>
      <c r="F748" s="24">
        <f t="shared" si="31"/>
        <v>0</v>
      </c>
      <c r="G748" s="122"/>
    </row>
    <row r="749" spans="1:7" x14ac:dyDescent="0.15">
      <c r="A749" s="25" t="s">
        <v>8</v>
      </c>
      <c r="B749" s="25" t="s">
        <v>9</v>
      </c>
      <c r="C749" s="124">
        <v>0</v>
      </c>
      <c r="D749" s="126"/>
      <c r="E749" s="23" t="str">
        <f t="shared" si="30"/>
        <v/>
      </c>
      <c r="F749" s="24">
        <f t="shared" si="31"/>
        <v>0</v>
      </c>
      <c r="G749" s="122"/>
    </row>
    <row r="750" spans="1:7" x14ac:dyDescent="0.15">
      <c r="A750" s="25" t="s">
        <v>10</v>
      </c>
      <c r="B750" s="25" t="s">
        <v>11</v>
      </c>
      <c r="C750" s="124">
        <v>0</v>
      </c>
      <c r="D750" s="126"/>
      <c r="E750" s="23" t="str">
        <f t="shared" si="30"/>
        <v/>
      </c>
      <c r="F750" s="24">
        <f t="shared" si="31"/>
        <v>0</v>
      </c>
      <c r="G750" s="122"/>
    </row>
    <row r="751" spans="1:7" x14ac:dyDescent="0.15">
      <c r="A751" s="25" t="s">
        <v>862</v>
      </c>
      <c r="B751" s="25" t="s">
        <v>863</v>
      </c>
      <c r="C751" s="124">
        <v>0.8</v>
      </c>
      <c r="D751" s="126">
        <v>0.83897204000000003</v>
      </c>
      <c r="E751" s="23">
        <f t="shared" si="30"/>
        <v>-4.645213206390042E-2</v>
      </c>
      <c r="F751" s="24">
        <f t="shared" ref="F751:F766" si="32">C751/$C$1542</f>
        <v>3.7052951931334862E-5</v>
      </c>
      <c r="G751" s="122"/>
    </row>
    <row r="752" spans="1:7" x14ac:dyDescent="0.15">
      <c r="A752" s="25" t="s">
        <v>962</v>
      </c>
      <c r="B752" s="25" t="s">
        <v>963</v>
      </c>
      <c r="C752" s="124">
        <v>25.4</v>
      </c>
      <c r="D752" s="126">
        <v>11.1146689</v>
      </c>
      <c r="E752" s="23">
        <f t="shared" si="30"/>
        <v>1.2852682548195382</v>
      </c>
      <c r="F752" s="24">
        <f t="shared" si="32"/>
        <v>1.1764312238198816E-3</v>
      </c>
      <c r="G752" s="122"/>
    </row>
    <row r="753" spans="1:8" x14ac:dyDescent="0.15">
      <c r="A753" s="25" t="s">
        <v>964</v>
      </c>
      <c r="B753" s="25" t="s">
        <v>965</v>
      </c>
      <c r="C753" s="124">
        <v>0.2</v>
      </c>
      <c r="D753" s="126">
        <v>0.56574199000000003</v>
      </c>
      <c r="E753" s="23">
        <f t="shared" si="30"/>
        <v>-0.64648195902870853</v>
      </c>
      <c r="F753" s="24">
        <f t="shared" si="32"/>
        <v>9.2632379828337155E-6</v>
      </c>
      <c r="G753" s="122"/>
    </row>
    <row r="754" spans="1:8" x14ac:dyDescent="0.15">
      <c r="A754" s="25" t="s">
        <v>966</v>
      </c>
      <c r="B754" s="25" t="s">
        <v>967</v>
      </c>
      <c r="C754" s="124">
        <v>0.4</v>
      </c>
      <c r="D754" s="126">
        <v>0.54610478000000007</v>
      </c>
      <c r="E754" s="23">
        <f t="shared" si="30"/>
        <v>-0.26753982999379722</v>
      </c>
      <c r="F754" s="24">
        <f t="shared" si="32"/>
        <v>1.8526475965667431E-5</v>
      </c>
      <c r="G754" s="122"/>
    </row>
    <row r="755" spans="1:8" x14ac:dyDescent="0.15">
      <c r="A755" s="25" t="s">
        <v>968</v>
      </c>
      <c r="B755" s="25" t="s">
        <v>969</v>
      </c>
      <c r="C755" s="124">
        <v>1</v>
      </c>
      <c r="D755" s="126">
        <v>0.99669668999999994</v>
      </c>
      <c r="E755" s="23">
        <f t="shared" si="30"/>
        <v>3.3142580216656281E-3</v>
      </c>
      <c r="F755" s="24">
        <f t="shared" si="32"/>
        <v>4.6316189914168574E-5</v>
      </c>
      <c r="G755" s="122"/>
    </row>
    <row r="756" spans="1:8" x14ac:dyDescent="0.15">
      <c r="A756" s="25" t="s">
        <v>1042</v>
      </c>
      <c r="B756" s="25" t="s">
        <v>1043</v>
      </c>
      <c r="C756" s="124">
        <v>1.8</v>
      </c>
      <c r="D756" s="126">
        <v>3.06509681</v>
      </c>
      <c r="E756" s="23">
        <f t="shared" si="30"/>
        <v>-0.41274285558373602</v>
      </c>
      <c r="F756" s="24">
        <f t="shared" si="32"/>
        <v>8.3369141845503436E-5</v>
      </c>
      <c r="G756" s="122"/>
    </row>
    <row r="757" spans="1:8" x14ac:dyDescent="0.15">
      <c r="A757" s="25" t="s">
        <v>1044</v>
      </c>
      <c r="B757" s="25" t="s">
        <v>1045</v>
      </c>
      <c r="C757" s="124">
        <v>2.2000000000000002</v>
      </c>
      <c r="D757" s="126">
        <v>1.05238304</v>
      </c>
      <c r="E757" s="23">
        <f t="shared" si="30"/>
        <v>1.0904935906226694</v>
      </c>
      <c r="F757" s="24">
        <f t="shared" si="32"/>
        <v>1.0189561781117086E-4</v>
      </c>
      <c r="G757" s="122"/>
    </row>
    <row r="758" spans="1:8" x14ac:dyDescent="0.15">
      <c r="A758" s="25" t="s">
        <v>1046</v>
      </c>
      <c r="B758" s="25" t="s">
        <v>1047</v>
      </c>
      <c r="C758" s="124">
        <v>0.2</v>
      </c>
      <c r="D758" s="126">
        <v>0.22988706</v>
      </c>
      <c r="E758" s="23">
        <f t="shared" si="30"/>
        <v>-0.13000757850398359</v>
      </c>
      <c r="F758" s="24">
        <f t="shared" si="32"/>
        <v>9.2632379828337155E-6</v>
      </c>
      <c r="G758" s="122"/>
    </row>
    <row r="759" spans="1:8" x14ac:dyDescent="0.15">
      <c r="A759" s="25" t="s">
        <v>1048</v>
      </c>
      <c r="B759" s="25" t="s">
        <v>1049</v>
      </c>
      <c r="C759" s="124">
        <v>0.6</v>
      </c>
      <c r="D759" s="126">
        <v>2.1299351899999999</v>
      </c>
      <c r="E759" s="23">
        <f t="shared" si="30"/>
        <v>-0.71830128784341085</v>
      </c>
      <c r="F759" s="24">
        <f t="shared" si="32"/>
        <v>2.7789713948501143E-5</v>
      </c>
      <c r="G759" s="122"/>
    </row>
    <row r="760" spans="1:8" x14ac:dyDescent="0.15">
      <c r="A760" s="25" t="s">
        <v>1050</v>
      </c>
      <c r="B760" s="25" t="s">
        <v>1051</v>
      </c>
      <c r="C760" s="124">
        <v>0</v>
      </c>
      <c r="D760" s="126">
        <v>1.8488959999999999E-2</v>
      </c>
      <c r="E760" s="23">
        <f t="shared" si="30"/>
        <v>-1</v>
      </c>
      <c r="F760" s="24">
        <f t="shared" si="32"/>
        <v>0</v>
      </c>
      <c r="G760" s="122"/>
    </row>
    <row r="761" spans="1:8" x14ac:dyDescent="0.15">
      <c r="A761" s="25" t="s">
        <v>1052</v>
      </c>
      <c r="B761" s="25" t="s">
        <v>1053</v>
      </c>
      <c r="C761" s="124">
        <v>0.2</v>
      </c>
      <c r="D761" s="126">
        <v>0.39995786999999999</v>
      </c>
      <c r="E761" s="23">
        <f t="shared" si="30"/>
        <v>-0.49994733195273788</v>
      </c>
      <c r="F761" s="24">
        <f t="shared" si="32"/>
        <v>9.2632379828337155E-6</v>
      </c>
      <c r="G761" s="122"/>
    </row>
    <row r="762" spans="1:8" x14ac:dyDescent="0.15">
      <c r="A762" s="25" t="s">
        <v>1054</v>
      </c>
      <c r="B762" s="25" t="s">
        <v>1055</v>
      </c>
      <c r="C762" s="124">
        <v>0.8</v>
      </c>
      <c r="D762" s="126">
        <v>0.80113016000000004</v>
      </c>
      <c r="E762" s="23">
        <f t="shared" si="30"/>
        <v>-1.4107070940881927E-3</v>
      </c>
      <c r="F762" s="24">
        <f t="shared" si="32"/>
        <v>3.7052951931334862E-5</v>
      </c>
      <c r="G762" s="122"/>
    </row>
    <row r="763" spans="1:8" x14ac:dyDescent="0.15">
      <c r="A763" s="25" t="s">
        <v>1056</v>
      </c>
      <c r="B763" s="25" t="s">
        <v>1057</v>
      </c>
      <c r="C763" s="124">
        <v>0.4</v>
      </c>
      <c r="D763" s="126">
        <v>0.45664306999999998</v>
      </c>
      <c r="E763" s="23">
        <f t="shared" si="30"/>
        <v>-0.12404232916531499</v>
      </c>
      <c r="F763" s="24">
        <f t="shared" si="32"/>
        <v>1.8526475965667431E-5</v>
      </c>
      <c r="G763" s="122"/>
    </row>
    <row r="764" spans="1:8" x14ac:dyDescent="0.15">
      <c r="A764" s="25" t="s">
        <v>1058</v>
      </c>
      <c r="B764" s="25" t="s">
        <v>1063</v>
      </c>
      <c r="C764" s="124">
        <v>17.2</v>
      </c>
      <c r="D764" s="126">
        <v>28.688325640000002</v>
      </c>
      <c r="E764" s="23">
        <f t="shared" si="30"/>
        <v>-0.40045298509794813</v>
      </c>
      <c r="F764" s="24">
        <f t="shared" si="32"/>
        <v>7.9663846652369935E-4</v>
      </c>
      <c r="G764" s="122"/>
    </row>
    <row r="765" spans="1:8" x14ac:dyDescent="0.15">
      <c r="A765" s="25" t="s">
        <v>1149</v>
      </c>
      <c r="B765" s="25" t="s">
        <v>1243</v>
      </c>
      <c r="C765" s="135">
        <v>0</v>
      </c>
      <c r="D765" s="127">
        <v>0</v>
      </c>
      <c r="E765" s="23" t="str">
        <f t="shared" si="30"/>
        <v/>
      </c>
      <c r="F765" s="44">
        <f t="shared" si="32"/>
        <v>0</v>
      </c>
      <c r="G765" s="122"/>
    </row>
    <row r="766" spans="1:8" s="4" customFormat="1" x14ac:dyDescent="0.15">
      <c r="A766" s="113" t="s">
        <v>1107</v>
      </c>
      <c r="B766" s="27"/>
      <c r="C766" s="29">
        <f>SUM(C415:C765)</f>
        <v>4598.8446953599969</v>
      </c>
      <c r="D766" s="29">
        <f>SUM(D415:D765)</f>
        <v>4658.1643246599988</v>
      </c>
      <c r="E766" s="30">
        <f>IF(ISERROR(C766/D766-1),"",((C766/D766-1)))</f>
        <v>-1.2734550600966954E-2</v>
      </c>
      <c r="F766" s="31">
        <f t="shared" si="32"/>
        <v>0.21300096429606033</v>
      </c>
      <c r="G766" s="122"/>
      <c r="H766" s="116"/>
    </row>
    <row r="767" spans="1:8" x14ac:dyDescent="0.15">
      <c r="E767" s="33" t="str">
        <f>IF(ISERROR(C767/D767-1),"",((C767/D767-1)))</f>
        <v/>
      </c>
      <c r="G767" s="122"/>
    </row>
    <row r="768" spans="1:8" s="4" customFormat="1" x14ac:dyDescent="0.15">
      <c r="A768" s="34" t="s">
        <v>733</v>
      </c>
      <c r="B768" s="35" t="s">
        <v>1296</v>
      </c>
      <c r="C768" s="141" t="s">
        <v>815</v>
      </c>
      <c r="D768" s="142"/>
      <c r="E768" s="143"/>
      <c r="F768" s="36"/>
      <c r="G768" s="122"/>
    </row>
    <row r="769" spans="1:7" s="10" customFormat="1" x14ac:dyDescent="0.15">
      <c r="A769" s="37"/>
      <c r="B769" s="38"/>
      <c r="C769" s="7" t="s">
        <v>1545</v>
      </c>
      <c r="D769" s="39" t="s">
        <v>607</v>
      </c>
      <c r="E769" s="40" t="s">
        <v>1260</v>
      </c>
      <c r="F769" s="41" t="s">
        <v>1261</v>
      </c>
      <c r="G769" s="122"/>
    </row>
    <row r="770" spans="1:7" x14ac:dyDescent="0.15">
      <c r="A770" s="20" t="s">
        <v>1188</v>
      </c>
      <c r="B770" s="20" t="s">
        <v>1189</v>
      </c>
      <c r="C770" s="22">
        <v>5.798524E-2</v>
      </c>
      <c r="D770" s="46">
        <v>4.1001719999999998E-2</v>
      </c>
      <c r="E770" s="42">
        <f t="shared" ref="E770:E833" si="33">IF(ISERROR(C770/D770-1),"",((C770/D770-1)))</f>
        <v>0.41421481830518325</v>
      </c>
      <c r="F770" s="43">
        <f t="shared" ref="F770:F833" si="34">C770/$C$1542</f>
        <v>2.6856553880586438E-6</v>
      </c>
      <c r="G770" s="122"/>
    </row>
    <row r="771" spans="1:7" x14ac:dyDescent="0.15">
      <c r="A771" s="25" t="s">
        <v>1190</v>
      </c>
      <c r="B771" s="25" t="s">
        <v>1191</v>
      </c>
      <c r="C771" s="22">
        <v>1.04229985</v>
      </c>
      <c r="D771" s="22">
        <v>10.09279291</v>
      </c>
      <c r="E771" s="23">
        <f t="shared" si="33"/>
        <v>-0.89672830312734519</v>
      </c>
      <c r="F771" s="24">
        <f t="shared" si="34"/>
        <v>4.8275357800109413E-5</v>
      </c>
      <c r="G771" s="122"/>
    </row>
    <row r="772" spans="1:7" x14ac:dyDescent="0.15">
      <c r="A772" s="25" t="s">
        <v>1192</v>
      </c>
      <c r="B772" s="25" t="s">
        <v>1193</v>
      </c>
      <c r="C772" s="22">
        <v>9.6551399999999996E-2</v>
      </c>
      <c r="D772" s="22">
        <v>0.29664353999999998</v>
      </c>
      <c r="E772" s="23">
        <f t="shared" si="33"/>
        <v>-0.67452046992157655</v>
      </c>
      <c r="F772" s="24">
        <f t="shared" si="34"/>
        <v>4.4718929788788552E-6</v>
      </c>
      <c r="G772" s="122"/>
    </row>
    <row r="773" spans="1:7" x14ac:dyDescent="0.15">
      <c r="A773" s="25" t="s">
        <v>740</v>
      </c>
      <c r="B773" s="25" t="s">
        <v>960</v>
      </c>
      <c r="C773" s="22">
        <v>0.13463702999999999</v>
      </c>
      <c r="D773" s="22">
        <v>1.23676425</v>
      </c>
      <c r="E773" s="23">
        <f t="shared" si="33"/>
        <v>-0.89113767640033259</v>
      </c>
      <c r="F773" s="24">
        <f t="shared" si="34"/>
        <v>6.2358742509596107E-6</v>
      </c>
      <c r="G773" s="122"/>
    </row>
    <row r="774" spans="1:7" x14ac:dyDescent="0.15">
      <c r="A774" s="25" t="s">
        <v>739</v>
      </c>
      <c r="B774" s="25" t="s">
        <v>961</v>
      </c>
      <c r="C774" s="22">
        <v>0.79330758000000001</v>
      </c>
      <c r="D774" s="22">
        <v>1.0213356600000001</v>
      </c>
      <c r="E774" s="23">
        <f t="shared" si="33"/>
        <v>-0.22326458277193617</v>
      </c>
      <c r="F774" s="24">
        <f t="shared" si="34"/>
        <v>3.6742984535629477E-5</v>
      </c>
      <c r="G774" s="122"/>
    </row>
    <row r="775" spans="1:7" x14ac:dyDescent="0.15">
      <c r="A775" s="67" t="s">
        <v>970</v>
      </c>
      <c r="B775" s="25" t="s">
        <v>1309</v>
      </c>
      <c r="C775" s="22">
        <v>32.425923879999999</v>
      </c>
      <c r="D775" s="22">
        <v>19.938313390000001</v>
      </c>
      <c r="E775" s="23">
        <f t="shared" si="33"/>
        <v>0.62631227856329708</v>
      </c>
      <c r="F775" s="24">
        <f t="shared" si="34"/>
        <v>1.5018452485684537E-3</v>
      </c>
      <c r="G775" s="122"/>
    </row>
    <row r="776" spans="1:7" x14ac:dyDescent="0.15">
      <c r="A776" s="25" t="s">
        <v>971</v>
      </c>
      <c r="B776" s="25" t="s">
        <v>1310</v>
      </c>
      <c r="C776" s="22">
        <v>262.21407649999998</v>
      </c>
      <c r="D776" s="22">
        <v>166.11741319000001</v>
      </c>
      <c r="E776" s="23">
        <f t="shared" si="33"/>
        <v>0.57848639383811951</v>
      </c>
      <c r="F776" s="24">
        <f t="shared" si="34"/>
        <v>1.2144756965342325E-2</v>
      </c>
      <c r="G776" s="122"/>
    </row>
    <row r="777" spans="1:7" x14ac:dyDescent="0.15">
      <c r="A777" s="25" t="s">
        <v>972</v>
      </c>
      <c r="B777" s="25" t="s">
        <v>1311</v>
      </c>
      <c r="C777" s="22">
        <v>0.49897791999999996</v>
      </c>
      <c r="D777" s="22">
        <v>0.42719233000000001</v>
      </c>
      <c r="E777" s="23">
        <f t="shared" si="33"/>
        <v>0.1680404467936023</v>
      </c>
      <c r="F777" s="24">
        <f t="shared" si="34"/>
        <v>2.3110756105696812E-5</v>
      </c>
      <c r="G777" s="122"/>
    </row>
    <row r="778" spans="1:7" x14ac:dyDescent="0.15">
      <c r="A778" s="25" t="s">
        <v>1312</v>
      </c>
      <c r="B778" s="25" t="s">
        <v>1313</v>
      </c>
      <c r="C778" s="22">
        <v>2.6973394800000001</v>
      </c>
      <c r="D778" s="22">
        <v>3.0408538300000001</v>
      </c>
      <c r="E778" s="23">
        <f t="shared" si="33"/>
        <v>-0.11296641312088318</v>
      </c>
      <c r="F778" s="24">
        <f t="shared" si="34"/>
        <v>1.249304876186647E-4</v>
      </c>
      <c r="G778" s="122"/>
    </row>
    <row r="779" spans="1:7" x14ac:dyDescent="0.15">
      <c r="A779" s="25" t="s">
        <v>1314</v>
      </c>
      <c r="B779" s="25" t="s">
        <v>1315</v>
      </c>
      <c r="C779" s="22">
        <v>9.6910734400000003</v>
      </c>
      <c r="D779" s="22">
        <v>6.28219043</v>
      </c>
      <c r="E779" s="23">
        <f t="shared" si="33"/>
        <v>0.54262650073789631</v>
      </c>
      <c r="F779" s="24">
        <f t="shared" si="34"/>
        <v>4.4885359791919493E-4</v>
      </c>
      <c r="G779" s="122"/>
    </row>
    <row r="780" spans="1:7" x14ac:dyDescent="0.15">
      <c r="A780" s="25" t="s">
        <v>1316</v>
      </c>
      <c r="B780" s="25" t="s">
        <v>1317</v>
      </c>
      <c r="C780" s="22">
        <v>4.7338665500000001</v>
      </c>
      <c r="D780" s="22">
        <v>2.5127716499999999</v>
      </c>
      <c r="E780" s="23">
        <f t="shared" si="33"/>
        <v>0.88392230149524331</v>
      </c>
      <c r="F780" s="24">
        <f t="shared" si="34"/>
        <v>2.1925466215812997E-4</v>
      </c>
      <c r="G780" s="122"/>
    </row>
    <row r="781" spans="1:7" x14ac:dyDescent="0.15">
      <c r="A781" s="25" t="s">
        <v>997</v>
      </c>
      <c r="B781" s="25" t="s">
        <v>1318</v>
      </c>
      <c r="C781" s="22">
        <v>0.19388728</v>
      </c>
      <c r="D781" s="22">
        <v>0.61698850999999999</v>
      </c>
      <c r="E781" s="23">
        <f t="shared" si="33"/>
        <v>-0.68575220306776863</v>
      </c>
      <c r="F781" s="24">
        <f t="shared" si="34"/>
        <v>8.980120082421578E-6</v>
      </c>
      <c r="G781" s="122"/>
    </row>
    <row r="782" spans="1:7" x14ac:dyDescent="0.15">
      <c r="A782" s="25" t="s">
        <v>1319</v>
      </c>
      <c r="B782" s="25" t="s">
        <v>1320</v>
      </c>
      <c r="C782" s="22">
        <v>0.73680484000000002</v>
      </c>
      <c r="D782" s="22">
        <v>1.3869321999999999</v>
      </c>
      <c r="E782" s="23">
        <f t="shared" si="33"/>
        <v>-0.46875208463686979</v>
      </c>
      <c r="F782" s="24">
        <f t="shared" si="34"/>
        <v>3.4125992899118592E-5</v>
      </c>
      <c r="G782" s="122"/>
    </row>
    <row r="783" spans="1:7" x14ac:dyDescent="0.15">
      <c r="A783" s="25" t="s">
        <v>1321</v>
      </c>
      <c r="B783" s="25" t="s">
        <v>1322</v>
      </c>
      <c r="C783" s="22">
        <v>0.70466788000000002</v>
      </c>
      <c r="D783" s="22">
        <v>1.533406E-2</v>
      </c>
      <c r="E783" s="23">
        <f t="shared" si="33"/>
        <v>44.954423029517301</v>
      </c>
      <c r="F783" s="24">
        <f t="shared" si="34"/>
        <v>3.263753135649455E-5</v>
      </c>
      <c r="G783" s="122"/>
    </row>
    <row r="784" spans="1:7" x14ac:dyDescent="0.15">
      <c r="A784" s="25" t="s">
        <v>1323</v>
      </c>
      <c r="B784" s="25" t="s">
        <v>1324</v>
      </c>
      <c r="C784" s="22">
        <v>1.5007732600000001</v>
      </c>
      <c r="D784" s="22">
        <v>0.25797792000000003</v>
      </c>
      <c r="E784" s="23">
        <f t="shared" si="33"/>
        <v>4.8174484855137987</v>
      </c>
      <c r="F784" s="24">
        <f t="shared" si="34"/>
        <v>6.9510099328265899E-5</v>
      </c>
      <c r="G784" s="122"/>
    </row>
    <row r="785" spans="1:7" x14ac:dyDescent="0.15">
      <c r="A785" s="25" t="s">
        <v>1325</v>
      </c>
      <c r="B785" s="25" t="s">
        <v>1326</v>
      </c>
      <c r="C785" s="22">
        <v>0.68431257999999995</v>
      </c>
      <c r="D785" s="22">
        <v>0.74626331999999995</v>
      </c>
      <c r="E785" s="23">
        <f t="shared" si="33"/>
        <v>-8.301458525390204E-2</v>
      </c>
      <c r="F785" s="24">
        <f t="shared" si="34"/>
        <v>3.1694751415934674E-5</v>
      </c>
      <c r="G785" s="122"/>
    </row>
    <row r="786" spans="1:7" x14ac:dyDescent="0.15">
      <c r="A786" s="25" t="s">
        <v>998</v>
      </c>
      <c r="B786" s="25" t="s">
        <v>1329</v>
      </c>
      <c r="C786" s="22">
        <v>0.74512814000000005</v>
      </c>
      <c r="D786" s="22">
        <v>1.30538979</v>
      </c>
      <c r="E786" s="23">
        <f t="shared" si="33"/>
        <v>-0.42919107709583049</v>
      </c>
      <c r="F786" s="24">
        <f t="shared" si="34"/>
        <v>3.4511496442631187E-5</v>
      </c>
      <c r="G786" s="122"/>
    </row>
    <row r="787" spans="1:7" x14ac:dyDescent="0.15">
      <c r="A787" s="25" t="s">
        <v>1327</v>
      </c>
      <c r="B787" s="25" t="s">
        <v>1328</v>
      </c>
      <c r="C787" s="22">
        <v>2.0585138600000001</v>
      </c>
      <c r="D787" s="22">
        <v>3.2852755600000001</v>
      </c>
      <c r="E787" s="23">
        <f t="shared" si="33"/>
        <v>-0.37341211645576544</v>
      </c>
      <c r="F787" s="24">
        <f t="shared" si="34"/>
        <v>9.5342518880708226E-5</v>
      </c>
      <c r="G787" s="122"/>
    </row>
    <row r="788" spans="1:7" x14ac:dyDescent="0.15">
      <c r="A788" s="25" t="s">
        <v>1330</v>
      </c>
      <c r="B788" s="25" t="s">
        <v>1331</v>
      </c>
      <c r="C788" s="22">
        <v>0.55003654000000002</v>
      </c>
      <c r="D788" s="22">
        <v>0.95140738000000002</v>
      </c>
      <c r="E788" s="23">
        <f t="shared" si="33"/>
        <v>-0.42187063968328686</v>
      </c>
      <c r="F788" s="24">
        <f t="shared" si="34"/>
        <v>2.547559684637218E-5</v>
      </c>
      <c r="G788" s="122"/>
    </row>
    <row r="789" spans="1:7" x14ac:dyDescent="0.15">
      <c r="A789" s="25" t="s">
        <v>1332</v>
      </c>
      <c r="B789" s="25" t="s">
        <v>1333</v>
      </c>
      <c r="C789" s="22">
        <v>2.17155188</v>
      </c>
      <c r="D789" s="22">
        <v>5.1887722699999994</v>
      </c>
      <c r="E789" s="23">
        <f t="shared" si="33"/>
        <v>-0.58149023179234649</v>
      </c>
      <c r="F789" s="24">
        <f t="shared" si="34"/>
        <v>1.005780092825498E-4</v>
      </c>
      <c r="G789" s="122"/>
    </row>
    <row r="790" spans="1:7" x14ac:dyDescent="0.15">
      <c r="A790" s="25" t="s">
        <v>1334</v>
      </c>
      <c r="B790" s="25" t="s">
        <v>1335</v>
      </c>
      <c r="C790" s="22">
        <v>0.14390270999999999</v>
      </c>
      <c r="D790" s="22">
        <v>1.0035134999999999</v>
      </c>
      <c r="E790" s="23">
        <f t="shared" si="33"/>
        <v>-0.85660112195800053</v>
      </c>
      <c r="F790" s="24">
        <f t="shared" si="34"/>
        <v>6.6650252455235245E-6</v>
      </c>
      <c r="G790" s="122"/>
    </row>
    <row r="791" spans="1:7" x14ac:dyDescent="0.15">
      <c r="A791" s="25" t="s">
        <v>1336</v>
      </c>
      <c r="B791" s="25" t="s">
        <v>1337</v>
      </c>
      <c r="C791" s="22">
        <v>4.2296540000000001E-2</v>
      </c>
      <c r="D791" s="22">
        <v>0.24853706</v>
      </c>
      <c r="E791" s="23">
        <f t="shared" si="33"/>
        <v>-0.82981797563711424</v>
      </c>
      <c r="F791" s="24">
        <f t="shared" si="34"/>
        <v>1.9590145793522275E-6</v>
      </c>
      <c r="G791" s="122"/>
    </row>
    <row r="792" spans="1:7" x14ac:dyDescent="0.15">
      <c r="A792" s="25" t="s">
        <v>1338</v>
      </c>
      <c r="B792" s="25" t="s">
        <v>1339</v>
      </c>
      <c r="C792" s="22">
        <v>0.99749643999999993</v>
      </c>
      <c r="D792" s="22">
        <v>0.29281553000000005</v>
      </c>
      <c r="E792" s="23">
        <f t="shared" si="33"/>
        <v>2.4065694534712683</v>
      </c>
      <c r="F792" s="24">
        <f t="shared" si="34"/>
        <v>4.6200234553747056E-5</v>
      </c>
      <c r="G792" s="122"/>
    </row>
    <row r="793" spans="1:7" x14ac:dyDescent="0.15">
      <c r="A793" s="25" t="s">
        <v>1340</v>
      </c>
      <c r="B793" s="25" t="s">
        <v>1341</v>
      </c>
      <c r="C793" s="22">
        <v>0.32043491999999996</v>
      </c>
      <c r="D793" s="22">
        <v>9.4356499999999996E-2</v>
      </c>
      <c r="E793" s="23">
        <f t="shared" si="33"/>
        <v>2.3960026071335836</v>
      </c>
      <c r="F793" s="24">
        <f t="shared" si="34"/>
        <v>1.4841324609851412E-5</v>
      </c>
      <c r="G793" s="122"/>
    </row>
    <row r="794" spans="1:7" x14ac:dyDescent="0.15">
      <c r="A794" s="25" t="s">
        <v>1348</v>
      </c>
      <c r="B794" s="25" t="s">
        <v>1349</v>
      </c>
      <c r="C794" s="22">
        <v>0.74144270999999995</v>
      </c>
      <c r="D794" s="22">
        <v>0.34912457000000002</v>
      </c>
      <c r="E794" s="23">
        <f t="shared" si="33"/>
        <v>1.1237196511262439</v>
      </c>
      <c r="F794" s="24">
        <f t="shared" si="34"/>
        <v>3.4340801366835811E-5</v>
      </c>
      <c r="G794" s="122"/>
    </row>
    <row r="795" spans="1:7" x14ac:dyDescent="0.15">
      <c r="A795" s="25" t="s">
        <v>1350</v>
      </c>
      <c r="B795" s="25" t="s">
        <v>1351</v>
      </c>
      <c r="C795" s="22">
        <v>5.6477550299999999</v>
      </c>
      <c r="D795" s="22">
        <v>7.1522034000000003</v>
      </c>
      <c r="E795" s="23">
        <f t="shared" si="33"/>
        <v>-0.21034753709605081</v>
      </c>
      <c r="F795" s="24">
        <f t="shared" si="34"/>
        <v>2.6158249455818082E-4</v>
      </c>
      <c r="G795" s="122"/>
    </row>
    <row r="796" spans="1:7" x14ac:dyDescent="0.15">
      <c r="A796" s="25" t="s">
        <v>941</v>
      </c>
      <c r="B796" s="25" t="s">
        <v>828</v>
      </c>
      <c r="C796" s="22">
        <v>0.21236592999999998</v>
      </c>
      <c r="D796" s="22">
        <v>0.17331097000000001</v>
      </c>
      <c r="E796" s="23">
        <f t="shared" si="33"/>
        <v>0.225346150910124</v>
      </c>
      <c r="F796" s="24">
        <f t="shared" si="34"/>
        <v>9.8359807451790283E-6</v>
      </c>
      <c r="G796" s="122"/>
    </row>
    <row r="797" spans="1:7" x14ac:dyDescent="0.15">
      <c r="A797" s="25" t="s">
        <v>819</v>
      </c>
      <c r="B797" s="25" t="s">
        <v>1352</v>
      </c>
      <c r="C797" s="22">
        <v>78.48237687999999</v>
      </c>
      <c r="D797" s="22">
        <v>100.02421138</v>
      </c>
      <c r="E797" s="23">
        <f t="shared" si="33"/>
        <v>-0.21536620187047362</v>
      </c>
      <c r="F797" s="24">
        <f t="shared" si="34"/>
        <v>3.635004672489432E-3</v>
      </c>
      <c r="G797" s="122"/>
    </row>
    <row r="798" spans="1:7" x14ac:dyDescent="0.15">
      <c r="A798" s="25" t="s">
        <v>819</v>
      </c>
      <c r="B798" s="25" t="s">
        <v>820</v>
      </c>
      <c r="C798" s="22">
        <v>1.4353531000000002</v>
      </c>
      <c r="D798" s="22">
        <v>0.94280740000000007</v>
      </c>
      <c r="E798" s="23">
        <f t="shared" si="33"/>
        <v>0.52242451639645604</v>
      </c>
      <c r="F798" s="24">
        <f t="shared" si="34"/>
        <v>6.6480086773490602E-5</v>
      </c>
      <c r="G798" s="122"/>
    </row>
    <row r="799" spans="1:7" x14ac:dyDescent="0.15">
      <c r="A799" s="25" t="s">
        <v>1353</v>
      </c>
      <c r="B799" s="25" t="s">
        <v>1354</v>
      </c>
      <c r="C799" s="22">
        <v>6.9932443800000001</v>
      </c>
      <c r="D799" s="22">
        <v>4.4517306200000002</v>
      </c>
      <c r="E799" s="23">
        <f t="shared" si="33"/>
        <v>0.57090466089343028</v>
      </c>
      <c r="F799" s="24">
        <f t="shared" si="34"/>
        <v>3.2390043482027203E-4</v>
      </c>
      <c r="G799" s="122"/>
    </row>
    <row r="800" spans="1:7" x14ac:dyDescent="0.15">
      <c r="A800" s="67" t="s">
        <v>920</v>
      </c>
      <c r="B800" s="25" t="s">
        <v>1357</v>
      </c>
      <c r="C800" s="22">
        <v>0.22278310000000001</v>
      </c>
      <c r="D800" s="22">
        <v>5.3987609999999998E-2</v>
      </c>
      <c r="E800" s="23">
        <f t="shared" si="33"/>
        <v>3.1265597791789634</v>
      </c>
      <c r="F800" s="24">
        <f t="shared" si="34"/>
        <v>1.0318464369267209E-5</v>
      </c>
      <c r="G800" s="122"/>
    </row>
    <row r="801" spans="1:7" x14ac:dyDescent="0.15">
      <c r="A801" s="25" t="s">
        <v>921</v>
      </c>
      <c r="B801" s="67" t="s">
        <v>1358</v>
      </c>
      <c r="C801" s="22">
        <v>8.1561199999999993E-3</v>
      </c>
      <c r="D801" s="22">
        <v>6.2425706100000005</v>
      </c>
      <c r="E801" s="23">
        <f t="shared" si="33"/>
        <v>-0.99869346772194545</v>
      </c>
      <c r="F801" s="24">
        <f t="shared" si="34"/>
        <v>3.7776040288274856E-7</v>
      </c>
      <c r="G801" s="122"/>
    </row>
    <row r="802" spans="1:7" x14ac:dyDescent="0.15">
      <c r="A802" s="25" t="s">
        <v>922</v>
      </c>
      <c r="B802" s="67" t="s">
        <v>1359</v>
      </c>
      <c r="C802" s="22">
        <v>7.5402226600000004</v>
      </c>
      <c r="D802" s="22">
        <v>3.0329285399999999</v>
      </c>
      <c r="E802" s="23">
        <f t="shared" si="33"/>
        <v>1.4861194586536484</v>
      </c>
      <c r="F802" s="24">
        <f t="shared" si="34"/>
        <v>3.4923438471567736E-4</v>
      </c>
      <c r="G802" s="122"/>
    </row>
    <row r="803" spans="1:7" x14ac:dyDescent="0.15">
      <c r="A803" s="25" t="s">
        <v>923</v>
      </c>
      <c r="B803" s="67" t="s">
        <v>1360</v>
      </c>
      <c r="C803" s="22">
        <v>5.6696790000000004E-2</v>
      </c>
      <c r="D803" s="22">
        <v>3.4459231899999998</v>
      </c>
      <c r="E803" s="23">
        <f t="shared" si="33"/>
        <v>-0.98354670522995613</v>
      </c>
      <c r="F803" s="24">
        <f t="shared" si="34"/>
        <v>2.6259792931637337E-6</v>
      </c>
      <c r="G803" s="122"/>
    </row>
    <row r="804" spans="1:7" x14ac:dyDescent="0.15">
      <c r="A804" s="25" t="s">
        <v>924</v>
      </c>
      <c r="B804" s="67" t="s">
        <v>1361</v>
      </c>
      <c r="C804" s="22">
        <v>6.8111317599999994</v>
      </c>
      <c r="D804" s="22">
        <v>3.45064693</v>
      </c>
      <c r="E804" s="23">
        <f t="shared" si="33"/>
        <v>0.97387095758301756</v>
      </c>
      <c r="F804" s="24">
        <f t="shared" si="34"/>
        <v>3.154656721265852E-4</v>
      </c>
      <c r="G804" s="122"/>
    </row>
    <row r="805" spans="1:7" x14ac:dyDescent="0.15">
      <c r="A805" s="25" t="s">
        <v>925</v>
      </c>
      <c r="B805" s="67" t="s">
        <v>1362</v>
      </c>
      <c r="C805" s="22">
        <v>1.47293304</v>
      </c>
      <c r="D805" s="22">
        <v>0.62027661999999995</v>
      </c>
      <c r="E805" s="23">
        <f t="shared" si="33"/>
        <v>1.3746389796217051</v>
      </c>
      <c r="F805" s="24">
        <f t="shared" si="34"/>
        <v>6.8220646411493649E-5</v>
      </c>
      <c r="G805" s="122"/>
    </row>
    <row r="806" spans="1:7" x14ac:dyDescent="0.15">
      <c r="A806" s="25" t="s">
        <v>926</v>
      </c>
      <c r="B806" s="67" t="s">
        <v>1363</v>
      </c>
      <c r="C806" s="22">
        <v>0.16365529000000001</v>
      </c>
      <c r="D806" s="22">
        <v>0.24767877999999999</v>
      </c>
      <c r="E806" s="23">
        <f t="shared" si="33"/>
        <v>-0.33924379795475412</v>
      </c>
      <c r="F806" s="24">
        <f t="shared" si="34"/>
        <v>7.5798894920983334E-6</v>
      </c>
      <c r="G806" s="122"/>
    </row>
    <row r="807" spans="1:7" x14ac:dyDescent="0.15">
      <c r="A807" s="25" t="s">
        <v>927</v>
      </c>
      <c r="B807" s="67" t="s">
        <v>1364</v>
      </c>
      <c r="C807" s="22">
        <v>8.3638039999999997E-2</v>
      </c>
      <c r="D807" s="22">
        <v>5.86261E-2</v>
      </c>
      <c r="E807" s="23">
        <f t="shared" si="33"/>
        <v>0.42663489469707172</v>
      </c>
      <c r="F807" s="24">
        <f t="shared" si="34"/>
        <v>3.8737953446888277E-6</v>
      </c>
      <c r="G807" s="122"/>
    </row>
    <row r="808" spans="1:7" x14ac:dyDescent="0.15">
      <c r="A808" s="25" t="s">
        <v>928</v>
      </c>
      <c r="B808" s="67" t="s">
        <v>1365</v>
      </c>
      <c r="C808" s="22">
        <v>2.5050479999999999</v>
      </c>
      <c r="D808" s="22">
        <v>0.57494956000000008</v>
      </c>
      <c r="E808" s="23">
        <f t="shared" si="33"/>
        <v>3.3569874199051473</v>
      </c>
      <c r="F808" s="24">
        <f t="shared" si="34"/>
        <v>1.1602427891210814E-4</v>
      </c>
      <c r="G808" s="122"/>
    </row>
    <row r="809" spans="1:7" x14ac:dyDescent="0.15">
      <c r="A809" s="25" t="s">
        <v>929</v>
      </c>
      <c r="B809" s="25" t="s">
        <v>1366</v>
      </c>
      <c r="C809" s="22">
        <v>4.9464761100000008</v>
      </c>
      <c r="D809" s="22">
        <v>1.0272667799999999</v>
      </c>
      <c r="E809" s="23">
        <f t="shared" si="33"/>
        <v>3.8151816123169109</v>
      </c>
      <c r="F809" s="24">
        <f t="shared" si="34"/>
        <v>2.2910192691665782E-4</v>
      </c>
      <c r="G809" s="122"/>
    </row>
    <row r="810" spans="1:7" x14ac:dyDescent="0.15">
      <c r="A810" s="25" t="s">
        <v>906</v>
      </c>
      <c r="B810" s="67" t="s">
        <v>1375</v>
      </c>
      <c r="C810" s="22">
        <v>0</v>
      </c>
      <c r="D810" s="22">
        <v>2.1627189999999998E-2</v>
      </c>
      <c r="E810" s="23">
        <f t="shared" si="33"/>
        <v>-1</v>
      </c>
      <c r="F810" s="24">
        <f t="shared" si="34"/>
        <v>0</v>
      </c>
      <c r="G810" s="122"/>
    </row>
    <row r="811" spans="1:7" x14ac:dyDescent="0.15">
      <c r="A811" s="25" t="s">
        <v>907</v>
      </c>
      <c r="B811" s="25" t="s">
        <v>1369</v>
      </c>
      <c r="C811" s="22">
        <v>0.57063171999999995</v>
      </c>
      <c r="D811" s="22">
        <v>1.81618989</v>
      </c>
      <c r="E811" s="23">
        <f t="shared" si="33"/>
        <v>-0.68580833802571162</v>
      </c>
      <c r="F811" s="24">
        <f t="shared" si="34"/>
        <v>2.6429487114568663E-5</v>
      </c>
      <c r="G811" s="122"/>
    </row>
    <row r="812" spans="1:7" x14ac:dyDescent="0.15">
      <c r="A812" s="25" t="s">
        <v>903</v>
      </c>
      <c r="B812" s="25" t="s">
        <v>1368</v>
      </c>
      <c r="C812" s="22">
        <v>1.2499E-2</v>
      </c>
      <c r="D812" s="22">
        <v>1.9753799999999998E-2</v>
      </c>
      <c r="E812" s="23">
        <f t="shared" si="33"/>
        <v>-0.36726098269700003</v>
      </c>
      <c r="F812" s="24">
        <f t="shared" si="34"/>
        <v>5.7890605773719292E-7</v>
      </c>
      <c r="G812" s="122"/>
    </row>
    <row r="813" spans="1:7" x14ac:dyDescent="0.15">
      <c r="A813" s="25" t="s">
        <v>905</v>
      </c>
      <c r="B813" s="25" t="s">
        <v>1372</v>
      </c>
      <c r="C813" s="22">
        <v>3.3249800000000003E-2</v>
      </c>
      <c r="D813" s="22">
        <v>6.2021849999999996E-2</v>
      </c>
      <c r="E813" s="23">
        <f t="shared" si="33"/>
        <v>-0.46390183459538847</v>
      </c>
      <c r="F813" s="24">
        <f t="shared" si="34"/>
        <v>1.5400040514081223E-6</v>
      </c>
      <c r="G813" s="122"/>
    </row>
    <row r="814" spans="1:7" x14ac:dyDescent="0.15">
      <c r="A814" s="25" t="s">
        <v>902</v>
      </c>
      <c r="B814" s="25" t="s">
        <v>1371</v>
      </c>
      <c r="C814" s="22">
        <v>1.4456E-3</v>
      </c>
      <c r="D814" s="22">
        <v>0</v>
      </c>
      <c r="E814" s="23" t="str">
        <f t="shared" si="33"/>
        <v/>
      </c>
      <c r="F814" s="24">
        <f t="shared" si="34"/>
        <v>6.6954684139922085E-8</v>
      </c>
      <c r="G814" s="122"/>
    </row>
    <row r="815" spans="1:7" x14ac:dyDescent="0.15">
      <c r="A815" s="25" t="s">
        <v>904</v>
      </c>
      <c r="B815" s="25" t="s">
        <v>1374</v>
      </c>
      <c r="C815" s="22">
        <v>1.0618000000000001E-2</v>
      </c>
      <c r="D815" s="22">
        <v>2.6803080000000003E-2</v>
      </c>
      <c r="E815" s="23">
        <f t="shared" si="33"/>
        <v>-0.60385149766370139</v>
      </c>
      <c r="F815" s="24">
        <f t="shared" si="34"/>
        <v>4.9178530450864196E-7</v>
      </c>
      <c r="G815" s="122"/>
    </row>
    <row r="816" spans="1:7" x14ac:dyDescent="0.15">
      <c r="A816" s="25" t="s">
        <v>942</v>
      </c>
      <c r="B816" s="25" t="s">
        <v>826</v>
      </c>
      <c r="C816" s="22">
        <v>0.26757790000000004</v>
      </c>
      <c r="D816" s="22">
        <v>0.78866866000000002</v>
      </c>
      <c r="E816" s="23">
        <f t="shared" si="33"/>
        <v>-0.66072203249460926</v>
      </c>
      <c r="F816" s="24">
        <f t="shared" si="34"/>
        <v>1.2393188833234409E-5</v>
      </c>
      <c r="G816" s="122"/>
    </row>
    <row r="817" spans="1:7" x14ac:dyDescent="0.15">
      <c r="A817" s="25" t="s">
        <v>1376</v>
      </c>
      <c r="B817" s="25" t="s">
        <v>1377</v>
      </c>
      <c r="C817" s="22">
        <v>4.8003171699999996</v>
      </c>
      <c r="D817" s="22">
        <v>8.7190075999999994</v>
      </c>
      <c r="E817" s="23">
        <f t="shared" si="33"/>
        <v>-0.44944225418498318</v>
      </c>
      <c r="F817" s="24">
        <f t="shared" si="34"/>
        <v>2.223324016939642E-4</v>
      </c>
      <c r="G817" s="122"/>
    </row>
    <row r="818" spans="1:7" x14ac:dyDescent="0.15">
      <c r="A818" s="25" t="s">
        <v>1378</v>
      </c>
      <c r="B818" s="25" t="s">
        <v>1379</v>
      </c>
      <c r="C818" s="22">
        <v>0.14105064</v>
      </c>
      <c r="D818" s="22">
        <v>2.0241500000000002E-3</v>
      </c>
      <c r="E818" s="23">
        <f t="shared" si="33"/>
        <v>68.683887063705754</v>
      </c>
      <c r="F818" s="24">
        <f t="shared" si="34"/>
        <v>6.5329282297550227E-6</v>
      </c>
      <c r="G818" s="122"/>
    </row>
    <row r="819" spans="1:7" x14ac:dyDescent="0.15">
      <c r="A819" s="25" t="s">
        <v>1380</v>
      </c>
      <c r="B819" s="25" t="s">
        <v>1381</v>
      </c>
      <c r="C819" s="22">
        <v>10.47345052</v>
      </c>
      <c r="D819" s="22">
        <v>7.7514663800000001</v>
      </c>
      <c r="E819" s="23">
        <f t="shared" si="33"/>
        <v>0.35115731741069611</v>
      </c>
      <c r="F819" s="24">
        <f t="shared" si="34"/>
        <v>4.8509032334096759E-4</v>
      </c>
      <c r="G819" s="122"/>
    </row>
    <row r="820" spans="1:7" x14ac:dyDescent="0.15">
      <c r="A820" s="25" t="s">
        <v>1382</v>
      </c>
      <c r="B820" s="25" t="s">
        <v>1383</v>
      </c>
      <c r="C820" s="22">
        <v>0.83211515000000003</v>
      </c>
      <c r="D820" s="22">
        <v>3.5838275299999998</v>
      </c>
      <c r="E820" s="23">
        <f t="shared" si="33"/>
        <v>-0.7678138406398145</v>
      </c>
      <c r="F820" s="24">
        <f t="shared" si="34"/>
        <v>3.8540403317856868E-5</v>
      </c>
      <c r="G820" s="122"/>
    </row>
    <row r="821" spans="1:7" x14ac:dyDescent="0.15">
      <c r="A821" s="25" t="s">
        <v>1384</v>
      </c>
      <c r="B821" s="25" t="s">
        <v>1385</v>
      </c>
      <c r="C821" s="22">
        <v>2.8149216200000002</v>
      </c>
      <c r="D821" s="22">
        <v>0.54254822000000003</v>
      </c>
      <c r="E821" s="23">
        <f t="shared" si="33"/>
        <v>4.1883344488716601</v>
      </c>
      <c r="F821" s="24">
        <f t="shared" si="34"/>
        <v>1.3037644434541907E-4</v>
      </c>
      <c r="G821" s="122"/>
    </row>
    <row r="822" spans="1:7" x14ac:dyDescent="0.15">
      <c r="A822" s="25" t="s">
        <v>1386</v>
      </c>
      <c r="B822" s="25" t="s">
        <v>1387</v>
      </c>
      <c r="C822" s="22">
        <v>4.4131024700000001</v>
      </c>
      <c r="D822" s="22">
        <v>4.1372947099999999</v>
      </c>
      <c r="E822" s="23">
        <f t="shared" si="33"/>
        <v>6.6663793452606201E-2</v>
      </c>
      <c r="F822" s="24">
        <f t="shared" si="34"/>
        <v>2.0439809211120642E-4</v>
      </c>
      <c r="G822" s="122"/>
    </row>
    <row r="823" spans="1:7" x14ac:dyDescent="0.15">
      <c r="A823" s="25" t="s">
        <v>1388</v>
      </c>
      <c r="B823" s="25" t="s">
        <v>1389</v>
      </c>
      <c r="C823" s="22">
        <v>4.6376832199999996</v>
      </c>
      <c r="D823" s="22">
        <v>3.34390966</v>
      </c>
      <c r="E823" s="23">
        <f t="shared" si="33"/>
        <v>0.38690445961389974</v>
      </c>
      <c r="F823" s="24">
        <f t="shared" si="34"/>
        <v>2.147998167792728E-4</v>
      </c>
      <c r="G823" s="122"/>
    </row>
    <row r="824" spans="1:7" x14ac:dyDescent="0.15">
      <c r="A824" s="25" t="s">
        <v>1280</v>
      </c>
      <c r="B824" s="25" t="s">
        <v>1391</v>
      </c>
      <c r="C824" s="22">
        <v>0</v>
      </c>
      <c r="D824" s="22">
        <v>0.30745250000000002</v>
      </c>
      <c r="E824" s="23">
        <f t="shared" si="33"/>
        <v>-1</v>
      </c>
      <c r="F824" s="24">
        <f t="shared" si="34"/>
        <v>0</v>
      </c>
      <c r="G824" s="122"/>
    </row>
    <row r="825" spans="1:7" x14ac:dyDescent="0.15">
      <c r="A825" s="25" t="s">
        <v>1007</v>
      </c>
      <c r="B825" s="25" t="s">
        <v>1393</v>
      </c>
      <c r="C825" s="22">
        <v>0</v>
      </c>
      <c r="D825" s="22">
        <v>6.3444280000000006E-2</v>
      </c>
      <c r="E825" s="23">
        <f t="shared" si="33"/>
        <v>-1</v>
      </c>
      <c r="F825" s="24">
        <f t="shared" si="34"/>
        <v>0</v>
      </c>
      <c r="G825" s="122"/>
    </row>
    <row r="826" spans="1:7" x14ac:dyDescent="0.15">
      <c r="A826" s="25" t="s">
        <v>1394</v>
      </c>
      <c r="B826" s="25" t="s">
        <v>1395</v>
      </c>
      <c r="C826" s="22">
        <v>12.657191060000001</v>
      </c>
      <c r="D826" s="22">
        <v>8.2603562400000001</v>
      </c>
      <c r="E826" s="23">
        <f t="shared" si="33"/>
        <v>0.53228150121525508</v>
      </c>
      <c r="F826" s="24">
        <f t="shared" si="34"/>
        <v>5.862328649148766E-4</v>
      </c>
      <c r="G826" s="122"/>
    </row>
    <row r="827" spans="1:7" x14ac:dyDescent="0.15">
      <c r="A827" s="25" t="s">
        <v>1396</v>
      </c>
      <c r="B827" s="25" t="s">
        <v>1397</v>
      </c>
      <c r="C827" s="22">
        <v>14.03576726</v>
      </c>
      <c r="D827" s="22">
        <v>3.0471616699999999</v>
      </c>
      <c r="E827" s="23">
        <f t="shared" si="33"/>
        <v>3.6061774136191467</v>
      </c>
      <c r="F827" s="24">
        <f t="shared" si="34"/>
        <v>6.5008326200522945E-4</v>
      </c>
      <c r="G827" s="122"/>
    </row>
    <row r="828" spans="1:7" x14ac:dyDescent="0.15">
      <c r="A828" s="25" t="s">
        <v>1281</v>
      </c>
      <c r="B828" s="25" t="s">
        <v>1399</v>
      </c>
      <c r="C828" s="22">
        <v>4.9369995300000005</v>
      </c>
      <c r="D828" s="22">
        <v>3.68841508</v>
      </c>
      <c r="E828" s="23">
        <f t="shared" si="33"/>
        <v>0.33851516787530334</v>
      </c>
      <c r="F828" s="24">
        <f t="shared" si="34"/>
        <v>2.2866300783764101E-4</v>
      </c>
      <c r="G828" s="122"/>
    </row>
    <row r="829" spans="1:7" x14ac:dyDescent="0.15">
      <c r="A829" s="25" t="s">
        <v>1400</v>
      </c>
      <c r="B829" s="25" t="s">
        <v>1401</v>
      </c>
      <c r="C829" s="22">
        <v>4.1711829600000003</v>
      </c>
      <c r="D829" s="22">
        <v>1.5599728700000002</v>
      </c>
      <c r="E829" s="23">
        <f t="shared" si="33"/>
        <v>1.6738817323149986</v>
      </c>
      <c r="F829" s="24">
        <f t="shared" si="34"/>
        <v>1.9319330214210382E-4</v>
      </c>
      <c r="G829" s="122"/>
    </row>
    <row r="830" spans="1:7" x14ac:dyDescent="0.15">
      <c r="A830" s="25" t="s">
        <v>1402</v>
      </c>
      <c r="B830" s="25" t="s">
        <v>1403</v>
      </c>
      <c r="C830" s="22">
        <v>1.8270128400000001</v>
      </c>
      <c r="D830" s="22">
        <v>3.7796972799999997</v>
      </c>
      <c r="E830" s="23">
        <f t="shared" si="33"/>
        <v>-0.51662455888530834</v>
      </c>
      <c r="F830" s="24">
        <f t="shared" si="34"/>
        <v>8.4620273673064475E-5</v>
      </c>
      <c r="G830" s="122"/>
    </row>
    <row r="831" spans="1:7" x14ac:dyDescent="0.15">
      <c r="A831" s="25" t="s">
        <v>1404</v>
      </c>
      <c r="B831" s="25" t="s">
        <v>1405</v>
      </c>
      <c r="C831" s="22">
        <v>3.6288405200000002</v>
      </c>
      <c r="D831" s="22">
        <v>8.6508249199999998</v>
      </c>
      <c r="E831" s="23">
        <f t="shared" si="33"/>
        <v>-0.58052086898552102</v>
      </c>
      <c r="F831" s="24">
        <f t="shared" si="34"/>
        <v>1.6807406669255024E-4</v>
      </c>
      <c r="G831" s="122"/>
    </row>
    <row r="832" spans="1:7" x14ac:dyDescent="0.15">
      <c r="A832" s="25" t="s">
        <v>1406</v>
      </c>
      <c r="B832" s="25" t="s">
        <v>1407</v>
      </c>
      <c r="C832" s="22">
        <v>2.5237442099999998</v>
      </c>
      <c r="D832" s="22">
        <v>1.6353049099999999</v>
      </c>
      <c r="E832" s="23">
        <f t="shared" si="33"/>
        <v>0.54328663392810328</v>
      </c>
      <c r="F832" s="24">
        <f t="shared" si="34"/>
        <v>1.1689021612514332E-4</v>
      </c>
      <c r="G832" s="122"/>
    </row>
    <row r="833" spans="1:7" x14ac:dyDescent="0.15">
      <c r="A833" s="25" t="s">
        <v>1409</v>
      </c>
      <c r="B833" s="25" t="s">
        <v>1410</v>
      </c>
      <c r="C833" s="22">
        <v>16.211161820000001</v>
      </c>
      <c r="D833" s="22">
        <v>6.0844327699999994</v>
      </c>
      <c r="E833" s="23">
        <f t="shared" si="33"/>
        <v>1.6643669891351274</v>
      </c>
      <c r="F833" s="24">
        <f t="shared" si="34"/>
        <v>7.5083924958443862E-4</v>
      </c>
      <c r="G833" s="122"/>
    </row>
    <row r="834" spans="1:7" x14ac:dyDescent="0.15">
      <c r="A834" s="25" t="s">
        <v>1420</v>
      </c>
      <c r="B834" s="25" t="s">
        <v>1421</v>
      </c>
      <c r="C834" s="22">
        <v>4.8901465100000001</v>
      </c>
      <c r="D834" s="22">
        <v>4.4346743399999999</v>
      </c>
      <c r="E834" s="23">
        <f t="shared" ref="E834:E910" si="35">IF(ISERROR(C834/D834-1),"",((C834/D834-1)))</f>
        <v>0.10270701636233337</v>
      </c>
      <c r="F834" s="24">
        <f t="shared" ref="F834:F910" si="36">C834/$C$1542</f>
        <v>2.2649295446526863E-4</v>
      </c>
      <c r="G834" s="122"/>
    </row>
    <row r="835" spans="1:7" x14ac:dyDescent="0.15">
      <c r="A835" s="25" t="s">
        <v>1422</v>
      </c>
      <c r="B835" s="25" t="s">
        <v>1423</v>
      </c>
      <c r="C835" s="22">
        <v>0.27746314</v>
      </c>
      <c r="D835" s="22">
        <v>0.16621995000000001</v>
      </c>
      <c r="E835" s="23">
        <f t="shared" si="35"/>
        <v>0.6692529386514674</v>
      </c>
      <c r="F835" s="24">
        <f t="shared" si="36"/>
        <v>1.2851035486421542E-5</v>
      </c>
      <c r="G835" s="122"/>
    </row>
    <row r="836" spans="1:7" x14ac:dyDescent="0.15">
      <c r="A836" s="25" t="s">
        <v>1424</v>
      </c>
      <c r="B836" s="25" t="s">
        <v>1425</v>
      </c>
      <c r="C836" s="22">
        <v>0.17381104</v>
      </c>
      <c r="D836" s="22">
        <v>6.2297580000000005E-2</v>
      </c>
      <c r="E836" s="23">
        <f t="shared" si="35"/>
        <v>1.7900127099640146</v>
      </c>
      <c r="F836" s="24">
        <f t="shared" si="36"/>
        <v>8.0502651378191493E-6</v>
      </c>
      <c r="G836" s="122"/>
    </row>
    <row r="837" spans="1:7" x14ac:dyDescent="0.15">
      <c r="A837" s="25" t="s">
        <v>1074</v>
      </c>
      <c r="B837" s="25" t="s">
        <v>1427</v>
      </c>
      <c r="C837" s="22">
        <v>3.5451216699999999</v>
      </c>
      <c r="D837" s="22">
        <v>2.01169938</v>
      </c>
      <c r="E837" s="23">
        <f t="shared" si="35"/>
        <v>0.76225220589370557</v>
      </c>
      <c r="F837" s="24">
        <f t="shared" si="36"/>
        <v>1.6419652853655445E-4</v>
      </c>
      <c r="G837" s="122"/>
    </row>
    <row r="838" spans="1:7" x14ac:dyDescent="0.15">
      <c r="A838" s="25" t="s">
        <v>1428</v>
      </c>
      <c r="B838" s="25" t="s">
        <v>1429</v>
      </c>
      <c r="C838" s="22">
        <v>4.1872608399999995</v>
      </c>
      <c r="D838" s="22">
        <v>2.2289700099999998</v>
      </c>
      <c r="E838" s="23">
        <f t="shared" si="35"/>
        <v>0.8785631126548894</v>
      </c>
      <c r="F838" s="24">
        <f t="shared" si="36"/>
        <v>1.9393796828560099E-4</v>
      </c>
      <c r="G838" s="122"/>
    </row>
    <row r="839" spans="1:7" x14ac:dyDescent="0.15">
      <c r="A839" s="25" t="s">
        <v>1430</v>
      </c>
      <c r="B839" s="25" t="s">
        <v>1431</v>
      </c>
      <c r="C839" s="22">
        <v>272.90639149999998</v>
      </c>
      <c r="D839" s="22">
        <v>92.352178129999999</v>
      </c>
      <c r="E839" s="23">
        <f t="shared" si="35"/>
        <v>1.9550617757584661</v>
      </c>
      <c r="F839" s="24">
        <f t="shared" si="36"/>
        <v>1.263998425750444E-2</v>
      </c>
      <c r="G839" s="122"/>
    </row>
    <row r="840" spans="1:7" x14ac:dyDescent="0.15">
      <c r="A840" s="25" t="s">
        <v>1434</v>
      </c>
      <c r="B840" s="25" t="s">
        <v>1435</v>
      </c>
      <c r="C840" s="22">
        <v>6.6096886100000001</v>
      </c>
      <c r="D840" s="22">
        <v>3.6499973100000003</v>
      </c>
      <c r="E840" s="23">
        <f t="shared" si="35"/>
        <v>0.81087492637083614</v>
      </c>
      <c r="F840" s="24">
        <f t="shared" si="36"/>
        <v>3.061355929342769E-4</v>
      </c>
      <c r="G840" s="122"/>
    </row>
    <row r="841" spans="1:7" x14ac:dyDescent="0.15">
      <c r="A841" s="25" t="s">
        <v>1008</v>
      </c>
      <c r="B841" s="25" t="s">
        <v>661</v>
      </c>
      <c r="C841" s="22">
        <v>0.10565846000000001</v>
      </c>
      <c r="D841" s="22">
        <v>6.9288809999999992E-2</v>
      </c>
      <c r="E841" s="23">
        <f t="shared" si="35"/>
        <v>0.52489933078660211</v>
      </c>
      <c r="F841" s="24">
        <f t="shared" si="36"/>
        <v>4.8936972993985839E-6</v>
      </c>
      <c r="G841" s="122"/>
    </row>
    <row r="842" spans="1:7" x14ac:dyDescent="0.15">
      <c r="A842" s="25" t="s">
        <v>1438</v>
      </c>
      <c r="B842" s="25" t="s">
        <v>1439</v>
      </c>
      <c r="C842" s="22">
        <v>6.977897999999999E-2</v>
      </c>
      <c r="D842" s="22">
        <v>0.19093763</v>
      </c>
      <c r="E842" s="23">
        <f t="shared" si="35"/>
        <v>-0.63454568908182218</v>
      </c>
      <c r="F842" s="24">
        <f t="shared" si="36"/>
        <v>3.2318964896969698E-6</v>
      </c>
      <c r="G842" s="122"/>
    </row>
    <row r="843" spans="1:7" x14ac:dyDescent="0.15">
      <c r="A843" s="25" t="s">
        <v>1440</v>
      </c>
      <c r="B843" s="25" t="s">
        <v>1441</v>
      </c>
      <c r="C843" s="22">
        <v>2.7851240000000003E-2</v>
      </c>
      <c r="D843" s="22">
        <v>7.5255550000000004E-2</v>
      </c>
      <c r="E843" s="23">
        <f t="shared" si="35"/>
        <v>-0.62991114941024284</v>
      </c>
      <c r="F843" s="24">
        <f t="shared" si="36"/>
        <v>1.2899633211850883E-6</v>
      </c>
      <c r="G843" s="122"/>
    </row>
    <row r="844" spans="1:7" x14ac:dyDescent="0.15">
      <c r="A844" s="25" t="s">
        <v>1446</v>
      </c>
      <c r="B844" s="25" t="s">
        <v>1447</v>
      </c>
      <c r="C844" s="22">
        <v>0.29450289000000002</v>
      </c>
      <c r="D844" s="22">
        <v>0.18005346999999999</v>
      </c>
      <c r="E844" s="23">
        <f t="shared" si="35"/>
        <v>0.63564129033447681</v>
      </c>
      <c r="F844" s="24">
        <f t="shared" si="36"/>
        <v>1.3640251783511497E-5</v>
      </c>
      <c r="G844" s="122"/>
    </row>
    <row r="845" spans="1:7" x14ac:dyDescent="0.15">
      <c r="A845" s="25" t="s">
        <v>673</v>
      </c>
      <c r="B845" s="25" t="s">
        <v>674</v>
      </c>
      <c r="C845" s="22">
        <v>2.1076592200000004</v>
      </c>
      <c r="D845" s="22">
        <v>9.0952960000000013E-2</v>
      </c>
      <c r="E845" s="23">
        <f t="shared" si="35"/>
        <v>22.17306902381187</v>
      </c>
      <c r="F845" s="24">
        <f t="shared" si="36"/>
        <v>9.761874470786841E-5</v>
      </c>
      <c r="G845" s="122"/>
    </row>
    <row r="846" spans="1:7" x14ac:dyDescent="0.15">
      <c r="A846" s="25" t="s">
        <v>675</v>
      </c>
      <c r="B846" s="25" t="s">
        <v>676</v>
      </c>
      <c r="C846" s="22">
        <v>0.74224870999999992</v>
      </c>
      <c r="D846" s="22">
        <v>3.5868080000000004E-2</v>
      </c>
      <c r="E846" s="23">
        <f t="shared" si="35"/>
        <v>19.693851190250491</v>
      </c>
      <c r="F846" s="24">
        <f t="shared" si="36"/>
        <v>3.4378132215906628E-5</v>
      </c>
      <c r="G846" s="122"/>
    </row>
    <row r="847" spans="1:7" x14ac:dyDescent="0.15">
      <c r="A847" s="25" t="s">
        <v>677</v>
      </c>
      <c r="B847" s="25" t="s">
        <v>678</v>
      </c>
      <c r="C847" s="22">
        <v>9.6203199999999999E-3</v>
      </c>
      <c r="D847" s="22">
        <v>0.23184362999999999</v>
      </c>
      <c r="E847" s="23">
        <f t="shared" si="35"/>
        <v>-0.95850513555192352</v>
      </c>
      <c r="F847" s="24">
        <f t="shared" si="36"/>
        <v>4.455765681550742E-7</v>
      </c>
      <c r="G847" s="122"/>
    </row>
    <row r="848" spans="1:7" x14ac:dyDescent="0.15">
      <c r="A848" s="25" t="s">
        <v>129</v>
      </c>
      <c r="B848" s="25" t="s">
        <v>130</v>
      </c>
      <c r="C848" s="22">
        <v>3.8873669999999999E-2</v>
      </c>
      <c r="D848" s="22">
        <v>1.2880000000000001E-3</v>
      </c>
      <c r="E848" s="23"/>
      <c r="F848" s="24">
        <f t="shared" si="36"/>
        <v>1.8004802823807174E-6</v>
      </c>
      <c r="G848" s="122"/>
    </row>
    <row r="849" spans="1:7" x14ac:dyDescent="0.15">
      <c r="A849" s="25" t="s">
        <v>1059</v>
      </c>
      <c r="B849" s="25" t="s">
        <v>132</v>
      </c>
      <c r="C849" s="22">
        <v>0.42757899999999999</v>
      </c>
      <c r="D849" s="22">
        <v>0</v>
      </c>
      <c r="E849" s="23"/>
      <c r="F849" s="24">
        <f t="shared" si="36"/>
        <v>1.9803830167310282E-5</v>
      </c>
      <c r="G849" s="122"/>
    </row>
    <row r="850" spans="1:7" x14ac:dyDescent="0.15">
      <c r="A850" s="25" t="s">
        <v>1060</v>
      </c>
      <c r="B850" s="25" t="s">
        <v>134</v>
      </c>
      <c r="C850" s="22">
        <v>0.1356</v>
      </c>
      <c r="D850" s="22">
        <v>0</v>
      </c>
      <c r="E850" s="23"/>
      <c r="F850" s="24">
        <f t="shared" si="36"/>
        <v>6.2804753523612585E-6</v>
      </c>
      <c r="G850" s="122"/>
    </row>
    <row r="851" spans="1:7" x14ac:dyDescent="0.15">
      <c r="A851" s="25" t="s">
        <v>1061</v>
      </c>
      <c r="B851" s="25" t="s">
        <v>136</v>
      </c>
      <c r="C851" s="22">
        <v>0</v>
      </c>
      <c r="D851" s="22">
        <v>0</v>
      </c>
      <c r="E851" s="23"/>
      <c r="F851" s="24">
        <f t="shared" si="36"/>
        <v>0</v>
      </c>
      <c r="G851" s="122"/>
    </row>
    <row r="852" spans="1:7" x14ac:dyDescent="0.15">
      <c r="A852" s="25" t="s">
        <v>153</v>
      </c>
      <c r="B852" s="25" t="s">
        <v>33</v>
      </c>
      <c r="C852" s="22">
        <v>0</v>
      </c>
      <c r="D852" s="22">
        <v>2.7490000000000001E-3</v>
      </c>
      <c r="E852" s="23"/>
      <c r="F852" s="24">
        <f t="shared" si="36"/>
        <v>0</v>
      </c>
      <c r="G852" s="122"/>
    </row>
    <row r="853" spans="1:7" x14ac:dyDescent="0.15">
      <c r="A853" s="25" t="s">
        <v>137</v>
      </c>
      <c r="B853" s="25" t="s">
        <v>138</v>
      </c>
      <c r="C853" s="22">
        <v>0</v>
      </c>
      <c r="D853" s="22">
        <v>1.4009999999999999E-3</v>
      </c>
      <c r="E853" s="23"/>
      <c r="F853" s="24">
        <f t="shared" si="36"/>
        <v>0</v>
      </c>
      <c r="G853" s="122"/>
    </row>
    <row r="854" spans="1:7" x14ac:dyDescent="0.15">
      <c r="A854" s="25" t="s">
        <v>139</v>
      </c>
      <c r="B854" s="25" t="s">
        <v>140</v>
      </c>
      <c r="C854" s="22">
        <v>0</v>
      </c>
      <c r="D854" s="22">
        <v>1.351E-3</v>
      </c>
      <c r="E854" s="23"/>
      <c r="F854" s="24">
        <f t="shared" si="36"/>
        <v>0</v>
      </c>
      <c r="G854" s="122"/>
    </row>
    <row r="855" spans="1:7" x14ac:dyDescent="0.15">
      <c r="A855" s="25" t="s">
        <v>141</v>
      </c>
      <c r="B855" s="25" t="s">
        <v>142</v>
      </c>
      <c r="C855" s="22">
        <v>0</v>
      </c>
      <c r="D855" s="22">
        <v>5.4599999999999996E-3</v>
      </c>
      <c r="E855" s="23"/>
      <c r="F855" s="24">
        <f t="shared" si="36"/>
        <v>0</v>
      </c>
      <c r="G855" s="122"/>
    </row>
    <row r="856" spans="1:7" x14ac:dyDescent="0.15">
      <c r="A856" s="25" t="s">
        <v>143</v>
      </c>
      <c r="B856" s="25" t="s">
        <v>144</v>
      </c>
      <c r="C856" s="22">
        <v>0</v>
      </c>
      <c r="D856" s="22">
        <v>1.3851E-2</v>
      </c>
      <c r="E856" s="23"/>
      <c r="F856" s="24">
        <f t="shared" si="36"/>
        <v>0</v>
      </c>
      <c r="G856" s="122"/>
    </row>
    <row r="857" spans="1:7" x14ac:dyDescent="0.15">
      <c r="A857" s="25" t="s">
        <v>1062</v>
      </c>
      <c r="B857" s="25" t="s">
        <v>146</v>
      </c>
      <c r="C857" s="22">
        <v>0</v>
      </c>
      <c r="D857" s="22">
        <v>1.3760000000000001E-3</v>
      </c>
      <c r="E857" s="23"/>
      <c r="F857" s="24">
        <f t="shared" si="36"/>
        <v>0</v>
      </c>
      <c r="G857" s="122"/>
    </row>
    <row r="858" spans="1:7" x14ac:dyDescent="0.15">
      <c r="A858" s="25" t="s">
        <v>147</v>
      </c>
      <c r="B858" s="25" t="s">
        <v>148</v>
      </c>
      <c r="C858" s="22">
        <v>0</v>
      </c>
      <c r="D858" s="22">
        <v>1.9719999999999998E-3</v>
      </c>
      <c r="E858" s="23"/>
      <c r="F858" s="24">
        <f t="shared" si="36"/>
        <v>0</v>
      </c>
      <c r="G858" s="122"/>
    </row>
    <row r="859" spans="1:7" x14ac:dyDescent="0.15">
      <c r="A859" s="25" t="s">
        <v>149</v>
      </c>
      <c r="B859" s="25" t="s">
        <v>150</v>
      </c>
      <c r="C859" s="22">
        <v>0</v>
      </c>
      <c r="D859" s="22">
        <v>2.261E-3</v>
      </c>
      <c r="E859" s="23"/>
      <c r="F859" s="24">
        <f t="shared" si="36"/>
        <v>0</v>
      </c>
      <c r="G859" s="122"/>
    </row>
    <row r="860" spans="1:7" x14ac:dyDescent="0.15">
      <c r="A860" s="25" t="s">
        <v>151</v>
      </c>
      <c r="B860" s="25" t="s">
        <v>152</v>
      </c>
      <c r="C860" s="22">
        <v>0</v>
      </c>
      <c r="D860" s="22">
        <v>4.2459999999999998E-3</v>
      </c>
      <c r="E860" s="23"/>
      <c r="F860" s="24">
        <f t="shared" si="36"/>
        <v>0</v>
      </c>
      <c r="G860" s="122"/>
    </row>
    <row r="861" spans="1:7" x14ac:dyDescent="0.15">
      <c r="A861" s="25" t="s">
        <v>1465</v>
      </c>
      <c r="B861" s="25" t="s">
        <v>683</v>
      </c>
      <c r="C861" s="22">
        <v>2.2057103700000003</v>
      </c>
      <c r="D861" s="22">
        <v>4.45932774</v>
      </c>
      <c r="E861" s="23">
        <f t="shared" si="35"/>
        <v>-0.50537154956903874</v>
      </c>
      <c r="F861" s="24">
        <f t="shared" si="36"/>
        <v>1.0216010039257104E-4</v>
      </c>
      <c r="G861" s="122"/>
    </row>
    <row r="862" spans="1:7" x14ac:dyDescent="0.15">
      <c r="A862" s="25" t="s">
        <v>1467</v>
      </c>
      <c r="B862" s="25" t="s">
        <v>684</v>
      </c>
      <c r="C862" s="22">
        <v>3.8725382599999998</v>
      </c>
      <c r="D862" s="22">
        <v>0.40654840999999997</v>
      </c>
      <c r="E862" s="23">
        <f t="shared" si="35"/>
        <v>8.5254050065034068</v>
      </c>
      <c r="F862" s="24">
        <f t="shared" si="36"/>
        <v>1.7936121750004389E-4</v>
      </c>
      <c r="G862" s="122"/>
    </row>
    <row r="863" spans="1:7" x14ac:dyDescent="0.15">
      <c r="A863" s="25" t="s">
        <v>1469</v>
      </c>
      <c r="B863" s="25" t="s">
        <v>685</v>
      </c>
      <c r="C863" s="22">
        <v>16.207464099999999</v>
      </c>
      <c r="D863" s="22">
        <v>20.984427579999998</v>
      </c>
      <c r="E863" s="23">
        <f t="shared" si="35"/>
        <v>-0.22764325887797221</v>
      </c>
      <c r="F863" s="24">
        <f t="shared" si="36"/>
        <v>7.5066798528266915E-4</v>
      </c>
      <c r="G863" s="122"/>
    </row>
    <row r="864" spans="1:7" x14ac:dyDescent="0.15">
      <c r="A864" s="25" t="s">
        <v>1471</v>
      </c>
      <c r="B864" s="25" t="s">
        <v>686</v>
      </c>
      <c r="C864" s="22">
        <v>6.57916466</v>
      </c>
      <c r="D864" s="22">
        <v>2.3860821299999997</v>
      </c>
      <c r="E864" s="23">
        <f t="shared" si="35"/>
        <v>1.7573085508167319</v>
      </c>
      <c r="F864" s="24">
        <f t="shared" si="36"/>
        <v>3.0472183986914627E-4</v>
      </c>
      <c r="G864" s="122"/>
    </row>
    <row r="865" spans="1:7" x14ac:dyDescent="0.15">
      <c r="A865" s="25" t="s">
        <v>1473</v>
      </c>
      <c r="B865" s="25" t="s">
        <v>687</v>
      </c>
      <c r="C865" s="22">
        <v>67.554337560000008</v>
      </c>
      <c r="D865" s="22">
        <v>71.508106940000005</v>
      </c>
      <c r="E865" s="23">
        <f t="shared" si="35"/>
        <v>-5.5291204720570586E-2</v>
      </c>
      <c r="F865" s="24">
        <f t="shared" si="36"/>
        <v>3.1288595279548113E-3</v>
      </c>
      <c r="G865" s="122"/>
    </row>
    <row r="866" spans="1:7" x14ac:dyDescent="0.15">
      <c r="A866" s="25" t="s">
        <v>1475</v>
      </c>
      <c r="B866" s="25" t="s">
        <v>688</v>
      </c>
      <c r="C866" s="22">
        <v>43.573076710000002</v>
      </c>
      <c r="D866" s="22">
        <v>8.2536553900000005</v>
      </c>
      <c r="E866" s="23">
        <f t="shared" si="35"/>
        <v>4.2792459402645351</v>
      </c>
      <c r="F866" s="24">
        <f t="shared" si="36"/>
        <v>2.0181388960449956E-3</v>
      </c>
      <c r="G866" s="122"/>
    </row>
    <row r="867" spans="1:7" x14ac:dyDescent="0.15">
      <c r="A867" s="25" t="s">
        <v>1477</v>
      </c>
      <c r="B867" s="25" t="s">
        <v>689</v>
      </c>
      <c r="C867" s="22">
        <v>0.65577420999999991</v>
      </c>
      <c r="D867" s="22">
        <v>8.1968940700000008</v>
      </c>
      <c r="E867" s="23">
        <f t="shared" si="35"/>
        <v>-0.91999723256152799</v>
      </c>
      <c r="F867" s="24">
        <f t="shared" si="36"/>
        <v>3.0372962851173859E-5</v>
      </c>
      <c r="G867" s="122"/>
    </row>
    <row r="868" spans="1:7" x14ac:dyDescent="0.15">
      <c r="A868" s="25" t="s">
        <v>1479</v>
      </c>
      <c r="B868" s="25" t="s">
        <v>690</v>
      </c>
      <c r="C868" s="22">
        <v>8.2702855199999998</v>
      </c>
      <c r="D868" s="22">
        <v>5.1602530899999994</v>
      </c>
      <c r="E868" s="23">
        <f t="shared" si="35"/>
        <v>0.60268990217299612</v>
      </c>
      <c r="F868" s="24">
        <f t="shared" si="36"/>
        <v>3.8304811478871839E-4</v>
      </c>
      <c r="G868" s="122"/>
    </row>
    <row r="869" spans="1:7" x14ac:dyDescent="0.15">
      <c r="A869" s="25" t="s">
        <v>1481</v>
      </c>
      <c r="B869" s="25" t="s">
        <v>691</v>
      </c>
      <c r="C869" s="22">
        <v>25.585348839999998</v>
      </c>
      <c r="D869" s="22">
        <v>3.9913345299999996</v>
      </c>
      <c r="E869" s="23">
        <f t="shared" si="35"/>
        <v>5.410224111182182</v>
      </c>
      <c r="F869" s="24">
        <f t="shared" si="36"/>
        <v>1.1850158758936924E-3</v>
      </c>
      <c r="G869" s="122"/>
    </row>
    <row r="870" spans="1:7" x14ac:dyDescent="0.15">
      <c r="A870" s="25" t="s">
        <v>692</v>
      </c>
      <c r="B870" s="25" t="s">
        <v>693</v>
      </c>
      <c r="C870" s="22">
        <v>26.32699934</v>
      </c>
      <c r="D870" s="22">
        <v>22.55158041</v>
      </c>
      <c r="E870" s="23">
        <f t="shared" si="35"/>
        <v>0.16741260973115102</v>
      </c>
      <c r="F870" s="24">
        <f t="shared" si="36"/>
        <v>1.2193663013016307E-3</v>
      </c>
      <c r="G870" s="122"/>
    </row>
    <row r="871" spans="1:7" x14ac:dyDescent="0.15">
      <c r="A871" s="25" t="s">
        <v>1487</v>
      </c>
      <c r="B871" s="25" t="s">
        <v>1488</v>
      </c>
      <c r="C871" s="22">
        <v>4.1348293599999995</v>
      </c>
      <c r="D871" s="22">
        <v>6.8552438799999997</v>
      </c>
      <c r="E871" s="23">
        <f t="shared" si="35"/>
        <v>-0.39683701522811476</v>
      </c>
      <c r="F871" s="24">
        <f t="shared" si="36"/>
        <v>1.9150954190044007E-4</v>
      </c>
      <c r="G871" s="122"/>
    </row>
    <row r="872" spans="1:7" x14ac:dyDescent="0.15">
      <c r="A872" s="25" t="s">
        <v>1492</v>
      </c>
      <c r="B872" s="25" t="s">
        <v>696</v>
      </c>
      <c r="C872" s="22">
        <v>0.90633120999999994</v>
      </c>
      <c r="D872" s="22">
        <v>0.61990002</v>
      </c>
      <c r="E872" s="23">
        <f t="shared" si="35"/>
        <v>0.46206030127245357</v>
      </c>
      <c r="F872" s="24">
        <f t="shared" si="36"/>
        <v>4.1977808447498197E-5</v>
      </c>
      <c r="G872" s="122"/>
    </row>
    <row r="873" spans="1:7" x14ac:dyDescent="0.15">
      <c r="A873" s="25" t="s">
        <v>1153</v>
      </c>
      <c r="B873" s="25" t="s">
        <v>1496</v>
      </c>
      <c r="C873" s="22">
        <v>0.46367106000000002</v>
      </c>
      <c r="D873" s="22">
        <v>4.8986349999999998E-2</v>
      </c>
      <c r="E873" s="23">
        <f t="shared" si="35"/>
        <v>8.465311459212618</v>
      </c>
      <c r="F873" s="24">
        <f t="shared" si="36"/>
        <v>2.1475476872663851E-5</v>
      </c>
      <c r="G873" s="122"/>
    </row>
    <row r="874" spans="1:7" x14ac:dyDescent="0.15">
      <c r="A874" s="25" t="s">
        <v>1185</v>
      </c>
      <c r="B874" s="25" t="s">
        <v>1497</v>
      </c>
      <c r="C874" s="22">
        <v>148.16325649999999</v>
      </c>
      <c r="D874" s="22">
        <v>239.5616345</v>
      </c>
      <c r="E874" s="23">
        <f t="shared" si="35"/>
        <v>-0.3815234362996468</v>
      </c>
      <c r="F874" s="24">
        <f t="shared" si="36"/>
        <v>6.8623575263556703E-3</v>
      </c>
      <c r="G874" s="122"/>
    </row>
    <row r="875" spans="1:7" x14ac:dyDescent="0.15">
      <c r="A875" s="25" t="s">
        <v>977</v>
      </c>
      <c r="B875" s="25" t="s">
        <v>697</v>
      </c>
      <c r="C875" s="22">
        <v>1.71339796</v>
      </c>
      <c r="D875" s="22">
        <v>2.7399459199999998</v>
      </c>
      <c r="E875" s="23">
        <f t="shared" si="35"/>
        <v>-0.37465993489389737</v>
      </c>
      <c r="F875" s="24">
        <f t="shared" si="36"/>
        <v>7.9358065313909007E-5</v>
      </c>
      <c r="G875" s="122"/>
    </row>
    <row r="876" spans="1:7" x14ac:dyDescent="0.15">
      <c r="A876" s="25" t="s">
        <v>1186</v>
      </c>
      <c r="B876" s="25" t="s">
        <v>698</v>
      </c>
      <c r="C876" s="22">
        <v>1.5195047800000001</v>
      </c>
      <c r="D876" s="22">
        <v>1.3297137999999999</v>
      </c>
      <c r="E876" s="23">
        <f t="shared" si="35"/>
        <v>0.1427306988917465</v>
      </c>
      <c r="F876" s="24">
        <f t="shared" si="36"/>
        <v>7.037767196596694E-5</v>
      </c>
      <c r="G876" s="122"/>
    </row>
    <row r="877" spans="1:7" x14ac:dyDescent="0.15">
      <c r="A877" s="25" t="s">
        <v>979</v>
      </c>
      <c r="B877" s="25" t="s">
        <v>699</v>
      </c>
      <c r="C877" s="22">
        <v>4.0841272999999996</v>
      </c>
      <c r="D877" s="22">
        <v>5.2501908499999992</v>
      </c>
      <c r="E877" s="23">
        <f t="shared" si="35"/>
        <v>-0.22209926901990618</v>
      </c>
      <c r="F877" s="24">
        <f t="shared" si="36"/>
        <v>1.8916121566044049E-4</v>
      </c>
      <c r="G877" s="122"/>
    </row>
    <row r="878" spans="1:7" x14ac:dyDescent="0.15">
      <c r="A878" s="25" t="s">
        <v>1187</v>
      </c>
      <c r="B878" s="25" t="s">
        <v>700</v>
      </c>
      <c r="C878" s="22">
        <v>1.4488059</v>
      </c>
      <c r="D878" s="22">
        <v>0.72562605000000002</v>
      </c>
      <c r="E878" s="23">
        <f t="shared" si="35"/>
        <v>0.99662884208746361</v>
      </c>
      <c r="F878" s="24">
        <f t="shared" si="36"/>
        <v>6.7103169213167917E-5</v>
      </c>
      <c r="G878" s="122"/>
    </row>
    <row r="879" spans="1:7" x14ac:dyDescent="0.15">
      <c r="A879" s="25" t="s">
        <v>1157</v>
      </c>
      <c r="B879" s="25" t="s">
        <v>1506</v>
      </c>
      <c r="C879" s="22">
        <v>2.69674E-3</v>
      </c>
      <c r="D879" s="22">
        <v>8.6484829999999999E-2</v>
      </c>
      <c r="E879" s="23">
        <f t="shared" si="35"/>
        <v>-0.96881834652389331</v>
      </c>
      <c r="F879" s="24">
        <f t="shared" si="36"/>
        <v>1.2490272198913496E-7</v>
      </c>
      <c r="G879" s="122"/>
    </row>
    <row r="880" spans="1:7" x14ac:dyDescent="0.15">
      <c r="A880" s="25" t="s">
        <v>983</v>
      </c>
      <c r="B880" s="25" t="s">
        <v>701</v>
      </c>
      <c r="C880" s="22">
        <v>1.3637742900000001</v>
      </c>
      <c r="D880" s="22">
        <v>5.2850772300000006</v>
      </c>
      <c r="E880" s="23">
        <f t="shared" si="35"/>
        <v>-0.74195754751534637</v>
      </c>
      <c r="F880" s="24">
        <f t="shared" si="36"/>
        <v>6.3164829015700401E-5</v>
      </c>
      <c r="G880" s="122"/>
    </row>
    <row r="881" spans="1:7" x14ac:dyDescent="0.15">
      <c r="A881" s="25" t="s">
        <v>1513</v>
      </c>
      <c r="B881" s="25" t="s">
        <v>1514</v>
      </c>
      <c r="C881" s="22">
        <v>44.711111219999999</v>
      </c>
      <c r="D881" s="22">
        <v>43.952214499999997</v>
      </c>
      <c r="E881" s="23">
        <f t="shared" si="35"/>
        <v>1.7266404631329779E-2</v>
      </c>
      <c r="F881" s="24">
        <f t="shared" si="36"/>
        <v>2.0708483185390334E-3</v>
      </c>
      <c r="G881" s="122"/>
    </row>
    <row r="882" spans="1:7" x14ac:dyDescent="0.15">
      <c r="A882" s="25" t="s">
        <v>1517</v>
      </c>
      <c r="B882" s="25" t="s">
        <v>1518</v>
      </c>
      <c r="C882" s="22">
        <v>7.4452789999999991E-2</v>
      </c>
      <c r="D882" s="22">
        <v>0.22066882999999998</v>
      </c>
      <c r="E882" s="23">
        <f t="shared" si="35"/>
        <v>-0.66260395725123478</v>
      </c>
      <c r="F882" s="24">
        <f t="shared" si="36"/>
        <v>3.4483695612797101E-6</v>
      </c>
      <c r="G882" s="122"/>
    </row>
    <row r="883" spans="1:7" x14ac:dyDescent="0.15">
      <c r="A883" s="25" t="s">
        <v>1521</v>
      </c>
      <c r="B883" s="25" t="s">
        <v>1522</v>
      </c>
      <c r="C883" s="22">
        <v>0</v>
      </c>
      <c r="D883" s="22">
        <v>0</v>
      </c>
      <c r="E883" s="23" t="str">
        <f t="shared" si="35"/>
        <v/>
      </c>
      <c r="F883" s="24">
        <f t="shared" si="36"/>
        <v>0</v>
      </c>
      <c r="G883" s="122"/>
    </row>
    <row r="884" spans="1:7" x14ac:dyDescent="0.15">
      <c r="A884" s="25" t="s">
        <v>1525</v>
      </c>
      <c r="B884" s="25" t="s">
        <v>1526</v>
      </c>
      <c r="C884" s="22">
        <v>1.712255E-2</v>
      </c>
      <c r="D884" s="22">
        <v>1.7473800000000002E-3</v>
      </c>
      <c r="E884" s="23">
        <f t="shared" si="35"/>
        <v>8.7989847657635991</v>
      </c>
      <c r="F884" s="24">
        <f t="shared" si="36"/>
        <v>7.9305127761484708E-7</v>
      </c>
      <c r="G884" s="122"/>
    </row>
    <row r="885" spans="1:7" x14ac:dyDescent="0.15">
      <c r="A885" s="25" t="s">
        <v>1529</v>
      </c>
      <c r="B885" s="25" t="s">
        <v>1530</v>
      </c>
      <c r="C885" s="22">
        <v>1.4785272700000001</v>
      </c>
      <c r="D885" s="22">
        <v>1.26973983</v>
      </c>
      <c r="E885" s="23">
        <f t="shared" si="35"/>
        <v>0.16443324456475472</v>
      </c>
      <c r="F885" s="24">
        <f t="shared" si="36"/>
        <v>6.8479749830597196E-5</v>
      </c>
      <c r="G885" s="122"/>
    </row>
    <row r="886" spans="1:7" x14ac:dyDescent="0.15">
      <c r="A886" s="25" t="s">
        <v>1533</v>
      </c>
      <c r="B886" s="25" t="s">
        <v>1534</v>
      </c>
      <c r="C886" s="22">
        <v>3.3893999999999999E-3</v>
      </c>
      <c r="D886" s="22">
        <v>2.4283400000000002E-3</v>
      </c>
      <c r="E886" s="23">
        <f t="shared" si="35"/>
        <v>0.39576830262648532</v>
      </c>
      <c r="F886" s="24">
        <f t="shared" si="36"/>
        <v>1.5698409409508294E-7</v>
      </c>
      <c r="G886" s="122"/>
    </row>
    <row r="887" spans="1:7" x14ac:dyDescent="0.15">
      <c r="A887" s="25" t="s">
        <v>51</v>
      </c>
      <c r="B887" s="25" t="s">
        <v>52</v>
      </c>
      <c r="C887" s="22">
        <v>1.60608E-2</v>
      </c>
      <c r="D887" s="22">
        <v>2.3575999999999998E-4</v>
      </c>
      <c r="E887" s="23">
        <f t="shared" si="35"/>
        <v>67.123515439429937</v>
      </c>
      <c r="F887" s="24">
        <f t="shared" si="36"/>
        <v>7.438750629734786E-7</v>
      </c>
      <c r="G887" s="122"/>
    </row>
    <row r="888" spans="1:7" x14ac:dyDescent="0.15">
      <c r="A888" s="25" t="s">
        <v>157</v>
      </c>
      <c r="B888" s="25" t="s">
        <v>158</v>
      </c>
      <c r="C888" s="22">
        <v>3.8648600000000003E-3</v>
      </c>
      <c r="D888" s="22">
        <v>0</v>
      </c>
      <c r="E888" s="23" t="str">
        <f t="shared" si="35"/>
        <v/>
      </c>
      <c r="F888" s="24">
        <f t="shared" si="36"/>
        <v>1.7900558975167355E-7</v>
      </c>
      <c r="G888" s="122"/>
    </row>
    <row r="889" spans="1:7" x14ac:dyDescent="0.15">
      <c r="A889" s="25" t="s">
        <v>161</v>
      </c>
      <c r="B889" s="25" t="s">
        <v>162</v>
      </c>
      <c r="C889" s="22">
        <v>0</v>
      </c>
      <c r="D889" s="22">
        <v>3.591E-3</v>
      </c>
      <c r="E889" s="23">
        <f t="shared" si="35"/>
        <v>-1</v>
      </c>
      <c r="F889" s="24">
        <f t="shared" si="36"/>
        <v>0</v>
      </c>
      <c r="G889" s="122"/>
    </row>
    <row r="890" spans="1:7" x14ac:dyDescent="0.15">
      <c r="A890" s="25" t="s">
        <v>165</v>
      </c>
      <c r="B890" s="25" t="s">
        <v>166</v>
      </c>
      <c r="C890" s="22">
        <v>5.9755600000000004E-3</v>
      </c>
      <c r="D890" s="22">
        <v>4.3889999999999999E-4</v>
      </c>
      <c r="E890" s="23">
        <f t="shared" si="35"/>
        <v>12.61485532011848</v>
      </c>
      <c r="F890" s="24">
        <f t="shared" si="36"/>
        <v>2.7676517180350918E-7</v>
      </c>
      <c r="G890" s="122"/>
    </row>
    <row r="891" spans="1:7" x14ac:dyDescent="0.15">
      <c r="A891" s="25" t="s">
        <v>1282</v>
      </c>
      <c r="B891" s="25" t="s">
        <v>170</v>
      </c>
      <c r="C891" s="22">
        <v>0</v>
      </c>
      <c r="D891" s="22">
        <v>5.0520000000000004E-5</v>
      </c>
      <c r="E891" s="23">
        <f t="shared" si="35"/>
        <v>-1</v>
      </c>
      <c r="F891" s="24">
        <f t="shared" si="36"/>
        <v>0</v>
      </c>
      <c r="G891" s="122"/>
    </row>
    <row r="892" spans="1:7" x14ac:dyDescent="0.15">
      <c r="A892" s="25" t="s">
        <v>173</v>
      </c>
      <c r="B892" s="25" t="s">
        <v>174</v>
      </c>
      <c r="C892" s="22">
        <v>0</v>
      </c>
      <c r="D892" s="22">
        <v>5.2723000000000006E-4</v>
      </c>
      <c r="E892" s="23">
        <f t="shared" si="35"/>
        <v>-1</v>
      </c>
      <c r="F892" s="24">
        <f t="shared" si="36"/>
        <v>0</v>
      </c>
      <c r="G892" s="122"/>
    </row>
    <row r="893" spans="1:7" x14ac:dyDescent="0.15">
      <c r="A893" s="25" t="s">
        <v>177</v>
      </c>
      <c r="B893" s="25" t="s">
        <v>178</v>
      </c>
      <c r="C893" s="22">
        <v>0</v>
      </c>
      <c r="D893" s="22">
        <v>0</v>
      </c>
      <c r="E893" s="23" t="str">
        <f t="shared" si="35"/>
        <v/>
      </c>
      <c r="F893" s="24">
        <f t="shared" si="36"/>
        <v>0</v>
      </c>
      <c r="G893" s="122"/>
    </row>
    <row r="894" spans="1:7" x14ac:dyDescent="0.15">
      <c r="A894" s="25" t="s">
        <v>181</v>
      </c>
      <c r="B894" s="25" t="s">
        <v>182</v>
      </c>
      <c r="C894" s="22">
        <v>2.1778700000000002E-2</v>
      </c>
      <c r="D894" s="22">
        <v>4.3438500000000007E-3</v>
      </c>
      <c r="E894" s="23">
        <f t="shared" si="35"/>
        <v>4.0136860158615049</v>
      </c>
      <c r="F894" s="24">
        <f t="shared" si="36"/>
        <v>1.0087064052837031E-6</v>
      </c>
      <c r="G894" s="122"/>
    </row>
    <row r="895" spans="1:7" x14ac:dyDescent="0.15">
      <c r="A895" s="25" t="s">
        <v>1283</v>
      </c>
      <c r="B895" s="25" t="s">
        <v>186</v>
      </c>
      <c r="C895" s="22">
        <v>2.19762E-3</v>
      </c>
      <c r="D895" s="22">
        <v>0</v>
      </c>
      <c r="E895" s="23" t="str">
        <f t="shared" si="35"/>
        <v/>
      </c>
      <c r="F895" s="24">
        <f t="shared" si="36"/>
        <v>1.0178538527917514E-7</v>
      </c>
      <c r="G895" s="122"/>
    </row>
    <row r="896" spans="1:7" x14ac:dyDescent="0.15">
      <c r="A896" s="25" t="s">
        <v>191</v>
      </c>
      <c r="B896" s="25" t="s">
        <v>192</v>
      </c>
      <c r="C896" s="22">
        <v>1.7069400000000001E-3</v>
      </c>
      <c r="D896" s="22">
        <v>2.9160000000000002E-3</v>
      </c>
      <c r="E896" s="23">
        <f t="shared" si="35"/>
        <v>-0.41462962962962968</v>
      </c>
      <c r="F896" s="24">
        <f t="shared" si="36"/>
        <v>7.9058957212090905E-8</v>
      </c>
      <c r="G896" s="122"/>
    </row>
    <row r="897" spans="1:7" x14ac:dyDescent="0.15">
      <c r="A897" s="25" t="s">
        <v>195</v>
      </c>
      <c r="B897" s="25" t="s">
        <v>196</v>
      </c>
      <c r="C897" s="22">
        <v>1.3808499999999999E-3</v>
      </c>
      <c r="D897" s="22">
        <v>5.1155000000000005E-4</v>
      </c>
      <c r="E897" s="23">
        <f t="shared" si="35"/>
        <v>1.6993451275535132</v>
      </c>
      <c r="F897" s="24">
        <f t="shared" si="36"/>
        <v>6.395571084297967E-8</v>
      </c>
      <c r="G897" s="122"/>
    </row>
    <row r="898" spans="1:7" x14ac:dyDescent="0.15">
      <c r="A898" s="25" t="s">
        <v>199</v>
      </c>
      <c r="B898" s="25" t="s">
        <v>200</v>
      </c>
      <c r="C898" s="22">
        <v>0</v>
      </c>
      <c r="D898" s="22">
        <v>0</v>
      </c>
      <c r="E898" s="23" t="str">
        <f t="shared" si="35"/>
        <v/>
      </c>
      <c r="F898" s="24">
        <f t="shared" si="36"/>
        <v>0</v>
      </c>
      <c r="G898" s="122"/>
    </row>
    <row r="899" spans="1:7" x14ac:dyDescent="0.15">
      <c r="A899" s="25" t="s">
        <v>203</v>
      </c>
      <c r="B899" s="25" t="s">
        <v>204</v>
      </c>
      <c r="C899" s="22">
        <v>0</v>
      </c>
      <c r="D899" s="22">
        <v>0</v>
      </c>
      <c r="E899" s="23" t="str">
        <f t="shared" si="35"/>
        <v/>
      </c>
      <c r="F899" s="24">
        <f t="shared" si="36"/>
        <v>0</v>
      </c>
      <c r="G899" s="122"/>
    </row>
    <row r="900" spans="1:7" x14ac:dyDescent="0.15">
      <c r="A900" s="25" t="s">
        <v>207</v>
      </c>
      <c r="B900" s="25" t="s">
        <v>208</v>
      </c>
      <c r="C900" s="22">
        <v>2.1514299999999997E-3</v>
      </c>
      <c r="D900" s="22">
        <v>0.30005541999999996</v>
      </c>
      <c r="E900" s="23">
        <f t="shared" si="35"/>
        <v>-0.99282989122476106</v>
      </c>
      <c r="F900" s="24">
        <f t="shared" si="36"/>
        <v>9.9646040467039677E-8</v>
      </c>
      <c r="G900" s="122"/>
    </row>
    <row r="901" spans="1:7" x14ac:dyDescent="0.15">
      <c r="A901" s="25" t="s">
        <v>213</v>
      </c>
      <c r="B901" s="25" t="s">
        <v>214</v>
      </c>
      <c r="C901" s="22">
        <v>1.7223830000000002E-2</v>
      </c>
      <c r="D901" s="22">
        <v>1.0590299999999999E-2</v>
      </c>
      <c r="E901" s="23">
        <f t="shared" si="35"/>
        <v>0.62637791186274283</v>
      </c>
      <c r="F901" s="24">
        <f t="shared" si="36"/>
        <v>7.9774218132935417E-7</v>
      </c>
      <c r="G901" s="122"/>
    </row>
    <row r="902" spans="1:7" x14ac:dyDescent="0.15">
      <c r="A902" s="25" t="s">
        <v>1151</v>
      </c>
      <c r="B902" s="25" t="s">
        <v>217</v>
      </c>
      <c r="C902" s="22">
        <v>1.9400000000000001E-3</v>
      </c>
      <c r="D902" s="22">
        <v>1.3641500000000001E-2</v>
      </c>
      <c r="E902" s="23">
        <f t="shared" si="35"/>
        <v>-0.85778690026756588</v>
      </c>
      <c r="F902" s="24">
        <f t="shared" si="36"/>
        <v>8.9853408433487032E-8</v>
      </c>
      <c r="G902" s="122"/>
    </row>
    <row r="903" spans="1:7" x14ac:dyDescent="0.15">
      <c r="A903" s="25" t="s">
        <v>1152</v>
      </c>
      <c r="B903" s="25" t="s">
        <v>218</v>
      </c>
      <c r="C903" s="22">
        <v>0</v>
      </c>
      <c r="D903" s="22">
        <v>0</v>
      </c>
      <c r="E903" s="23" t="str">
        <f t="shared" si="35"/>
        <v/>
      </c>
      <c r="F903" s="24">
        <f t="shared" si="36"/>
        <v>0</v>
      </c>
      <c r="G903" s="122"/>
    </row>
    <row r="904" spans="1:7" x14ac:dyDescent="0.15">
      <c r="A904" s="25" t="s">
        <v>215</v>
      </c>
      <c r="B904" s="25" t="s">
        <v>216</v>
      </c>
      <c r="C904" s="22">
        <v>5.6303600000000001E-3</v>
      </c>
      <c r="D904" s="22">
        <v>4.455303E-2</v>
      </c>
      <c r="E904" s="23">
        <f t="shared" si="35"/>
        <v>-0.87362565464122199</v>
      </c>
      <c r="F904" s="24">
        <f t="shared" si="36"/>
        <v>2.6077682304513817E-7</v>
      </c>
      <c r="G904" s="122"/>
    </row>
    <row r="905" spans="1:7" x14ac:dyDescent="0.15">
      <c r="A905" s="25" t="s">
        <v>1155</v>
      </c>
      <c r="B905" s="25" t="s">
        <v>219</v>
      </c>
      <c r="C905" s="22">
        <v>2.2526399999999998E-3</v>
      </c>
      <c r="D905" s="22">
        <v>1.29995E-3</v>
      </c>
      <c r="E905" s="23">
        <f t="shared" si="35"/>
        <v>0.73286664871725815</v>
      </c>
      <c r="F905" s="24">
        <f t="shared" si="36"/>
        <v>1.0433370204825268E-7</v>
      </c>
      <c r="G905" s="122"/>
    </row>
    <row r="906" spans="1:7" x14ac:dyDescent="0.15">
      <c r="A906" s="25" t="s">
        <v>220</v>
      </c>
      <c r="B906" s="25" t="s">
        <v>221</v>
      </c>
      <c r="C906" s="22">
        <v>0.15266868</v>
      </c>
      <c r="D906" s="22">
        <v>2.4195869999999998E-2</v>
      </c>
      <c r="E906" s="23">
        <f t="shared" si="35"/>
        <v>5.3096999611917246</v>
      </c>
      <c r="F906" s="24">
        <f t="shared" si="36"/>
        <v>7.0710315768254293E-6</v>
      </c>
      <c r="G906" s="122"/>
    </row>
    <row r="907" spans="1:7" x14ac:dyDescent="0.15">
      <c r="A907" s="25" t="s">
        <v>222</v>
      </c>
      <c r="B907" s="25" t="s">
        <v>223</v>
      </c>
      <c r="C907" s="22">
        <v>9.453940000000001E-3</v>
      </c>
      <c r="D907" s="22">
        <v>1.8870810000000002E-2</v>
      </c>
      <c r="E907" s="23">
        <f t="shared" si="35"/>
        <v>-0.4990177952085787</v>
      </c>
      <c r="F907" s="24">
        <f t="shared" si="36"/>
        <v>4.3787048047715487E-7</v>
      </c>
      <c r="G907" s="122"/>
    </row>
    <row r="908" spans="1:7" x14ac:dyDescent="0.15">
      <c r="A908" s="25" t="s">
        <v>236</v>
      </c>
      <c r="B908" s="25" t="s">
        <v>237</v>
      </c>
      <c r="C908" s="22">
        <v>0.29628408000000001</v>
      </c>
      <c r="D908" s="22">
        <v>0.12270425</v>
      </c>
      <c r="E908" s="23">
        <f t="shared" si="35"/>
        <v>1.4146195425178836</v>
      </c>
      <c r="F908" s="24">
        <f t="shared" si="36"/>
        <v>1.3722749717824714E-5</v>
      </c>
      <c r="G908" s="122"/>
    </row>
    <row r="909" spans="1:7" x14ac:dyDescent="0.15">
      <c r="A909" s="25" t="s">
        <v>702</v>
      </c>
      <c r="B909" s="25" t="s">
        <v>703</v>
      </c>
      <c r="C909" s="22">
        <v>34.553027970000002</v>
      </c>
      <c r="D909" s="22">
        <v>26.610756909999999</v>
      </c>
      <c r="E909" s="23">
        <f t="shared" si="35"/>
        <v>0.29846092265851309</v>
      </c>
      <c r="F909" s="24">
        <f t="shared" si="36"/>
        <v>1.6003646055680987E-3</v>
      </c>
      <c r="G909" s="122"/>
    </row>
    <row r="910" spans="1:7" x14ac:dyDescent="0.15">
      <c r="A910" s="25" t="s">
        <v>242</v>
      </c>
      <c r="B910" s="25" t="s">
        <v>705</v>
      </c>
      <c r="C910" s="22">
        <v>3.64280589</v>
      </c>
      <c r="D910" s="22">
        <v>4.5480457100000002</v>
      </c>
      <c r="E910" s="23">
        <f t="shared" si="35"/>
        <v>-0.19903929681480714</v>
      </c>
      <c r="F910" s="24">
        <f t="shared" si="36"/>
        <v>1.6872088942169187E-4</v>
      </c>
      <c r="G910" s="122"/>
    </row>
    <row r="911" spans="1:7" x14ac:dyDescent="0.15">
      <c r="A911" s="25" t="s">
        <v>244</v>
      </c>
      <c r="B911" s="25" t="s">
        <v>707</v>
      </c>
      <c r="C911" s="22">
        <v>0.24318257000000001</v>
      </c>
      <c r="D911" s="22">
        <v>0.60538095999999997</v>
      </c>
      <c r="E911" s="23">
        <f t="shared" ref="E911:E974" si="37">IF(ISERROR(C911/D911-1),"",((C911/D911-1)))</f>
        <v>-0.59829828476931279</v>
      </c>
      <c r="F911" s="24">
        <f t="shared" ref="F911:F974" si="38">C911/$C$1542</f>
        <v>1.1263290095935594E-5</v>
      </c>
      <c r="G911" s="122"/>
    </row>
    <row r="912" spans="1:7" x14ac:dyDescent="0.15">
      <c r="A912" s="25" t="s">
        <v>246</v>
      </c>
      <c r="B912" s="25" t="s">
        <v>709</v>
      </c>
      <c r="C912" s="22">
        <v>9.407633E-2</v>
      </c>
      <c r="D912" s="22">
        <v>0.18318704999999999</v>
      </c>
      <c r="E912" s="23">
        <f t="shared" si="37"/>
        <v>-0.48644661290194913</v>
      </c>
      <c r="F912" s="24">
        <f t="shared" si="38"/>
        <v>4.3572571667079938E-6</v>
      </c>
      <c r="G912" s="122"/>
    </row>
    <row r="913" spans="1:7" x14ac:dyDescent="0.15">
      <c r="A913" s="25" t="s">
        <v>1072</v>
      </c>
      <c r="B913" s="25" t="s">
        <v>1073</v>
      </c>
      <c r="C913" s="22">
        <v>1.34719367</v>
      </c>
      <c r="D913" s="22">
        <v>0.91973579000000005</v>
      </c>
      <c r="E913" s="23">
        <f t="shared" si="37"/>
        <v>0.46476160289467461</v>
      </c>
      <c r="F913" s="24">
        <f t="shared" si="38"/>
        <v>6.2396877870885743E-5</v>
      </c>
      <c r="G913" s="122"/>
    </row>
    <row r="914" spans="1:7" x14ac:dyDescent="0.15">
      <c r="A914" s="25" t="s">
        <v>248</v>
      </c>
      <c r="B914" s="25" t="s">
        <v>711</v>
      </c>
      <c r="C914" s="22">
        <v>4.91028792</v>
      </c>
      <c r="D914" s="22">
        <v>2.2158318399999999</v>
      </c>
      <c r="E914" s="23">
        <f t="shared" si="37"/>
        <v>1.2160020590732192</v>
      </c>
      <c r="F914" s="24">
        <f t="shared" si="38"/>
        <v>2.2742582783596778E-4</v>
      </c>
      <c r="G914" s="122"/>
    </row>
    <row r="915" spans="1:7" x14ac:dyDescent="0.15">
      <c r="A915" s="25" t="s">
        <v>1075</v>
      </c>
      <c r="B915" s="25" t="s">
        <v>1076</v>
      </c>
      <c r="C915" s="22">
        <v>3.1818182099999999</v>
      </c>
      <c r="D915" s="22">
        <v>2.0634552899999998</v>
      </c>
      <c r="E915" s="23">
        <f t="shared" si="37"/>
        <v>0.54198553533960991</v>
      </c>
      <c r="F915" s="24">
        <f t="shared" si="38"/>
        <v>1.4736969648671989E-4</v>
      </c>
      <c r="G915" s="122"/>
    </row>
    <row r="916" spans="1:7" x14ac:dyDescent="0.15">
      <c r="A916" s="25" t="s">
        <v>250</v>
      </c>
      <c r="B916" s="25" t="s">
        <v>1077</v>
      </c>
      <c r="C916" s="22">
        <v>1.0014713900000001</v>
      </c>
      <c r="D916" s="22">
        <v>1.1224848600000001</v>
      </c>
      <c r="E916" s="23">
        <f t="shared" si="37"/>
        <v>-0.10780855431760572</v>
      </c>
      <c r="F916" s="24">
        <f t="shared" si="38"/>
        <v>4.6384339092846381E-5</v>
      </c>
      <c r="G916" s="122"/>
    </row>
    <row r="917" spans="1:7" x14ac:dyDescent="0.15">
      <c r="A917" s="25" t="s">
        <v>712</v>
      </c>
      <c r="B917" s="25" t="s">
        <v>713</v>
      </c>
      <c r="C917" s="22">
        <v>0.66177316000000008</v>
      </c>
      <c r="D917" s="22">
        <v>2.4124048599999997</v>
      </c>
      <c r="E917" s="23">
        <f t="shared" si="37"/>
        <v>-0.7256790636709296</v>
      </c>
      <c r="F917" s="24">
        <f t="shared" si="38"/>
        <v>3.0650811358659471E-5</v>
      </c>
      <c r="G917" s="122"/>
    </row>
    <row r="918" spans="1:7" x14ac:dyDescent="0.15">
      <c r="A918" s="25" t="s">
        <v>254</v>
      </c>
      <c r="B918" s="25" t="s">
        <v>715</v>
      </c>
      <c r="C918" s="22">
        <v>1.0425213199999999</v>
      </c>
      <c r="D918" s="22">
        <v>1.28119019</v>
      </c>
      <c r="E918" s="23">
        <f t="shared" si="37"/>
        <v>-0.18628683849038852</v>
      </c>
      <c r="F918" s="24">
        <f t="shared" si="38"/>
        <v>4.8285615446689701E-5</v>
      </c>
      <c r="G918" s="122"/>
    </row>
    <row r="919" spans="1:7" x14ac:dyDescent="0.15">
      <c r="A919" s="25" t="s">
        <v>261</v>
      </c>
      <c r="B919" s="25" t="s">
        <v>716</v>
      </c>
      <c r="C919" s="22">
        <v>20.346070109999999</v>
      </c>
      <c r="D919" s="22">
        <v>32.204815089999997</v>
      </c>
      <c r="E919" s="23">
        <f t="shared" si="37"/>
        <v>-0.3682289417548088</v>
      </c>
      <c r="F919" s="24">
        <f t="shared" si="38"/>
        <v>9.423524472217486E-4</v>
      </c>
      <c r="G919" s="122"/>
    </row>
    <row r="920" spans="1:7" x14ac:dyDescent="0.15">
      <c r="A920" s="25" t="s">
        <v>263</v>
      </c>
      <c r="B920" s="25" t="s">
        <v>717</v>
      </c>
      <c r="C920" s="22">
        <v>1.24508832</v>
      </c>
      <c r="D920" s="22">
        <v>1.15088937</v>
      </c>
      <c r="E920" s="23">
        <f t="shared" si="37"/>
        <v>8.1848831395497257E-2</v>
      </c>
      <c r="F920" s="24">
        <f t="shared" si="38"/>
        <v>5.7667747089033089E-5</v>
      </c>
      <c r="G920" s="122"/>
    </row>
    <row r="921" spans="1:7" x14ac:dyDescent="0.15">
      <c r="A921" s="25" t="s">
        <v>265</v>
      </c>
      <c r="B921" s="25" t="s">
        <v>718</v>
      </c>
      <c r="C921" s="22">
        <v>0.94529289999999999</v>
      </c>
      <c r="D921" s="22">
        <v>2.1919302200000002</v>
      </c>
      <c r="E921" s="23">
        <f t="shared" si="37"/>
        <v>-0.56873951032984982</v>
      </c>
      <c r="F921" s="24">
        <f t="shared" si="38"/>
        <v>4.378236548091516E-5</v>
      </c>
      <c r="G921" s="122"/>
    </row>
    <row r="922" spans="1:7" x14ac:dyDescent="0.15">
      <c r="A922" s="25" t="s">
        <v>1137</v>
      </c>
      <c r="B922" s="25" t="s">
        <v>725</v>
      </c>
      <c r="C922" s="22">
        <v>5.6694169699999994</v>
      </c>
      <c r="D922" s="22">
        <v>10.290809269999999</v>
      </c>
      <c r="E922" s="23">
        <f t="shared" si="37"/>
        <v>-0.44907957953048327</v>
      </c>
      <c r="F922" s="24">
        <f t="shared" si="38"/>
        <v>2.6258579308513014E-4</v>
      </c>
      <c r="G922" s="122"/>
    </row>
    <row r="923" spans="1:7" x14ac:dyDescent="0.15">
      <c r="A923" s="25" t="s">
        <v>277</v>
      </c>
      <c r="B923" s="25" t="s">
        <v>726</v>
      </c>
      <c r="C923" s="22">
        <v>29.492991610000001</v>
      </c>
      <c r="D923" s="22">
        <v>27.855593940000002</v>
      </c>
      <c r="E923" s="23">
        <f t="shared" si="37"/>
        <v>5.8781646283575739E-2</v>
      </c>
      <c r="F923" s="24">
        <f t="shared" si="38"/>
        <v>1.3660030005457403E-3</v>
      </c>
      <c r="G923" s="122"/>
    </row>
    <row r="924" spans="1:7" x14ac:dyDescent="0.15">
      <c r="A924" s="25" t="s">
        <v>727</v>
      </c>
      <c r="B924" s="25" t="s">
        <v>743</v>
      </c>
      <c r="C924" s="22">
        <v>6.0447052999999995</v>
      </c>
      <c r="D924" s="22">
        <v>8.3974240500000015</v>
      </c>
      <c r="E924" s="23">
        <f t="shared" si="37"/>
        <v>-0.2801714830633093</v>
      </c>
      <c r="F924" s="24">
        <f t="shared" si="38"/>
        <v>2.7996771864998126E-4</v>
      </c>
      <c r="G924" s="122"/>
    </row>
    <row r="925" spans="1:7" x14ac:dyDescent="0.15">
      <c r="A925" s="25" t="s">
        <v>281</v>
      </c>
      <c r="B925" s="25" t="s">
        <v>744</v>
      </c>
      <c r="C925" s="22">
        <v>14.776151259999999</v>
      </c>
      <c r="D925" s="22">
        <v>15.93293411</v>
      </c>
      <c r="E925" s="23">
        <f t="shared" si="37"/>
        <v>-7.2603253237203069E-2</v>
      </c>
      <c r="F925" s="24">
        <f t="shared" si="38"/>
        <v>6.8437502795864113E-4</v>
      </c>
      <c r="G925" s="122"/>
    </row>
    <row r="926" spans="1:7" x14ac:dyDescent="0.15">
      <c r="A926" s="25" t="s">
        <v>283</v>
      </c>
      <c r="B926" s="25" t="s">
        <v>746</v>
      </c>
      <c r="C926" s="22">
        <v>2.1579082999999999</v>
      </c>
      <c r="D926" s="22">
        <v>9.3132327699999991</v>
      </c>
      <c r="E926" s="23">
        <f t="shared" si="37"/>
        <v>-0.76829653533936093</v>
      </c>
      <c r="F926" s="24">
        <f t="shared" si="38"/>
        <v>9.9946090640160642E-5</v>
      </c>
      <c r="G926" s="122"/>
    </row>
    <row r="927" spans="1:7" x14ac:dyDescent="0.15">
      <c r="A927" s="25" t="s">
        <v>285</v>
      </c>
      <c r="B927" s="25" t="s">
        <v>747</v>
      </c>
      <c r="C927" s="22">
        <v>2.3250557299999999</v>
      </c>
      <c r="D927" s="22">
        <v>4.5717262400000003</v>
      </c>
      <c r="E927" s="23">
        <f t="shared" si="37"/>
        <v>-0.49142717478201414</v>
      </c>
      <c r="F927" s="24">
        <f t="shared" si="38"/>
        <v>1.0768772275170584E-4</v>
      </c>
      <c r="G927" s="122"/>
    </row>
    <row r="928" spans="1:7" x14ac:dyDescent="0.15">
      <c r="A928" s="25" t="s">
        <v>289</v>
      </c>
      <c r="B928" s="25" t="s">
        <v>748</v>
      </c>
      <c r="C928" s="22">
        <v>29.282893379999997</v>
      </c>
      <c r="D928" s="22">
        <v>42.854013590000001</v>
      </c>
      <c r="E928" s="23">
        <f t="shared" si="37"/>
        <v>-0.31668259453688208</v>
      </c>
      <c r="F928" s="24">
        <f t="shared" si="38"/>
        <v>1.3562720510244294E-3</v>
      </c>
      <c r="G928" s="122"/>
    </row>
    <row r="929" spans="1:7" x14ac:dyDescent="0.15">
      <c r="A929" s="25" t="s">
        <v>291</v>
      </c>
      <c r="B929" s="25" t="s">
        <v>749</v>
      </c>
      <c r="C929" s="22">
        <v>4.8271179900000005</v>
      </c>
      <c r="D929" s="22">
        <v>8.2326066099999995</v>
      </c>
      <c r="E929" s="23">
        <f t="shared" si="37"/>
        <v>-0.41365861158280215</v>
      </c>
      <c r="F929" s="24">
        <f t="shared" si="38"/>
        <v>2.2357371356293969E-4</v>
      </c>
      <c r="G929" s="122"/>
    </row>
    <row r="930" spans="1:7" x14ac:dyDescent="0.15">
      <c r="A930" s="25" t="s">
        <v>293</v>
      </c>
      <c r="B930" s="25" t="s">
        <v>751</v>
      </c>
      <c r="C930" s="22">
        <v>6.9614298099999994</v>
      </c>
      <c r="D930" s="22">
        <v>4.4828462999999994</v>
      </c>
      <c r="E930" s="23">
        <f t="shared" si="37"/>
        <v>0.55290396862368452</v>
      </c>
      <c r="F930" s="24">
        <f t="shared" si="38"/>
        <v>3.2242690515411443E-4</v>
      </c>
      <c r="G930" s="122"/>
    </row>
    <row r="931" spans="1:7" x14ac:dyDescent="0.15">
      <c r="A931" s="25" t="s">
        <v>752</v>
      </c>
      <c r="B931" s="25" t="s">
        <v>753</v>
      </c>
      <c r="C931" s="22">
        <v>3.7287637299999998</v>
      </c>
      <c r="D931" s="22">
        <v>3.98219426</v>
      </c>
      <c r="E931" s="23">
        <f t="shared" si="37"/>
        <v>-6.364092594518489E-2</v>
      </c>
      <c r="F931" s="24">
        <f t="shared" si="38"/>
        <v>1.7270212906374358E-4</v>
      </c>
      <c r="G931" s="122"/>
    </row>
    <row r="932" spans="1:7" x14ac:dyDescent="0.15">
      <c r="A932" s="25" t="s">
        <v>297</v>
      </c>
      <c r="B932" s="25" t="s">
        <v>754</v>
      </c>
      <c r="C932" s="22">
        <v>3.89284908</v>
      </c>
      <c r="D932" s="22">
        <v>6.5930180300000005</v>
      </c>
      <c r="E932" s="23">
        <f t="shared" si="37"/>
        <v>-0.40954975971755392</v>
      </c>
      <c r="F932" s="24">
        <f t="shared" si="38"/>
        <v>1.8030193729647639E-4</v>
      </c>
      <c r="G932" s="122"/>
    </row>
    <row r="933" spans="1:7" x14ac:dyDescent="0.15">
      <c r="A933" s="25" t="s">
        <v>299</v>
      </c>
      <c r="B933" s="25" t="s">
        <v>756</v>
      </c>
      <c r="C933" s="22">
        <v>0.47157180999999998</v>
      </c>
      <c r="D933" s="22">
        <v>1.40831236</v>
      </c>
      <c r="E933" s="23">
        <f t="shared" si="37"/>
        <v>-0.66515112457012027</v>
      </c>
      <c r="F933" s="24">
        <f t="shared" si="38"/>
        <v>2.1841409510128217E-5</v>
      </c>
      <c r="G933" s="122"/>
    </row>
    <row r="934" spans="1:7" x14ac:dyDescent="0.15">
      <c r="A934" s="25" t="s">
        <v>303</v>
      </c>
      <c r="B934" s="25" t="s">
        <v>757</v>
      </c>
      <c r="C934" s="22">
        <v>6.9040899000000007</v>
      </c>
      <c r="D934" s="22">
        <v>14.06524508</v>
      </c>
      <c r="E934" s="23">
        <f t="shared" si="37"/>
        <v>-0.50913831499337081</v>
      </c>
      <c r="F934" s="24">
        <f t="shared" si="38"/>
        <v>3.1977113899289315E-4</v>
      </c>
      <c r="G934" s="122"/>
    </row>
    <row r="935" spans="1:7" x14ac:dyDescent="0.15">
      <c r="A935" s="25" t="s">
        <v>310</v>
      </c>
      <c r="B935" s="25" t="s">
        <v>758</v>
      </c>
      <c r="C935" s="22">
        <v>105.408931</v>
      </c>
      <c r="D935" s="22">
        <v>88.770318750000001</v>
      </c>
      <c r="E935" s="23">
        <f t="shared" si="37"/>
        <v>0.18743440920673726</v>
      </c>
      <c r="F935" s="24">
        <f t="shared" si="38"/>
        <v>4.882140066845491E-3</v>
      </c>
      <c r="G935" s="122"/>
    </row>
    <row r="936" spans="1:7" x14ac:dyDescent="0.15">
      <c r="A936" s="25" t="s">
        <v>312</v>
      </c>
      <c r="B936" s="25" t="s">
        <v>760</v>
      </c>
      <c r="C936" s="22">
        <v>3.82318632</v>
      </c>
      <c r="D936" s="22">
        <v>6.8342966699999996</v>
      </c>
      <c r="E936" s="23">
        <f t="shared" si="37"/>
        <v>-0.44058818271931999</v>
      </c>
      <c r="F936" s="24">
        <f t="shared" si="38"/>
        <v>1.7707542367437126E-4</v>
      </c>
      <c r="G936" s="122"/>
    </row>
    <row r="937" spans="1:7" x14ac:dyDescent="0.15">
      <c r="A937" s="25" t="s">
        <v>315</v>
      </c>
      <c r="B937" s="25" t="s">
        <v>762</v>
      </c>
      <c r="C937" s="22">
        <v>1.06067621</v>
      </c>
      <c r="D937" s="22">
        <v>0.30382658000000001</v>
      </c>
      <c r="E937" s="23">
        <f t="shared" si="37"/>
        <v>2.4910579910421267</v>
      </c>
      <c r="F937" s="24">
        <f t="shared" si="38"/>
        <v>4.9126480779800544E-5</v>
      </c>
      <c r="G937" s="122"/>
    </row>
    <row r="938" spans="1:7" x14ac:dyDescent="0.15">
      <c r="A938" s="25" t="s">
        <v>317</v>
      </c>
      <c r="B938" s="25" t="s">
        <v>764</v>
      </c>
      <c r="C938" s="22">
        <v>7.3998960000000003E-2</v>
      </c>
      <c r="D938" s="22">
        <v>0.17464926</v>
      </c>
      <c r="E938" s="23">
        <f t="shared" si="37"/>
        <v>-0.57629960756776177</v>
      </c>
      <c r="F938" s="24">
        <f t="shared" si="38"/>
        <v>3.4273498848109636E-6</v>
      </c>
      <c r="G938" s="122"/>
    </row>
    <row r="939" spans="1:7" x14ac:dyDescent="0.15">
      <c r="A939" s="25" t="s">
        <v>1009</v>
      </c>
      <c r="B939" s="25" t="s">
        <v>765</v>
      </c>
      <c r="C939" s="22">
        <v>0.19507639000000002</v>
      </c>
      <c r="D939" s="22">
        <v>9.8301800000000009E-2</v>
      </c>
      <c r="E939" s="23">
        <f t="shared" si="37"/>
        <v>0.98446406881664417</v>
      </c>
      <c r="F939" s="24">
        <f t="shared" si="38"/>
        <v>9.0351951270104161E-6</v>
      </c>
      <c r="G939" s="122"/>
    </row>
    <row r="940" spans="1:7" x14ac:dyDescent="0.15">
      <c r="A940" s="25" t="s">
        <v>1085</v>
      </c>
      <c r="B940" s="25" t="s">
        <v>1086</v>
      </c>
      <c r="C940" s="22">
        <v>9.4858399900000006</v>
      </c>
      <c r="D940" s="22">
        <v>12.955303730000001</v>
      </c>
      <c r="E940" s="23">
        <f t="shared" si="37"/>
        <v>-0.26780257818007946</v>
      </c>
      <c r="F940" s="24">
        <f t="shared" si="38"/>
        <v>4.3934796647225491E-4</v>
      </c>
      <c r="G940" s="122"/>
    </row>
    <row r="941" spans="1:7" x14ac:dyDescent="0.15">
      <c r="A941" s="25" t="s">
        <v>1271</v>
      </c>
      <c r="B941" s="25" t="s">
        <v>1541</v>
      </c>
      <c r="C941" s="22">
        <v>5.5024999999999996E-3</v>
      </c>
      <c r="D941" s="22">
        <v>0</v>
      </c>
      <c r="E941" s="23" t="str">
        <f t="shared" si="37"/>
        <v/>
      </c>
      <c r="F941" s="24">
        <f t="shared" si="38"/>
        <v>2.5485483500271257E-7</v>
      </c>
      <c r="G941" s="122"/>
    </row>
    <row r="942" spans="1:7" x14ac:dyDescent="0.15">
      <c r="A942" s="25" t="s">
        <v>1272</v>
      </c>
      <c r="B942" s="25" t="s">
        <v>1543</v>
      </c>
      <c r="C942" s="22">
        <v>0.53150814000000002</v>
      </c>
      <c r="D942" s="22">
        <v>0.28368840000000001</v>
      </c>
      <c r="E942" s="23">
        <f t="shared" si="37"/>
        <v>0.87356317706328501</v>
      </c>
      <c r="F942" s="24">
        <f t="shared" si="38"/>
        <v>2.4617431953166498E-5</v>
      </c>
      <c r="G942" s="122"/>
    </row>
    <row r="943" spans="1:7" x14ac:dyDescent="0.15">
      <c r="A943" s="25" t="s">
        <v>1273</v>
      </c>
      <c r="B943" s="25" t="s">
        <v>17</v>
      </c>
      <c r="C943" s="22">
        <v>3.49504E-3</v>
      </c>
      <c r="D943" s="22">
        <v>1.20692E-3</v>
      </c>
      <c r="E943" s="23">
        <f t="shared" si="37"/>
        <v>1.8958340237961093</v>
      </c>
      <c r="F943" s="24">
        <f t="shared" si="38"/>
        <v>1.6187693639761574E-7</v>
      </c>
      <c r="G943" s="122"/>
    </row>
    <row r="944" spans="1:7" x14ac:dyDescent="0.15">
      <c r="A944" s="25" t="s">
        <v>1274</v>
      </c>
      <c r="B944" s="25" t="s">
        <v>37</v>
      </c>
      <c r="C944" s="22">
        <v>0</v>
      </c>
      <c r="D944" s="22">
        <v>0</v>
      </c>
      <c r="E944" s="23" t="str">
        <f t="shared" si="37"/>
        <v/>
      </c>
      <c r="F944" s="24">
        <f t="shared" si="38"/>
        <v>0</v>
      </c>
      <c r="G944" s="122"/>
    </row>
    <row r="945" spans="1:7" x14ac:dyDescent="0.15">
      <c r="A945" s="25" t="s">
        <v>1284</v>
      </c>
      <c r="B945" s="25" t="s">
        <v>766</v>
      </c>
      <c r="C945" s="22">
        <v>0.33861984000000001</v>
      </c>
      <c r="D945" s="22">
        <v>4.3669191600000001</v>
      </c>
      <c r="E945" s="23">
        <f t="shared" si="37"/>
        <v>-0.92245795546167153</v>
      </c>
      <c r="F945" s="24">
        <f t="shared" si="38"/>
        <v>1.5683580818145375E-5</v>
      </c>
      <c r="G945" s="122"/>
    </row>
    <row r="946" spans="1:7" x14ac:dyDescent="0.15">
      <c r="A946" s="25" t="s">
        <v>832</v>
      </c>
      <c r="B946" s="25" t="s">
        <v>833</v>
      </c>
      <c r="C946" s="22">
        <v>0.26044586999999997</v>
      </c>
      <c r="D946" s="22">
        <v>0.31485363999999999</v>
      </c>
      <c r="E946" s="23">
        <f t="shared" si="37"/>
        <v>-0.17280336984511291</v>
      </c>
      <c r="F946" s="24">
        <f t="shared" si="38"/>
        <v>1.2062860377280858E-5</v>
      </c>
      <c r="G946" s="122"/>
    </row>
    <row r="947" spans="1:7" x14ac:dyDescent="0.15">
      <c r="A947" s="25" t="s">
        <v>834</v>
      </c>
      <c r="B947" s="25" t="s">
        <v>835</v>
      </c>
      <c r="C947" s="22">
        <v>5.6424080000000001E-2</v>
      </c>
      <c r="D947" s="22">
        <v>3.501481E-2</v>
      </c>
      <c r="E947" s="23">
        <f t="shared" si="37"/>
        <v>0.61143470434367631</v>
      </c>
      <c r="F947" s="24">
        <f t="shared" si="38"/>
        <v>2.6133484050122407E-6</v>
      </c>
      <c r="G947" s="122"/>
    </row>
    <row r="948" spans="1:7" x14ac:dyDescent="0.15">
      <c r="A948" s="25" t="s">
        <v>836</v>
      </c>
      <c r="B948" s="25" t="s">
        <v>837</v>
      </c>
      <c r="C948" s="22">
        <v>0.23163354</v>
      </c>
      <c r="D948" s="22">
        <v>3.4572360000000003E-2</v>
      </c>
      <c r="E948" s="23">
        <f t="shared" si="37"/>
        <v>5.6999632076028357</v>
      </c>
      <c r="F948" s="24">
        <f t="shared" si="38"/>
        <v>1.0728383029131163E-5</v>
      </c>
      <c r="G948" s="122"/>
    </row>
    <row r="949" spans="1:7" x14ac:dyDescent="0.15">
      <c r="A949" s="25" t="s">
        <v>838</v>
      </c>
      <c r="B949" s="25" t="s">
        <v>839</v>
      </c>
      <c r="C949" s="22">
        <v>4.2899772399999998</v>
      </c>
      <c r="D949" s="22">
        <v>0.10894249</v>
      </c>
      <c r="E949" s="23">
        <f t="shared" si="37"/>
        <v>38.378365961710621</v>
      </c>
      <c r="F949" s="24">
        <f t="shared" si="38"/>
        <v>1.9869540057530072E-4</v>
      </c>
      <c r="G949" s="122"/>
    </row>
    <row r="950" spans="1:7" x14ac:dyDescent="0.15">
      <c r="A950" s="25" t="s">
        <v>44</v>
      </c>
      <c r="B950" s="25" t="s">
        <v>39</v>
      </c>
      <c r="C950" s="22">
        <v>5.9299000000000005E-4</v>
      </c>
      <c r="D950" s="22">
        <v>0.33275657000000003</v>
      </c>
      <c r="E950" s="23">
        <f t="shared" si="37"/>
        <v>-0.99821794653070262</v>
      </c>
      <c r="F950" s="24">
        <f t="shared" si="38"/>
        <v>2.7465037457202825E-8</v>
      </c>
      <c r="G950" s="122"/>
    </row>
    <row r="951" spans="1:7" x14ac:dyDescent="0.15">
      <c r="A951" s="25" t="s">
        <v>35</v>
      </c>
      <c r="B951" s="25" t="s">
        <v>256</v>
      </c>
      <c r="C951" s="22">
        <v>0.20147979999999999</v>
      </c>
      <c r="D951" s="22">
        <v>2.8331439199999999</v>
      </c>
      <c r="E951" s="23">
        <f t="shared" si="37"/>
        <v>-0.9288847281715219</v>
      </c>
      <c r="F951" s="24">
        <f t="shared" si="38"/>
        <v>9.3317766806687006E-6</v>
      </c>
      <c r="G951" s="122"/>
    </row>
    <row r="952" spans="1:7" x14ac:dyDescent="0.15">
      <c r="A952" s="25" t="s">
        <v>324</v>
      </c>
      <c r="B952" s="25" t="s">
        <v>325</v>
      </c>
      <c r="C952" s="22">
        <v>9.5768691999999991</v>
      </c>
      <c r="D952" s="22">
        <v>5.3492968200000002</v>
      </c>
      <c r="E952" s="23">
        <f t="shared" si="37"/>
        <v>0.7903043189142005</v>
      </c>
      <c r="F952" s="24">
        <f t="shared" si="38"/>
        <v>4.4356409265035161E-4</v>
      </c>
      <c r="G952" s="122"/>
    </row>
    <row r="953" spans="1:7" x14ac:dyDescent="0.15">
      <c r="A953" s="25" t="s">
        <v>1285</v>
      </c>
      <c r="B953" s="25" t="s">
        <v>327</v>
      </c>
      <c r="C953" s="22">
        <v>29.4547855</v>
      </c>
      <c r="D953" s="22">
        <v>26.639909809999999</v>
      </c>
      <c r="E953" s="23">
        <f t="shared" si="37"/>
        <v>0.10566385960298419</v>
      </c>
      <c r="F953" s="24">
        <f t="shared" si="38"/>
        <v>1.3642334390990987E-3</v>
      </c>
      <c r="G953" s="122"/>
    </row>
    <row r="954" spans="1:7" x14ac:dyDescent="0.15">
      <c r="A954" s="25" t="s">
        <v>774</v>
      </c>
      <c r="B954" s="25" t="s">
        <v>329</v>
      </c>
      <c r="C954" s="22">
        <v>5.6962825099999996</v>
      </c>
      <c r="D954" s="22">
        <v>5.2964457199999995</v>
      </c>
      <c r="E954" s="23">
        <f t="shared" si="37"/>
        <v>7.5491529817849345E-2</v>
      </c>
      <c r="F954" s="24">
        <f t="shared" si="38"/>
        <v>2.638301025379168E-4</v>
      </c>
      <c r="G954" s="122"/>
    </row>
    <row r="955" spans="1:7" x14ac:dyDescent="0.15">
      <c r="A955" s="25" t="s">
        <v>775</v>
      </c>
      <c r="B955" s="25" t="s">
        <v>331</v>
      </c>
      <c r="C955" s="22">
        <v>0.72741126</v>
      </c>
      <c r="D955" s="22">
        <v>1.1957110200000001</v>
      </c>
      <c r="E955" s="23">
        <f t="shared" si="37"/>
        <v>-0.39164961446955637</v>
      </c>
      <c r="F955" s="24">
        <f t="shared" si="38"/>
        <v>3.3690918063864653E-5</v>
      </c>
      <c r="G955" s="122"/>
    </row>
    <row r="956" spans="1:7" x14ac:dyDescent="0.15">
      <c r="A956" s="25" t="s">
        <v>332</v>
      </c>
      <c r="B956" s="25" t="s">
        <v>333</v>
      </c>
      <c r="C956" s="22">
        <v>74.559523810000002</v>
      </c>
      <c r="D956" s="22">
        <v>95.098669749999999</v>
      </c>
      <c r="E956" s="23">
        <f t="shared" si="37"/>
        <v>-0.21597721602199382</v>
      </c>
      <c r="F956" s="24">
        <f t="shared" si="38"/>
        <v>3.4533130646939333E-3</v>
      </c>
      <c r="G956" s="122"/>
    </row>
    <row r="957" spans="1:7" x14ac:dyDescent="0.15">
      <c r="A957" s="25" t="s">
        <v>334</v>
      </c>
      <c r="B957" s="25" t="s">
        <v>335</v>
      </c>
      <c r="C957" s="22">
        <v>0</v>
      </c>
      <c r="D957" s="22">
        <v>2.0049999999999998E-3</v>
      </c>
      <c r="E957" s="23">
        <f t="shared" si="37"/>
        <v>-1</v>
      </c>
      <c r="F957" s="24">
        <f t="shared" si="38"/>
        <v>0</v>
      </c>
      <c r="G957" s="122"/>
    </row>
    <row r="958" spans="1:7" x14ac:dyDescent="0.15">
      <c r="A958" s="25" t="s">
        <v>420</v>
      </c>
      <c r="B958" s="25" t="s">
        <v>421</v>
      </c>
      <c r="C958" s="22">
        <v>0.38319175999999999</v>
      </c>
      <c r="D958" s="22">
        <v>0.100231</v>
      </c>
      <c r="E958" s="23">
        <f t="shared" si="37"/>
        <v>2.8230862707146489</v>
      </c>
      <c r="F958" s="24">
        <f t="shared" si="38"/>
        <v>1.7747982329704503E-5</v>
      </c>
      <c r="G958" s="122"/>
    </row>
    <row r="959" spans="1:7" x14ac:dyDescent="0.15">
      <c r="A959" s="25" t="s">
        <v>985</v>
      </c>
      <c r="B959" s="25" t="s">
        <v>422</v>
      </c>
      <c r="C959" s="22">
        <v>134.43051199999999</v>
      </c>
      <c r="D959" s="22">
        <v>213.840093</v>
      </c>
      <c r="E959" s="23">
        <f t="shared" si="37"/>
        <v>-0.37135029210822501</v>
      </c>
      <c r="F959" s="24">
        <f t="shared" si="38"/>
        <v>6.2263091240509164E-3</v>
      </c>
      <c r="G959" s="122"/>
    </row>
    <row r="960" spans="1:7" x14ac:dyDescent="0.15">
      <c r="A960" s="25" t="s">
        <v>423</v>
      </c>
      <c r="B960" s="25" t="s">
        <v>424</v>
      </c>
      <c r="C960" s="22">
        <v>0.40653521999999997</v>
      </c>
      <c r="D960" s="22">
        <v>6.9122149999999993E-2</v>
      </c>
      <c r="E960" s="23">
        <f t="shared" si="37"/>
        <v>4.8814029945538442</v>
      </c>
      <c r="F960" s="24">
        <f t="shared" si="38"/>
        <v>1.8829162456318301E-5</v>
      </c>
      <c r="G960" s="122"/>
    </row>
    <row r="961" spans="1:7" x14ac:dyDescent="0.15">
      <c r="A961" s="25" t="s">
        <v>778</v>
      </c>
      <c r="B961" s="25" t="s">
        <v>779</v>
      </c>
      <c r="C961" s="22">
        <v>1.8364111399999998</v>
      </c>
      <c r="D961" s="22">
        <v>0.29365153999999999</v>
      </c>
      <c r="E961" s="23">
        <f t="shared" si="37"/>
        <v>5.2537085281418916</v>
      </c>
      <c r="F961" s="24">
        <f t="shared" si="38"/>
        <v>8.5055567120734805E-5</v>
      </c>
      <c r="G961" s="122"/>
    </row>
    <row r="962" spans="1:7" x14ac:dyDescent="0.15">
      <c r="A962" s="25" t="s">
        <v>780</v>
      </c>
      <c r="B962" s="25" t="s">
        <v>462</v>
      </c>
      <c r="C962" s="22">
        <v>9.5033670099999998</v>
      </c>
      <c r="D962" s="22">
        <v>8.9715637299999997</v>
      </c>
      <c r="E962" s="23">
        <f t="shared" si="37"/>
        <v>5.9276542641245822E-2</v>
      </c>
      <c r="F962" s="24">
        <f t="shared" si="38"/>
        <v>4.4015975125920434E-4</v>
      </c>
      <c r="G962" s="122"/>
    </row>
    <row r="963" spans="1:7" x14ac:dyDescent="0.15">
      <c r="A963" s="25" t="s">
        <v>425</v>
      </c>
      <c r="B963" s="25" t="s">
        <v>426</v>
      </c>
      <c r="C963" s="22">
        <v>0.59486644</v>
      </c>
      <c r="D963" s="22">
        <v>0.26622236999999999</v>
      </c>
      <c r="E963" s="23">
        <f t="shared" si="37"/>
        <v>1.2344720317830542</v>
      </c>
      <c r="F963" s="24">
        <f t="shared" si="38"/>
        <v>2.7551947008605365E-5</v>
      </c>
      <c r="G963" s="122"/>
    </row>
    <row r="964" spans="1:7" x14ac:dyDescent="0.15">
      <c r="A964" s="25" t="s">
        <v>427</v>
      </c>
      <c r="B964" s="25" t="s">
        <v>428</v>
      </c>
      <c r="C964" s="22">
        <v>25.312861940000001</v>
      </c>
      <c r="D964" s="22">
        <v>23.7766585</v>
      </c>
      <c r="E964" s="23">
        <f t="shared" si="37"/>
        <v>6.4609728065867733E-2</v>
      </c>
      <c r="F964" s="24">
        <f t="shared" si="38"/>
        <v>1.1723953208841696E-3</v>
      </c>
      <c r="G964" s="122"/>
    </row>
    <row r="965" spans="1:7" x14ac:dyDescent="0.15">
      <c r="A965" s="25" t="s">
        <v>429</v>
      </c>
      <c r="B965" s="25" t="s">
        <v>430</v>
      </c>
      <c r="C965" s="22">
        <v>6.8616384100000003</v>
      </c>
      <c r="D965" s="22">
        <v>4.5690999900000007</v>
      </c>
      <c r="E965" s="23">
        <f t="shared" si="37"/>
        <v>0.50174835854270716</v>
      </c>
      <c r="F965" s="24">
        <f t="shared" si="38"/>
        <v>3.178049477199137E-4</v>
      </c>
      <c r="G965" s="122"/>
    </row>
    <row r="966" spans="1:7" x14ac:dyDescent="0.15">
      <c r="A966" s="25" t="s">
        <v>431</v>
      </c>
      <c r="B966" s="25" t="s">
        <v>432</v>
      </c>
      <c r="C966" s="22">
        <v>0.64762431999999992</v>
      </c>
      <c r="D966" s="22">
        <v>0.12949788000000001</v>
      </c>
      <c r="E966" s="23">
        <f t="shared" si="37"/>
        <v>4.0010418703379536</v>
      </c>
      <c r="F966" s="24">
        <f t="shared" si="38"/>
        <v>2.9995490998154274E-5</v>
      </c>
      <c r="G966" s="122"/>
    </row>
    <row r="967" spans="1:7" x14ac:dyDescent="0.15">
      <c r="A967" s="25" t="s">
        <v>433</v>
      </c>
      <c r="B967" s="25" t="s">
        <v>434</v>
      </c>
      <c r="C967" s="22">
        <v>0.40607563000000002</v>
      </c>
      <c r="D967" s="22">
        <v>0.13300048</v>
      </c>
      <c r="E967" s="23">
        <f t="shared" si="37"/>
        <v>2.0531892065351944</v>
      </c>
      <c r="F967" s="24">
        <f t="shared" si="38"/>
        <v>1.8807875998595651E-5</v>
      </c>
      <c r="G967" s="122"/>
    </row>
    <row r="968" spans="1:7" x14ac:dyDescent="0.15">
      <c r="A968" s="25" t="s">
        <v>935</v>
      </c>
      <c r="B968" s="25" t="s">
        <v>435</v>
      </c>
      <c r="C968" s="22">
        <v>0.27368944000000001</v>
      </c>
      <c r="D968" s="22">
        <v>0.29343098000000001</v>
      </c>
      <c r="E968" s="23">
        <f t="shared" si="37"/>
        <v>-6.7278308513981755E-2</v>
      </c>
      <c r="F968" s="24">
        <f t="shared" si="38"/>
        <v>1.2676252080542445E-5</v>
      </c>
      <c r="G968" s="122"/>
    </row>
    <row r="969" spans="1:7" x14ac:dyDescent="0.15">
      <c r="A969" s="25" t="s">
        <v>436</v>
      </c>
      <c r="B969" s="25" t="s">
        <v>437</v>
      </c>
      <c r="C969" s="22">
        <v>1.75525347</v>
      </c>
      <c r="D969" s="22">
        <v>2.6258021600000001</v>
      </c>
      <c r="E969" s="23">
        <f t="shared" si="37"/>
        <v>-0.33153628375414246</v>
      </c>
      <c r="F969" s="24">
        <f t="shared" si="38"/>
        <v>8.129665306402338E-5</v>
      </c>
      <c r="G969" s="122"/>
    </row>
    <row r="970" spans="1:7" x14ac:dyDescent="0.15">
      <c r="A970" s="25" t="s">
        <v>438</v>
      </c>
      <c r="B970" s="25" t="s">
        <v>439</v>
      </c>
      <c r="C970" s="22">
        <v>2.3915434200000001</v>
      </c>
      <c r="D970" s="22">
        <v>3.2835411200000002</v>
      </c>
      <c r="E970" s="23">
        <f t="shared" si="37"/>
        <v>-0.27165723449201085</v>
      </c>
      <c r="F970" s="24">
        <f t="shared" si="38"/>
        <v>1.1076717922870022E-4</v>
      </c>
      <c r="G970" s="122"/>
    </row>
    <row r="971" spans="1:7" x14ac:dyDescent="0.15">
      <c r="A971" s="25" t="s">
        <v>440</v>
      </c>
      <c r="B971" s="25" t="s">
        <v>441</v>
      </c>
      <c r="C971" s="22">
        <v>1.9199570100000001</v>
      </c>
      <c r="D971" s="22">
        <v>0.62901010999999996</v>
      </c>
      <c r="E971" s="23">
        <f t="shared" si="37"/>
        <v>2.0523468215797043</v>
      </c>
      <c r="F971" s="24">
        <f t="shared" si="38"/>
        <v>8.8925093502199249E-5</v>
      </c>
      <c r="G971" s="122"/>
    </row>
    <row r="972" spans="1:7" x14ac:dyDescent="0.15">
      <c r="A972" s="25" t="s">
        <v>442</v>
      </c>
      <c r="B972" s="25" t="s">
        <v>443</v>
      </c>
      <c r="C972" s="22">
        <v>3.4569901700000001</v>
      </c>
      <c r="D972" s="22">
        <v>3.1233860099999999</v>
      </c>
      <c r="E972" s="23">
        <f t="shared" si="37"/>
        <v>0.10680849530987047</v>
      </c>
      <c r="F972" s="24">
        <f t="shared" si="38"/>
        <v>1.6011461324513389E-4</v>
      </c>
      <c r="G972" s="122"/>
    </row>
    <row r="973" spans="1:7" x14ac:dyDescent="0.15">
      <c r="A973" s="25" t="s">
        <v>444</v>
      </c>
      <c r="B973" s="25" t="s">
        <v>445</v>
      </c>
      <c r="C973" s="22">
        <v>3.334169E-2</v>
      </c>
      <c r="D973" s="22">
        <v>6.4569459999999995E-2</v>
      </c>
      <c r="E973" s="23">
        <f t="shared" si="37"/>
        <v>-0.48363065139463757</v>
      </c>
      <c r="F973" s="24">
        <f t="shared" si="38"/>
        <v>1.544260046099335E-6</v>
      </c>
      <c r="G973" s="122"/>
    </row>
    <row r="974" spans="1:7" x14ac:dyDescent="0.15">
      <c r="A974" s="25" t="s">
        <v>1286</v>
      </c>
      <c r="B974" s="25" t="s">
        <v>447</v>
      </c>
      <c r="C974" s="22">
        <v>3.0924574800000002</v>
      </c>
      <c r="D974" s="22">
        <v>5.0035487000000005</v>
      </c>
      <c r="E974" s="23">
        <f t="shared" si="37"/>
        <v>-0.38194716082207814</v>
      </c>
      <c r="F974" s="24">
        <f t="shared" si="38"/>
        <v>1.4323084794517116E-4</v>
      </c>
      <c r="G974" s="122"/>
    </row>
    <row r="975" spans="1:7" x14ac:dyDescent="0.15">
      <c r="A975" s="25" t="s">
        <v>448</v>
      </c>
      <c r="B975" s="25" t="s">
        <v>449</v>
      </c>
      <c r="C975" s="22">
        <v>8.2504960000000002E-2</v>
      </c>
      <c r="D975" s="22">
        <v>8.1103499999999995E-2</v>
      </c>
      <c r="E975" s="23">
        <f t="shared" ref="E975:E1038" si="39">IF(ISERROR(C975/D975-1),"",((C975/D975-1)))</f>
        <v>1.7279895442243731E-2</v>
      </c>
      <c r="F975" s="24">
        <f t="shared" ref="F975:F1038" si="40">C975/$C$1542</f>
        <v>3.8213153962208813E-6</v>
      </c>
      <c r="G975" s="122"/>
    </row>
    <row r="976" spans="1:7" x14ac:dyDescent="0.15">
      <c r="A976" s="25" t="s">
        <v>450</v>
      </c>
      <c r="B976" s="25" t="s">
        <v>451</v>
      </c>
      <c r="C976" s="22">
        <v>0.39539455000000001</v>
      </c>
      <c r="D976" s="22">
        <v>0.52187916999999995</v>
      </c>
      <c r="E976" s="23">
        <f t="shared" si="39"/>
        <v>-0.24236380233378529</v>
      </c>
      <c r="F976" s="24">
        <f t="shared" si="40"/>
        <v>1.8313169068827222E-5</v>
      </c>
      <c r="G976" s="122"/>
    </row>
    <row r="977" spans="1:7" x14ac:dyDescent="0.15">
      <c r="A977" s="25" t="s">
        <v>452</v>
      </c>
      <c r="B977" s="25" t="s">
        <v>453</v>
      </c>
      <c r="C977" s="22">
        <v>0.38116397999999996</v>
      </c>
      <c r="D977" s="22">
        <v>0.30663047999999998</v>
      </c>
      <c r="E977" s="23">
        <f t="shared" si="39"/>
        <v>0.24307270431823991</v>
      </c>
      <c r="F977" s="24">
        <f t="shared" si="40"/>
        <v>1.765406328612035E-5</v>
      </c>
      <c r="G977" s="122"/>
    </row>
    <row r="978" spans="1:7" x14ac:dyDescent="0.15">
      <c r="A978" s="25" t="s">
        <v>454</v>
      </c>
      <c r="B978" s="25" t="s">
        <v>455</v>
      </c>
      <c r="C978" s="22">
        <v>1.4619469299999999</v>
      </c>
      <c r="D978" s="22">
        <v>2.5182136800000001</v>
      </c>
      <c r="E978" s="23">
        <f t="shared" si="39"/>
        <v>-0.41945080291994929</v>
      </c>
      <c r="F978" s="24">
        <f t="shared" si="40"/>
        <v>6.7711811654315701E-5</v>
      </c>
      <c r="G978" s="122"/>
    </row>
    <row r="979" spans="1:7" x14ac:dyDescent="0.15">
      <c r="A979" s="25" t="s">
        <v>456</v>
      </c>
      <c r="B979" s="25" t="s">
        <v>457</v>
      </c>
      <c r="C979" s="22">
        <v>1.840553E-2</v>
      </c>
      <c r="D979" s="22">
        <v>4.1977799999999999E-3</v>
      </c>
      <c r="E979" s="23">
        <f t="shared" si="39"/>
        <v>3.3845866148297432</v>
      </c>
      <c r="F979" s="24">
        <f t="shared" si="40"/>
        <v>8.5247402295092703E-7</v>
      </c>
      <c r="G979" s="122"/>
    </row>
    <row r="980" spans="1:7" x14ac:dyDescent="0.15">
      <c r="A980" s="25" t="s">
        <v>458</v>
      </c>
      <c r="B980" s="25" t="s">
        <v>459</v>
      </c>
      <c r="C980" s="22">
        <v>1.7715736499999999</v>
      </c>
      <c r="D980" s="22">
        <v>2.8395670900000001</v>
      </c>
      <c r="E980" s="23">
        <f t="shared" si="39"/>
        <v>-0.37611135998903278</v>
      </c>
      <c r="F980" s="24">
        <f t="shared" si="40"/>
        <v>8.2052541620336803E-5</v>
      </c>
      <c r="G980" s="122"/>
    </row>
    <row r="981" spans="1:7" x14ac:dyDescent="0.15">
      <c r="A981" s="25" t="s">
        <v>460</v>
      </c>
      <c r="B981" s="25" t="s">
        <v>461</v>
      </c>
      <c r="C981" s="22">
        <v>0.59333674999999997</v>
      </c>
      <c r="D981" s="22">
        <v>0.40120345000000002</v>
      </c>
      <c r="E981" s="23">
        <f t="shared" si="39"/>
        <v>0.47889244222600769</v>
      </c>
      <c r="F981" s="24">
        <f t="shared" si="40"/>
        <v>2.7481097596055559E-5</v>
      </c>
      <c r="G981" s="122"/>
    </row>
    <row r="982" spans="1:7" x14ac:dyDescent="0.15">
      <c r="A982" s="25" t="s">
        <v>463</v>
      </c>
      <c r="B982" s="25" t="s">
        <v>464</v>
      </c>
      <c r="C982" s="22">
        <v>4.5422628200000004</v>
      </c>
      <c r="D982" s="22">
        <v>1.8656014699999999</v>
      </c>
      <c r="E982" s="23">
        <f t="shared" si="39"/>
        <v>1.4347444473229327</v>
      </c>
      <c r="F982" s="24">
        <f t="shared" si="40"/>
        <v>2.1038030741118692E-4</v>
      </c>
      <c r="G982" s="122"/>
    </row>
    <row r="983" spans="1:7" x14ac:dyDescent="0.15">
      <c r="A983" s="25" t="s">
        <v>465</v>
      </c>
      <c r="B983" s="25" t="s">
        <v>466</v>
      </c>
      <c r="C983" s="22">
        <v>429.041831</v>
      </c>
      <c r="D983" s="22">
        <v>325.61445750000001</v>
      </c>
      <c r="E983" s="23">
        <f t="shared" si="39"/>
        <v>0.31763753456800981</v>
      </c>
      <c r="F983" s="24">
        <f t="shared" si="40"/>
        <v>1.9871582925718619E-2</v>
      </c>
      <c r="G983" s="122"/>
    </row>
    <row r="984" spans="1:7" x14ac:dyDescent="0.15">
      <c r="A984" s="25" t="s">
        <v>467</v>
      </c>
      <c r="B984" s="25" t="s">
        <v>468</v>
      </c>
      <c r="C984" s="22">
        <v>24.407152499999999</v>
      </c>
      <c r="D984" s="22">
        <v>28.566426120000003</v>
      </c>
      <c r="E984" s="23">
        <f t="shared" si="39"/>
        <v>-0.14560006920459689</v>
      </c>
      <c r="F984" s="24">
        <f t="shared" si="40"/>
        <v>1.1304463104540741E-3</v>
      </c>
      <c r="G984" s="122"/>
    </row>
    <row r="985" spans="1:7" x14ac:dyDescent="0.15">
      <c r="A985" s="25" t="s">
        <v>469</v>
      </c>
      <c r="B985" s="25" t="s">
        <v>470</v>
      </c>
      <c r="C985" s="22">
        <v>90.401456379999999</v>
      </c>
      <c r="D985" s="22">
        <v>57.112670560000005</v>
      </c>
      <c r="E985" s="23">
        <f t="shared" si="39"/>
        <v>0.58286165738000806</v>
      </c>
      <c r="F985" s="24">
        <f t="shared" si="40"/>
        <v>4.187051022213506E-3</v>
      </c>
      <c r="G985" s="122"/>
    </row>
    <row r="986" spans="1:7" x14ac:dyDescent="0.15">
      <c r="A986" s="25" t="s">
        <v>471</v>
      </c>
      <c r="B986" s="25" t="s">
        <v>472</v>
      </c>
      <c r="C986" s="22">
        <v>4.8364481599999998</v>
      </c>
      <c r="D986" s="22">
        <v>25.989963530000001</v>
      </c>
      <c r="E986" s="23">
        <f t="shared" si="39"/>
        <v>-0.81391092933172726</v>
      </c>
      <c r="F986" s="24">
        <f t="shared" si="40"/>
        <v>2.2400585148859114E-4</v>
      </c>
      <c r="G986" s="122"/>
    </row>
    <row r="987" spans="1:7" x14ac:dyDescent="0.15">
      <c r="A987" s="25" t="s">
        <v>473</v>
      </c>
      <c r="B987" s="25" t="s">
        <v>474</v>
      </c>
      <c r="C987" s="22">
        <v>61.479088130000001</v>
      </c>
      <c r="D987" s="22">
        <v>38.86739772</v>
      </c>
      <c r="E987" s="23">
        <f t="shared" si="39"/>
        <v>0.58176496849349668</v>
      </c>
      <c r="F987" s="24">
        <f t="shared" si="40"/>
        <v>2.8474771215789866E-3</v>
      </c>
      <c r="G987" s="122"/>
    </row>
    <row r="988" spans="1:7" x14ac:dyDescent="0.15">
      <c r="A988" s="25" t="s">
        <v>784</v>
      </c>
      <c r="B988" s="25" t="s">
        <v>476</v>
      </c>
      <c r="C988" s="22">
        <v>14.680760730000001</v>
      </c>
      <c r="D988" s="22">
        <v>19.629360039999998</v>
      </c>
      <c r="E988" s="23">
        <f t="shared" si="39"/>
        <v>-0.25210191773526602</v>
      </c>
      <c r="F988" s="24">
        <f t="shared" si="40"/>
        <v>6.7995690205514814E-4</v>
      </c>
      <c r="G988" s="122"/>
    </row>
    <row r="989" spans="1:7" x14ac:dyDescent="0.15">
      <c r="A989" s="25" t="s">
        <v>785</v>
      </c>
      <c r="B989" s="25" t="s">
        <v>478</v>
      </c>
      <c r="C989" s="22">
        <v>22.233123850000002</v>
      </c>
      <c r="D989" s="22">
        <v>21.434308909999999</v>
      </c>
      <c r="E989" s="23">
        <f t="shared" si="39"/>
        <v>3.7268052044697519E-2</v>
      </c>
      <c r="F989" s="24">
        <f t="shared" si="40"/>
        <v>1.0297535866218308E-3</v>
      </c>
      <c r="G989" s="122"/>
    </row>
    <row r="990" spans="1:7" x14ac:dyDescent="0.15">
      <c r="A990" s="25" t="s">
        <v>481</v>
      </c>
      <c r="B990" s="25" t="s">
        <v>482</v>
      </c>
      <c r="C990" s="22">
        <v>30.960515090000001</v>
      </c>
      <c r="D990" s="22">
        <v>24.223641420000003</v>
      </c>
      <c r="E990" s="23">
        <f t="shared" si="39"/>
        <v>0.27811151730630246</v>
      </c>
      <c r="F990" s="24">
        <f t="shared" si="40"/>
        <v>1.4339730967489219E-3</v>
      </c>
      <c r="G990" s="122"/>
    </row>
    <row r="991" spans="1:7" x14ac:dyDescent="0.15">
      <c r="A991" s="25" t="s">
        <v>483</v>
      </c>
      <c r="B991" s="25" t="s">
        <v>484</v>
      </c>
      <c r="C991" s="22">
        <v>5.4430799199999997</v>
      </c>
      <c r="D991" s="22">
        <v>3.92619096</v>
      </c>
      <c r="E991" s="23">
        <f t="shared" si="39"/>
        <v>0.38635129453815464</v>
      </c>
      <c r="F991" s="24">
        <f t="shared" si="40"/>
        <v>2.5210272329271747E-4</v>
      </c>
      <c r="G991" s="122"/>
    </row>
    <row r="992" spans="1:7" x14ac:dyDescent="0.15">
      <c r="A992" s="25" t="s">
        <v>1094</v>
      </c>
      <c r="B992" s="25" t="s">
        <v>1095</v>
      </c>
      <c r="C992" s="22">
        <v>5.5007971299999996</v>
      </c>
      <c r="D992" s="22">
        <v>4.6263927800000006</v>
      </c>
      <c r="E992" s="23">
        <f t="shared" si="39"/>
        <v>0.18900348318458149</v>
      </c>
      <c r="F992" s="24">
        <f t="shared" si="40"/>
        <v>2.5477596455239341E-4</v>
      </c>
      <c r="G992" s="122"/>
    </row>
    <row r="993" spans="1:7" x14ac:dyDescent="0.15">
      <c r="A993" s="25" t="s">
        <v>485</v>
      </c>
      <c r="B993" s="25" t="s">
        <v>486</v>
      </c>
      <c r="C993" s="22">
        <v>0.18262871</v>
      </c>
      <c r="D993" s="22">
        <v>0.32494605999999998</v>
      </c>
      <c r="E993" s="23">
        <f t="shared" si="39"/>
        <v>-0.43797222837538019</v>
      </c>
      <c r="F993" s="24">
        <f t="shared" si="40"/>
        <v>8.4586660161396177E-6</v>
      </c>
      <c r="G993" s="122"/>
    </row>
    <row r="994" spans="1:7" x14ac:dyDescent="0.15">
      <c r="A994" s="25" t="s">
        <v>487</v>
      </c>
      <c r="B994" s="25" t="s">
        <v>488</v>
      </c>
      <c r="C994" s="22">
        <v>0.25047522</v>
      </c>
      <c r="D994" s="22">
        <v>0.24465049</v>
      </c>
      <c r="E994" s="23">
        <f t="shared" si="39"/>
        <v>2.3808372507244879E-2</v>
      </c>
      <c r="F994" s="24">
        <f t="shared" si="40"/>
        <v>1.1601057858313153E-5</v>
      </c>
      <c r="G994" s="122"/>
    </row>
    <row r="995" spans="1:7" x14ac:dyDescent="0.15">
      <c r="A995" s="25" t="s">
        <v>489</v>
      </c>
      <c r="B995" s="25" t="s">
        <v>490</v>
      </c>
      <c r="C995" s="22">
        <v>0.23760789999999998</v>
      </c>
      <c r="D995" s="22">
        <v>1.0776620000000001E-2</v>
      </c>
      <c r="E995" s="23">
        <f t="shared" si="39"/>
        <v>21.048462319354304</v>
      </c>
      <c r="F995" s="24">
        <f t="shared" si="40"/>
        <v>1.1005092621506773E-5</v>
      </c>
      <c r="G995" s="122"/>
    </row>
    <row r="996" spans="1:7" x14ac:dyDescent="0.15">
      <c r="A996" s="25" t="s">
        <v>491</v>
      </c>
      <c r="B996" s="25" t="s">
        <v>492</v>
      </c>
      <c r="C996" s="22">
        <v>0.33765609000000002</v>
      </c>
      <c r="D996" s="22">
        <v>0.36767124000000001</v>
      </c>
      <c r="E996" s="23">
        <f t="shared" si="39"/>
        <v>-8.1635838582316045E-2</v>
      </c>
      <c r="F996" s="24">
        <f t="shared" si="40"/>
        <v>1.5638943590115597E-5</v>
      </c>
      <c r="G996" s="122"/>
    </row>
    <row r="997" spans="1:7" x14ac:dyDescent="0.15">
      <c r="A997" s="25" t="s">
        <v>493</v>
      </c>
      <c r="B997" s="25" t="s">
        <v>494</v>
      </c>
      <c r="C997" s="22">
        <v>3.7924984900000003</v>
      </c>
      <c r="D997" s="22">
        <v>9.7248891699999991</v>
      </c>
      <c r="E997" s="23">
        <f t="shared" si="39"/>
        <v>-0.61002141785848241</v>
      </c>
      <c r="F997" s="24">
        <f t="shared" si="40"/>
        <v>1.7565408031203756E-4</v>
      </c>
      <c r="G997" s="122"/>
    </row>
    <row r="998" spans="1:7" x14ac:dyDescent="0.15">
      <c r="A998" s="25" t="s">
        <v>1287</v>
      </c>
      <c r="B998" s="25" t="s">
        <v>496</v>
      </c>
      <c r="C998" s="22">
        <v>9.2009214400000001</v>
      </c>
      <c r="D998" s="22">
        <v>4.6502887400000006</v>
      </c>
      <c r="E998" s="23">
        <f t="shared" si="39"/>
        <v>0.97856992424087608</v>
      </c>
      <c r="F998" s="24">
        <f t="shared" si="40"/>
        <v>4.2615162480038536E-4</v>
      </c>
      <c r="G998" s="122"/>
    </row>
    <row r="999" spans="1:7" x14ac:dyDescent="0.15">
      <c r="A999" s="25" t="s">
        <v>497</v>
      </c>
      <c r="B999" s="25" t="s">
        <v>498</v>
      </c>
      <c r="C999" s="22">
        <v>149.28707987999999</v>
      </c>
      <c r="D999" s="22">
        <v>133.03608588</v>
      </c>
      <c r="E999" s="23">
        <f t="shared" si="39"/>
        <v>0.12215478148281189</v>
      </c>
      <c r="F999" s="24">
        <f t="shared" si="40"/>
        <v>6.9144087434537338E-3</v>
      </c>
      <c r="G999" s="122"/>
    </row>
    <row r="1000" spans="1:7" x14ac:dyDescent="0.15">
      <c r="A1000" s="25" t="s">
        <v>1010</v>
      </c>
      <c r="B1000" s="25" t="s">
        <v>499</v>
      </c>
      <c r="C1000" s="22">
        <v>57.94585944</v>
      </c>
      <c r="D1000" s="22">
        <v>48.237189969999996</v>
      </c>
      <c r="E1000" s="23">
        <f t="shared" si="39"/>
        <v>0.20126938314686416</v>
      </c>
      <c r="F1000" s="24">
        <f t="shared" si="40"/>
        <v>2.6838314305627576E-3</v>
      </c>
      <c r="G1000" s="122"/>
    </row>
    <row r="1001" spans="1:7" x14ac:dyDescent="0.15">
      <c r="A1001" s="25" t="s">
        <v>500</v>
      </c>
      <c r="B1001" s="25" t="s">
        <v>501</v>
      </c>
      <c r="C1001" s="22">
        <v>2.62789027</v>
      </c>
      <c r="D1001" s="22">
        <v>3.38372955</v>
      </c>
      <c r="E1001" s="23">
        <f t="shared" si="39"/>
        <v>-0.22337461337594189</v>
      </c>
      <c r="F1001" s="24">
        <f t="shared" si="40"/>
        <v>1.2171386481891572E-4</v>
      </c>
      <c r="G1001" s="122"/>
    </row>
    <row r="1002" spans="1:7" x14ac:dyDescent="0.15">
      <c r="A1002" s="25" t="s">
        <v>794</v>
      </c>
      <c r="B1002" s="25" t="s">
        <v>503</v>
      </c>
      <c r="C1002" s="22">
        <v>2.6394241899999997</v>
      </c>
      <c r="D1002" s="22">
        <v>1.4898512500000001</v>
      </c>
      <c r="E1002" s="23">
        <f t="shared" si="39"/>
        <v>0.77160249387312962</v>
      </c>
      <c r="F1002" s="24">
        <f t="shared" si="40"/>
        <v>1.2224807204809054E-4</v>
      </c>
      <c r="G1002" s="122"/>
    </row>
    <row r="1003" spans="1:7" x14ac:dyDescent="0.15">
      <c r="A1003" s="25" t="s">
        <v>504</v>
      </c>
      <c r="B1003" s="25" t="s">
        <v>505</v>
      </c>
      <c r="C1003" s="22">
        <v>3.8296389</v>
      </c>
      <c r="D1003" s="22">
        <v>4.3274137699999997</v>
      </c>
      <c r="E1003" s="23">
        <f t="shared" si="39"/>
        <v>-0.11502825855268284</v>
      </c>
      <c r="F1003" s="24">
        <f t="shared" si="40"/>
        <v>1.7737428259508763E-4</v>
      </c>
      <c r="G1003" s="122"/>
    </row>
    <row r="1004" spans="1:7" x14ac:dyDescent="0.15">
      <c r="A1004" s="25" t="s">
        <v>1537</v>
      </c>
      <c r="B1004" s="25" t="s">
        <v>789</v>
      </c>
      <c r="C1004" s="22">
        <v>0.54296248000000003</v>
      </c>
      <c r="D1004" s="22">
        <v>0.24687508</v>
      </c>
      <c r="E1004" s="23">
        <f t="shared" si="39"/>
        <v>1.1993409784414046</v>
      </c>
      <c r="F1004" s="24">
        <f t="shared" si="40"/>
        <v>2.5147953339947954E-5</v>
      </c>
      <c r="G1004" s="122"/>
    </row>
    <row r="1005" spans="1:7" x14ac:dyDescent="0.15">
      <c r="A1005" s="25" t="s">
        <v>506</v>
      </c>
      <c r="B1005" s="25" t="s">
        <v>507</v>
      </c>
      <c r="C1005" s="22">
        <v>1.6886104099999999</v>
      </c>
      <c r="D1005" s="22">
        <v>2.51383913</v>
      </c>
      <c r="E1005" s="23">
        <f t="shared" si="39"/>
        <v>-0.32827427584835156</v>
      </c>
      <c r="F1005" s="24">
        <f t="shared" si="40"/>
        <v>7.8210000440602048E-5</v>
      </c>
      <c r="G1005" s="122"/>
    </row>
    <row r="1006" spans="1:7" x14ac:dyDescent="0.15">
      <c r="A1006" s="25" t="s">
        <v>508</v>
      </c>
      <c r="B1006" s="25" t="s">
        <v>509</v>
      </c>
      <c r="C1006" s="22">
        <v>0.17236889999999999</v>
      </c>
      <c r="D1006" s="22">
        <v>7.5471490000000002E-2</v>
      </c>
      <c r="E1006" s="23">
        <f t="shared" si="39"/>
        <v>1.2838942228383194</v>
      </c>
      <c r="F1006" s="24">
        <f t="shared" si="40"/>
        <v>7.983470707696331E-6</v>
      </c>
      <c r="G1006" s="122"/>
    </row>
    <row r="1007" spans="1:7" x14ac:dyDescent="0.15">
      <c r="A1007" s="25" t="s">
        <v>510</v>
      </c>
      <c r="B1007" s="25" t="s">
        <v>511</v>
      </c>
      <c r="C1007" s="22">
        <v>0.7874215</v>
      </c>
      <c r="D1007" s="22">
        <v>1.4631857800000001</v>
      </c>
      <c r="E1007" s="23">
        <f t="shared" si="39"/>
        <v>-0.46184448293367097</v>
      </c>
      <c r="F1007" s="24">
        <f t="shared" si="40"/>
        <v>3.6470363736499486E-5</v>
      </c>
      <c r="G1007" s="122"/>
    </row>
    <row r="1008" spans="1:7" x14ac:dyDescent="0.15">
      <c r="A1008" s="25" t="s">
        <v>512</v>
      </c>
      <c r="B1008" s="25" t="s">
        <v>513</v>
      </c>
      <c r="C1008" s="22">
        <v>23.01043469</v>
      </c>
      <c r="D1008" s="22">
        <v>26.085176710000002</v>
      </c>
      <c r="E1008" s="23">
        <f t="shared" si="39"/>
        <v>-0.11787315279414112</v>
      </c>
      <c r="F1008" s="24">
        <f t="shared" si="40"/>
        <v>1.0657556631096126E-3</v>
      </c>
      <c r="G1008" s="122"/>
    </row>
    <row r="1009" spans="1:7" x14ac:dyDescent="0.15">
      <c r="A1009" s="25" t="s">
        <v>514</v>
      </c>
      <c r="B1009" s="25" t="s">
        <v>515</v>
      </c>
      <c r="C1009" s="22">
        <v>0.85360972999999996</v>
      </c>
      <c r="D1009" s="22">
        <v>1.6078072299999999</v>
      </c>
      <c r="E1009" s="23">
        <f t="shared" si="39"/>
        <v>-0.46908453073693412</v>
      </c>
      <c r="F1009" s="24">
        <f t="shared" si="40"/>
        <v>3.9535950367262155E-5</v>
      </c>
      <c r="G1009" s="122"/>
    </row>
    <row r="1010" spans="1:7" x14ac:dyDescent="0.15">
      <c r="A1010" s="25" t="s">
        <v>516</v>
      </c>
      <c r="B1010" s="25" t="s">
        <v>517</v>
      </c>
      <c r="C1010" s="22">
        <v>18.44345925</v>
      </c>
      <c r="D1010" s="22">
        <v>18.17533719</v>
      </c>
      <c r="E1010" s="23">
        <f t="shared" si="39"/>
        <v>1.4751971707436473E-2</v>
      </c>
      <c r="F1010" s="24">
        <f t="shared" si="40"/>
        <v>8.5423076129722902E-4</v>
      </c>
      <c r="G1010" s="122"/>
    </row>
    <row r="1011" spans="1:7" x14ac:dyDescent="0.15">
      <c r="A1011" s="25" t="s">
        <v>518</v>
      </c>
      <c r="B1011" s="25" t="s">
        <v>519</v>
      </c>
      <c r="C1011" s="22">
        <v>1.6067043000000001</v>
      </c>
      <c r="D1011" s="22">
        <v>2.8759830899999996</v>
      </c>
      <c r="E1011" s="23">
        <f t="shared" si="39"/>
        <v>-0.44133736196619977</v>
      </c>
      <c r="F1011" s="24">
        <f t="shared" si="40"/>
        <v>7.4416421494711272E-5</v>
      </c>
      <c r="G1011" s="122"/>
    </row>
    <row r="1012" spans="1:7" x14ac:dyDescent="0.15">
      <c r="A1012" s="25" t="s">
        <v>901</v>
      </c>
      <c r="B1012" s="25" t="s">
        <v>796</v>
      </c>
      <c r="C1012" s="22">
        <v>0.11046300000000001</v>
      </c>
      <c r="D1012" s="22">
        <v>6.776327E-2</v>
      </c>
      <c r="E1012" s="23">
        <f t="shared" si="39"/>
        <v>0.63013089539510125</v>
      </c>
      <c r="F1012" s="24">
        <f t="shared" si="40"/>
        <v>5.1162252864888031E-6</v>
      </c>
      <c r="G1012" s="122"/>
    </row>
    <row r="1013" spans="1:7" x14ac:dyDescent="0.15">
      <c r="A1013" s="25" t="s">
        <v>1011</v>
      </c>
      <c r="B1013" s="25" t="s">
        <v>799</v>
      </c>
      <c r="C1013" s="22">
        <v>0.47896728999999999</v>
      </c>
      <c r="D1013" s="22">
        <v>0.46816884000000003</v>
      </c>
      <c r="E1013" s="23">
        <f t="shared" si="39"/>
        <v>2.3065289864229177E-2</v>
      </c>
      <c r="F1013" s="24">
        <f t="shared" si="40"/>
        <v>2.2183939966314654E-5</v>
      </c>
      <c r="G1013" s="122"/>
    </row>
    <row r="1014" spans="1:7" x14ac:dyDescent="0.15">
      <c r="A1014" s="25" t="s">
        <v>900</v>
      </c>
      <c r="B1014" s="25" t="s">
        <v>767</v>
      </c>
      <c r="C1014" s="22">
        <v>2.711E-5</v>
      </c>
      <c r="D1014" s="22">
        <v>2.203134E-2</v>
      </c>
      <c r="E1014" s="23">
        <f t="shared" si="39"/>
        <v>-0.99876948020410927</v>
      </c>
      <c r="F1014" s="24">
        <f t="shared" si="40"/>
        <v>1.2556319085731099E-9</v>
      </c>
      <c r="G1014" s="122"/>
    </row>
    <row r="1015" spans="1:7" x14ac:dyDescent="0.15">
      <c r="A1015" s="25" t="s">
        <v>521</v>
      </c>
      <c r="B1015" s="25" t="s">
        <v>522</v>
      </c>
      <c r="C1015" s="22">
        <v>8.0730490400000008</v>
      </c>
      <c r="D1015" s="22">
        <v>6.7237572999999999</v>
      </c>
      <c r="E1015" s="23">
        <f t="shared" si="39"/>
        <v>0.20067525935238639</v>
      </c>
      <c r="F1015" s="24">
        <f t="shared" si="40"/>
        <v>3.7391287252303631E-4</v>
      </c>
      <c r="G1015" s="122"/>
    </row>
    <row r="1016" spans="1:7" x14ac:dyDescent="0.15">
      <c r="A1016" s="25" t="s">
        <v>523</v>
      </c>
      <c r="B1016" s="25" t="s">
        <v>524</v>
      </c>
      <c r="C1016" s="22">
        <v>8.6270107799999991</v>
      </c>
      <c r="D1016" s="22">
        <v>7.6997088700000003</v>
      </c>
      <c r="E1016" s="23">
        <f t="shared" si="39"/>
        <v>0.12043337295686585</v>
      </c>
      <c r="F1016" s="24">
        <f t="shared" si="40"/>
        <v>3.9957026967805948E-4</v>
      </c>
      <c r="G1016" s="122"/>
    </row>
    <row r="1017" spans="1:7" x14ac:dyDescent="0.15">
      <c r="A1017" s="25" t="s">
        <v>1028</v>
      </c>
      <c r="B1017" s="25" t="s">
        <v>520</v>
      </c>
      <c r="C1017" s="22">
        <v>5.9090712300000003</v>
      </c>
      <c r="D1017" s="22">
        <v>2.3282097400000001</v>
      </c>
      <c r="E1017" s="23">
        <f t="shared" si="39"/>
        <v>1.5380321748847248</v>
      </c>
      <c r="F1017" s="24">
        <f t="shared" si="40"/>
        <v>2.7368566530502967E-4</v>
      </c>
      <c r="G1017" s="122"/>
    </row>
    <row r="1018" spans="1:7" x14ac:dyDescent="0.15">
      <c r="A1018" s="25" t="s">
        <v>525</v>
      </c>
      <c r="B1018" s="25" t="s">
        <v>526</v>
      </c>
      <c r="C1018" s="22">
        <v>1.90650202</v>
      </c>
      <c r="D1018" s="22">
        <v>1.59726122</v>
      </c>
      <c r="E1018" s="23">
        <f t="shared" si="39"/>
        <v>0.19360690419817495</v>
      </c>
      <c r="F1018" s="24">
        <f t="shared" si="40"/>
        <v>8.8301909630066007E-5</v>
      </c>
      <c r="G1018" s="122"/>
    </row>
    <row r="1019" spans="1:7" x14ac:dyDescent="0.15">
      <c r="A1019" s="25" t="s">
        <v>123</v>
      </c>
      <c r="B1019" s="25" t="s">
        <v>121</v>
      </c>
      <c r="C1019" s="22">
        <v>0</v>
      </c>
      <c r="D1019" s="22">
        <v>0</v>
      </c>
      <c r="E1019" s="23" t="str">
        <f t="shared" si="39"/>
        <v/>
      </c>
      <c r="F1019" s="24">
        <f t="shared" si="40"/>
        <v>0</v>
      </c>
      <c r="G1019" s="122"/>
    </row>
    <row r="1020" spans="1:7" x14ac:dyDescent="0.15">
      <c r="A1020" s="25" t="s">
        <v>558</v>
      </c>
      <c r="B1020" s="25" t="s">
        <v>559</v>
      </c>
      <c r="C1020" s="22">
        <v>0.10894214999999999</v>
      </c>
      <c r="D1020" s="22">
        <v>0.34548819000000003</v>
      </c>
      <c r="E1020" s="23">
        <f t="shared" si="39"/>
        <v>-0.6846718552087121</v>
      </c>
      <c r="F1020" s="24">
        <f t="shared" si="40"/>
        <v>5.0457853090578388E-6</v>
      </c>
      <c r="G1020" s="122"/>
    </row>
    <row r="1021" spans="1:7" x14ac:dyDescent="0.15">
      <c r="A1021" s="25" t="s">
        <v>1194</v>
      </c>
      <c r="B1021" s="25" t="s">
        <v>1195</v>
      </c>
      <c r="C1021" s="22">
        <v>16.037537910000001</v>
      </c>
      <c r="D1021" s="22">
        <v>9.8113413900000008</v>
      </c>
      <c r="E1021" s="23">
        <f t="shared" si="39"/>
        <v>0.6345917721654164</v>
      </c>
      <c r="F1021" s="24">
        <f t="shared" si="40"/>
        <v>7.4279765159523817E-4</v>
      </c>
      <c r="G1021" s="122"/>
    </row>
    <row r="1022" spans="1:7" x14ac:dyDescent="0.15">
      <c r="A1022" s="25" t="s">
        <v>1288</v>
      </c>
      <c r="B1022" s="25" t="s">
        <v>1289</v>
      </c>
      <c r="C1022" s="22">
        <v>106.5392325</v>
      </c>
      <c r="D1022" s="22">
        <v>125.09360175</v>
      </c>
      <c r="E1022" s="23">
        <f t="shared" si="39"/>
        <v>-0.14832388699688237</v>
      </c>
      <c r="F1022" s="24">
        <f t="shared" si="40"/>
        <v>4.93449132577976E-3</v>
      </c>
      <c r="G1022" s="122"/>
    </row>
    <row r="1023" spans="1:7" x14ac:dyDescent="0.15">
      <c r="A1023" s="25" t="s">
        <v>917</v>
      </c>
      <c r="B1023" s="25" t="s">
        <v>918</v>
      </c>
      <c r="C1023" s="22">
        <v>1.7453736299999998</v>
      </c>
      <c r="D1023" s="22">
        <v>1.44510103</v>
      </c>
      <c r="E1023" s="23">
        <f t="shared" si="39"/>
        <v>0.20778657946150636</v>
      </c>
      <c r="F1023" s="24">
        <f t="shared" si="40"/>
        <v>8.0839056518261781E-5</v>
      </c>
      <c r="G1023" s="122"/>
    </row>
    <row r="1024" spans="1:7" x14ac:dyDescent="0.15">
      <c r="A1024" s="25" t="s">
        <v>1012</v>
      </c>
      <c r="B1024" s="25" t="s">
        <v>1197</v>
      </c>
      <c r="C1024" s="22">
        <v>5.2442741500000007</v>
      </c>
      <c r="D1024" s="22">
        <v>1.86291889</v>
      </c>
      <c r="E1024" s="23">
        <f t="shared" si="39"/>
        <v>1.8150845311359749</v>
      </c>
      <c r="F1024" s="24">
        <f t="shared" si="40"/>
        <v>2.42894797493365E-4</v>
      </c>
      <c r="G1024" s="122"/>
    </row>
    <row r="1025" spans="1:7" x14ac:dyDescent="0.15">
      <c r="A1025" s="25" t="s">
        <v>1198</v>
      </c>
      <c r="B1025" s="25" t="s">
        <v>1199</v>
      </c>
      <c r="C1025" s="22">
        <v>2.5507065199999999</v>
      </c>
      <c r="D1025" s="22">
        <v>0.75313843000000003</v>
      </c>
      <c r="E1025" s="23">
        <f t="shared" si="39"/>
        <v>2.3867698399084478</v>
      </c>
      <c r="F1025" s="24">
        <f t="shared" si="40"/>
        <v>1.1813900759562801E-4</v>
      </c>
      <c r="G1025" s="122"/>
    </row>
    <row r="1026" spans="1:7" x14ac:dyDescent="0.15">
      <c r="A1026" s="25" t="s">
        <v>1013</v>
      </c>
      <c r="B1026" s="25" t="s">
        <v>801</v>
      </c>
      <c r="C1026" s="22">
        <v>0.47986245</v>
      </c>
      <c r="D1026" s="22">
        <v>3.2482549999999999E-2</v>
      </c>
      <c r="E1026" s="23">
        <f t="shared" si="39"/>
        <v>13.772930388777976</v>
      </c>
      <c r="F1026" s="24">
        <f t="shared" si="40"/>
        <v>2.2225400366878219E-5</v>
      </c>
      <c r="G1026" s="122"/>
    </row>
    <row r="1027" spans="1:7" x14ac:dyDescent="0.15">
      <c r="A1027" s="25" t="s">
        <v>1200</v>
      </c>
      <c r="B1027" s="25" t="s">
        <v>1201</v>
      </c>
      <c r="C1027" s="22">
        <v>0.16971707</v>
      </c>
      <c r="D1027" s="22">
        <v>0.19452439000000002</v>
      </c>
      <c r="E1027" s="23">
        <f t="shared" si="39"/>
        <v>-0.12752806987339749</v>
      </c>
      <c r="F1027" s="24">
        <f t="shared" si="40"/>
        <v>7.8606480457962409E-6</v>
      </c>
      <c r="G1027" s="122"/>
    </row>
    <row r="1028" spans="1:7" x14ac:dyDescent="0.15">
      <c r="A1028" s="25" t="s">
        <v>943</v>
      </c>
      <c r="B1028" s="25" t="s">
        <v>1202</v>
      </c>
      <c r="C1028" s="22">
        <v>1.4432645399999999</v>
      </c>
      <c r="D1028" s="22">
        <v>0.97622595999999995</v>
      </c>
      <c r="E1028" s="23">
        <f t="shared" si="39"/>
        <v>0.4784123749382776</v>
      </c>
      <c r="F1028" s="24">
        <f t="shared" si="40"/>
        <v>6.6846514531025144E-5</v>
      </c>
      <c r="G1028" s="122"/>
    </row>
    <row r="1029" spans="1:7" x14ac:dyDescent="0.15">
      <c r="A1029" s="25" t="s">
        <v>944</v>
      </c>
      <c r="B1029" s="25" t="s">
        <v>1204</v>
      </c>
      <c r="C1029" s="22">
        <v>1.501219E-2</v>
      </c>
      <c r="D1029" s="22">
        <v>1.9955999999999999E-4</v>
      </c>
      <c r="E1029" s="23">
        <f t="shared" si="39"/>
        <v>74.226448186009222</v>
      </c>
      <c r="F1029" s="24">
        <f t="shared" si="40"/>
        <v>6.9530744306758226E-7</v>
      </c>
      <c r="G1029" s="122"/>
    </row>
    <row r="1030" spans="1:7" x14ac:dyDescent="0.15">
      <c r="A1030" s="25" t="s">
        <v>948</v>
      </c>
      <c r="B1030" s="25" t="s">
        <v>1206</v>
      </c>
      <c r="C1030" s="22">
        <v>4.4304599999999998E-3</v>
      </c>
      <c r="D1030" s="22">
        <v>4.0666799999999996E-3</v>
      </c>
      <c r="E1030" s="23">
        <f t="shared" si="39"/>
        <v>8.9453805069491521E-2</v>
      </c>
      <c r="F1030" s="24">
        <f t="shared" si="40"/>
        <v>2.0520202676712728E-7</v>
      </c>
      <c r="G1030" s="122"/>
    </row>
    <row r="1031" spans="1:7" x14ac:dyDescent="0.15">
      <c r="A1031" s="25" t="s">
        <v>949</v>
      </c>
      <c r="B1031" s="25" t="s">
        <v>1208</v>
      </c>
      <c r="C1031" s="22">
        <v>5.193532E-2</v>
      </c>
      <c r="D1031" s="22">
        <v>4.7500000000000001E-2</v>
      </c>
      <c r="E1031" s="23">
        <f t="shared" si="39"/>
        <v>9.3375157894736827E-2</v>
      </c>
      <c r="F1031" s="24">
        <f t="shared" si="40"/>
        <v>2.4054461443731171E-6</v>
      </c>
      <c r="G1031" s="122"/>
    </row>
    <row r="1032" spans="1:7" x14ac:dyDescent="0.15">
      <c r="A1032" s="25" t="s">
        <v>950</v>
      </c>
      <c r="B1032" s="25" t="s">
        <v>1210</v>
      </c>
      <c r="C1032" s="22">
        <v>7.3700000000000002E-2</v>
      </c>
      <c r="D1032" s="22">
        <v>0</v>
      </c>
      <c r="E1032" s="23" t="str">
        <f t="shared" si="39"/>
        <v/>
      </c>
      <c r="F1032" s="24">
        <f t="shared" si="40"/>
        <v>3.413503196674224E-6</v>
      </c>
      <c r="G1032" s="122"/>
    </row>
    <row r="1033" spans="1:7" x14ac:dyDescent="0.15">
      <c r="A1033" s="25" t="s">
        <v>1211</v>
      </c>
      <c r="B1033" s="25" t="s">
        <v>1212</v>
      </c>
      <c r="C1033" s="22">
        <v>8.8959999999999994E-3</v>
      </c>
      <c r="D1033" s="22">
        <v>0.19284669000000002</v>
      </c>
      <c r="E1033" s="23">
        <f t="shared" si="39"/>
        <v>-0.95387009235159803</v>
      </c>
      <c r="F1033" s="24">
        <f t="shared" si="40"/>
        <v>4.1202882547644358E-7</v>
      </c>
      <c r="G1033" s="122"/>
    </row>
    <row r="1034" spans="1:7" x14ac:dyDescent="0.15">
      <c r="A1034" s="25" t="s">
        <v>951</v>
      </c>
      <c r="B1034" s="25" t="s">
        <v>1214</v>
      </c>
      <c r="C1034" s="22">
        <v>2.8206140000000001E-2</v>
      </c>
      <c r="D1034" s="22">
        <v>7.0444809999999997E-2</v>
      </c>
      <c r="E1034" s="23">
        <f t="shared" si="39"/>
        <v>-0.59959945949176374</v>
      </c>
      <c r="F1034" s="24">
        <f t="shared" si="40"/>
        <v>1.3064009369856267E-6</v>
      </c>
      <c r="G1034" s="122"/>
    </row>
    <row r="1035" spans="1:7" x14ac:dyDescent="0.15">
      <c r="A1035" s="25" t="s">
        <v>952</v>
      </c>
      <c r="B1035" s="25" t="s">
        <v>1215</v>
      </c>
      <c r="C1035" s="22">
        <v>0.49662117</v>
      </c>
      <c r="D1035" s="22">
        <v>3.2873436699999998</v>
      </c>
      <c r="E1035" s="23">
        <f t="shared" si="39"/>
        <v>-0.84892934239516249</v>
      </c>
      <c r="F1035" s="24">
        <f t="shared" si="40"/>
        <v>2.3001600425116597E-5</v>
      </c>
      <c r="G1035" s="122"/>
    </row>
    <row r="1036" spans="1:7" x14ac:dyDescent="0.15">
      <c r="A1036" s="25" t="s">
        <v>1275</v>
      </c>
      <c r="B1036" s="25" t="s">
        <v>1216</v>
      </c>
      <c r="C1036" s="22">
        <v>3.0571029999999999E-2</v>
      </c>
      <c r="D1036" s="22">
        <v>1.1619E-3</v>
      </c>
      <c r="E1036" s="23">
        <f t="shared" si="39"/>
        <v>25.311240210000861</v>
      </c>
      <c r="F1036" s="24">
        <f t="shared" si="40"/>
        <v>1.4159336313517448E-6</v>
      </c>
      <c r="G1036" s="122"/>
    </row>
    <row r="1037" spans="1:7" x14ac:dyDescent="0.15">
      <c r="A1037" s="25" t="s">
        <v>1217</v>
      </c>
      <c r="B1037" s="25" t="s">
        <v>1218</v>
      </c>
      <c r="C1037" s="22">
        <v>9.0420000000000005E-5</v>
      </c>
      <c r="D1037" s="22">
        <v>3.7105999999999999E-4</v>
      </c>
      <c r="E1037" s="23">
        <f t="shared" si="39"/>
        <v>-0.75631973265779118</v>
      </c>
      <c r="F1037" s="24">
        <f t="shared" si="40"/>
        <v>4.1879098920391222E-9</v>
      </c>
      <c r="G1037" s="122"/>
    </row>
    <row r="1038" spans="1:7" x14ac:dyDescent="0.15">
      <c r="A1038" s="25" t="s">
        <v>1219</v>
      </c>
      <c r="B1038" s="25" t="s">
        <v>1220</v>
      </c>
      <c r="C1038" s="22">
        <v>9.0712499999999995E-3</v>
      </c>
      <c r="D1038" s="22">
        <v>1.3215512899999999</v>
      </c>
      <c r="E1038" s="23">
        <f t="shared" si="39"/>
        <v>-0.99313590772553373</v>
      </c>
      <c r="F1038" s="24">
        <f t="shared" si="40"/>
        <v>4.2014573775890161E-7</v>
      </c>
      <c r="G1038" s="122"/>
    </row>
    <row r="1039" spans="1:7" x14ac:dyDescent="0.15">
      <c r="A1039" s="25" t="s">
        <v>1221</v>
      </c>
      <c r="B1039" s="25" t="s">
        <v>1222</v>
      </c>
      <c r="C1039" s="22">
        <v>7.8440000000000001E-5</v>
      </c>
      <c r="D1039" s="22">
        <v>2.5135599999999998E-3</v>
      </c>
      <c r="E1039" s="23">
        <f t="shared" ref="E1039:E1069" si="41">IF(ISERROR(C1039/D1039-1),"",((C1039/D1039-1)))</f>
        <v>-0.96879326532885623</v>
      </c>
      <c r="F1039" s="24">
        <f t="shared" ref="F1039:F1069" si="42">C1039/$C$1542</f>
        <v>3.6330419368673827E-9</v>
      </c>
      <c r="G1039" s="122"/>
    </row>
    <row r="1040" spans="1:7" x14ac:dyDescent="0.15">
      <c r="A1040" s="25" t="s">
        <v>1290</v>
      </c>
      <c r="B1040" s="25" t="s">
        <v>1291</v>
      </c>
      <c r="C1040" s="22">
        <v>0.69793366000000001</v>
      </c>
      <c r="D1040" s="22">
        <v>0.66946571999999993</v>
      </c>
      <c r="E1040" s="23">
        <f t="shared" si="41"/>
        <v>4.2523372219865241E-2</v>
      </c>
      <c r="F1040" s="24">
        <f t="shared" si="42"/>
        <v>3.2325627944050754E-5</v>
      </c>
      <c r="G1040" s="122"/>
    </row>
    <row r="1041" spans="1:7" x14ac:dyDescent="0.15">
      <c r="A1041" s="25" t="s">
        <v>1223</v>
      </c>
      <c r="B1041" s="25" t="s">
        <v>1224</v>
      </c>
      <c r="C1041" s="22">
        <v>1.79587864</v>
      </c>
      <c r="D1041" s="22">
        <v>1.2978700400000001</v>
      </c>
      <c r="E1041" s="23">
        <f t="shared" si="41"/>
        <v>0.38371222437648678</v>
      </c>
      <c r="F1041" s="24">
        <f t="shared" si="42"/>
        <v>8.3178256153038771E-5</v>
      </c>
      <c r="G1041" s="122"/>
    </row>
    <row r="1042" spans="1:7" x14ac:dyDescent="0.15">
      <c r="A1042" s="25" t="s">
        <v>1225</v>
      </c>
      <c r="B1042" s="25" t="s">
        <v>1226</v>
      </c>
      <c r="C1042" s="22">
        <v>25.977327590000002</v>
      </c>
      <c r="D1042" s="22">
        <v>21.11996023</v>
      </c>
      <c r="E1042" s="23">
        <f t="shared" si="41"/>
        <v>0.22998941792988403</v>
      </c>
      <c r="F1042" s="24">
        <f t="shared" si="42"/>
        <v>1.2031708381210111E-3</v>
      </c>
      <c r="G1042" s="122"/>
    </row>
    <row r="1043" spans="1:7" x14ac:dyDescent="0.15">
      <c r="A1043" s="25" t="s">
        <v>45</v>
      </c>
      <c r="B1043" s="25" t="s">
        <v>43</v>
      </c>
      <c r="C1043" s="22">
        <v>28.867987059999997</v>
      </c>
      <c r="D1043" s="22">
        <v>7.45322906</v>
      </c>
      <c r="E1043" s="23">
        <f t="shared" si="41"/>
        <v>2.8732188193341259</v>
      </c>
      <c r="F1043" s="24">
        <f t="shared" si="42"/>
        <v>1.3370551711107206E-3</v>
      </c>
      <c r="G1043" s="122"/>
    </row>
    <row r="1044" spans="1:7" x14ac:dyDescent="0.15">
      <c r="A1044" s="25" t="s">
        <v>1227</v>
      </c>
      <c r="B1044" s="25" t="s">
        <v>1228</v>
      </c>
      <c r="C1044" s="22">
        <v>4.4227700000000003E-3</v>
      </c>
      <c r="D1044" s="22">
        <v>3.3865900000000001E-3</v>
      </c>
      <c r="E1044" s="23">
        <f t="shared" si="41"/>
        <v>0.3059655878036609</v>
      </c>
      <c r="F1044" s="24">
        <f t="shared" si="42"/>
        <v>2.0484585526668735E-7</v>
      </c>
      <c r="G1044" s="122"/>
    </row>
    <row r="1045" spans="1:7" x14ac:dyDescent="0.15">
      <c r="A1045" s="25" t="s">
        <v>1292</v>
      </c>
      <c r="B1045" s="25" t="s">
        <v>1230</v>
      </c>
      <c r="C1045" s="22">
        <v>1.3378000000000001E-4</v>
      </c>
      <c r="D1045" s="22">
        <v>3.2622E-4</v>
      </c>
      <c r="E1045" s="23">
        <f t="shared" si="41"/>
        <v>-0.58990865060388686</v>
      </c>
      <c r="F1045" s="24">
        <f t="shared" si="42"/>
        <v>6.196179886717472E-9</v>
      </c>
      <c r="G1045" s="122"/>
    </row>
    <row r="1046" spans="1:7" x14ac:dyDescent="0.15">
      <c r="A1046" s="25" t="s">
        <v>1231</v>
      </c>
      <c r="B1046" s="25" t="s">
        <v>1232</v>
      </c>
      <c r="C1046" s="22">
        <v>1.89683E-2</v>
      </c>
      <c r="D1046" s="22">
        <v>1.14247231</v>
      </c>
      <c r="E1046" s="23">
        <f t="shared" si="41"/>
        <v>-0.98339714684200963</v>
      </c>
      <c r="F1046" s="24">
        <f t="shared" si="42"/>
        <v>8.7853938514892371E-7</v>
      </c>
      <c r="G1046" s="122"/>
    </row>
    <row r="1047" spans="1:7" x14ac:dyDescent="0.15">
      <c r="A1047" s="25" t="s">
        <v>1293</v>
      </c>
      <c r="B1047" s="25" t="s">
        <v>1294</v>
      </c>
      <c r="C1047" s="22">
        <v>1.247261E-2</v>
      </c>
      <c r="D1047" s="22">
        <v>0.65972631000000004</v>
      </c>
      <c r="E1047" s="23">
        <f t="shared" si="41"/>
        <v>-0.98109426619653839</v>
      </c>
      <c r="F1047" s="24">
        <f t="shared" si="42"/>
        <v>5.7768377348535803E-7</v>
      </c>
      <c r="G1047" s="122"/>
    </row>
    <row r="1048" spans="1:7" x14ac:dyDescent="0.15">
      <c r="A1048" s="25" t="s">
        <v>1233</v>
      </c>
      <c r="B1048" s="25" t="s">
        <v>1234</v>
      </c>
      <c r="C1048" s="22">
        <v>1.0076399999999999E-2</v>
      </c>
      <c r="D1048" s="22">
        <v>5.7421920000000001E-2</v>
      </c>
      <c r="E1048" s="23">
        <f t="shared" si="41"/>
        <v>-0.82451997425373447</v>
      </c>
      <c r="F1048" s="24">
        <f t="shared" si="42"/>
        <v>4.6670045605112816E-7</v>
      </c>
      <c r="G1048" s="122"/>
    </row>
    <row r="1049" spans="1:7" x14ac:dyDescent="0.15">
      <c r="A1049" s="25" t="s">
        <v>46</v>
      </c>
      <c r="B1049" s="25" t="s">
        <v>41</v>
      </c>
      <c r="C1049" s="22">
        <v>9.5823829999999999E-2</v>
      </c>
      <c r="D1049" s="22">
        <v>4.9901400000000005E-3</v>
      </c>
      <c r="E1049" s="23">
        <f t="shared" si="41"/>
        <v>18.202633593446272</v>
      </c>
      <c r="F1049" s="24">
        <f t="shared" si="42"/>
        <v>4.4381947085830035E-6</v>
      </c>
      <c r="G1049" s="122"/>
    </row>
    <row r="1050" spans="1:7" x14ac:dyDescent="0.15">
      <c r="A1050" s="25" t="s">
        <v>1235</v>
      </c>
      <c r="B1050" s="25" t="s">
        <v>1236</v>
      </c>
      <c r="C1050" s="22">
        <v>0.13371319000000001</v>
      </c>
      <c r="D1050" s="22">
        <v>0.57919699000000002</v>
      </c>
      <c r="E1050" s="23">
        <f t="shared" si="41"/>
        <v>-0.76914039211426144</v>
      </c>
      <c r="F1050" s="24">
        <f t="shared" si="42"/>
        <v>6.1930855020693061E-6</v>
      </c>
      <c r="G1050" s="122"/>
    </row>
    <row r="1051" spans="1:7" x14ac:dyDescent="0.15">
      <c r="A1051" s="25" t="s">
        <v>1237</v>
      </c>
      <c r="B1051" s="25" t="s">
        <v>1238</v>
      </c>
      <c r="C1051" s="22">
        <v>0</v>
      </c>
      <c r="D1051" s="22">
        <v>9.7484000000000004E-4</v>
      </c>
      <c r="E1051" s="23">
        <f t="shared" si="41"/>
        <v>-1</v>
      </c>
      <c r="F1051" s="24">
        <f t="shared" si="42"/>
        <v>0</v>
      </c>
      <c r="G1051" s="122"/>
    </row>
    <row r="1052" spans="1:7" x14ac:dyDescent="0.15">
      <c r="A1052" s="25" t="s">
        <v>1239</v>
      </c>
      <c r="B1052" s="25" t="s">
        <v>1240</v>
      </c>
      <c r="C1052" s="22">
        <v>2.5339610000000002E-2</v>
      </c>
      <c r="D1052" s="22">
        <v>0.35127649</v>
      </c>
      <c r="E1052" s="23">
        <f t="shared" si="41"/>
        <v>-0.92786420178589235</v>
      </c>
      <c r="F1052" s="24">
        <f t="shared" si="42"/>
        <v>1.1736341891109652E-6</v>
      </c>
      <c r="G1052" s="122"/>
    </row>
    <row r="1053" spans="1:7" x14ac:dyDescent="0.15">
      <c r="A1053" s="25" t="s">
        <v>12</v>
      </c>
      <c r="B1053" s="25" t="s">
        <v>54</v>
      </c>
      <c r="C1053" s="22">
        <v>2.63244598</v>
      </c>
      <c r="D1053" s="22"/>
      <c r="E1053" s="23"/>
      <c r="F1053" s="24">
        <f t="shared" si="42"/>
        <v>1.219248679484696E-4</v>
      </c>
      <c r="G1053" s="122"/>
    </row>
    <row r="1054" spans="1:7" x14ac:dyDescent="0.15">
      <c r="A1054" s="25" t="s">
        <v>1307</v>
      </c>
      <c r="B1054" s="25" t="s">
        <v>1308</v>
      </c>
      <c r="C1054" s="22">
        <v>2.7885E-2</v>
      </c>
      <c r="D1054" s="22"/>
      <c r="E1054" s="23"/>
      <c r="F1054" s="24">
        <f t="shared" si="42"/>
        <v>1.2915269557565907E-6</v>
      </c>
      <c r="G1054" s="122"/>
    </row>
    <row r="1055" spans="1:7" x14ac:dyDescent="0.15">
      <c r="A1055" s="25" t="s">
        <v>371</v>
      </c>
      <c r="B1055" s="25" t="s">
        <v>372</v>
      </c>
      <c r="C1055" s="22">
        <v>0.82252181999999996</v>
      </c>
      <c r="D1055" s="22"/>
      <c r="E1055" s="23"/>
      <c r="F1055" s="24">
        <f t="shared" si="42"/>
        <v>3.8096076823667574E-5</v>
      </c>
      <c r="G1055" s="122"/>
    </row>
    <row r="1056" spans="1:7" x14ac:dyDescent="0.15">
      <c r="A1056" s="25" t="s">
        <v>369</v>
      </c>
      <c r="B1056" s="25" t="s">
        <v>370</v>
      </c>
      <c r="C1056" s="22">
        <v>0.38357844000000002</v>
      </c>
      <c r="D1056" s="22"/>
      <c r="E1056" s="23"/>
      <c r="F1056" s="24">
        <f t="shared" si="42"/>
        <v>1.7765891874020516E-5</v>
      </c>
      <c r="G1056" s="122"/>
    </row>
    <row r="1057" spans="1:7" x14ac:dyDescent="0.15">
      <c r="A1057" s="25" t="s">
        <v>367</v>
      </c>
      <c r="B1057" s="25" t="s">
        <v>368</v>
      </c>
      <c r="C1057" s="22">
        <v>2.936E-5</v>
      </c>
      <c r="D1057" s="22"/>
      <c r="E1057" s="23"/>
      <c r="F1057" s="24">
        <f t="shared" si="42"/>
        <v>1.3598433358799893E-9</v>
      </c>
      <c r="G1057" s="122"/>
    </row>
    <row r="1058" spans="1:7" x14ac:dyDescent="0.15">
      <c r="A1058" s="25" t="s">
        <v>874</v>
      </c>
      <c r="B1058" s="25" t="s">
        <v>875</v>
      </c>
      <c r="C1058" s="22">
        <v>2.5238220000000002E-2</v>
      </c>
      <c r="D1058" s="22"/>
      <c r="E1058" s="23"/>
      <c r="F1058" s="24">
        <f t="shared" si="42"/>
        <v>1.1689381906155676E-6</v>
      </c>
      <c r="G1058" s="122"/>
    </row>
    <row r="1059" spans="1:7" x14ac:dyDescent="0.15">
      <c r="A1059" s="25" t="s">
        <v>537</v>
      </c>
      <c r="B1059" s="25" t="s">
        <v>946</v>
      </c>
      <c r="C1059" s="22">
        <v>0.11109761</v>
      </c>
      <c r="D1059" s="22"/>
      <c r="E1059" s="23"/>
      <c r="F1059" s="24">
        <f t="shared" si="42"/>
        <v>5.145618003770233E-6</v>
      </c>
      <c r="G1059" s="122"/>
    </row>
    <row r="1060" spans="1:7" x14ac:dyDescent="0.15">
      <c r="A1060" s="25" t="s">
        <v>366</v>
      </c>
      <c r="B1060" s="25" t="s">
        <v>873</v>
      </c>
      <c r="C1060" s="22">
        <v>1.5283097800000001</v>
      </c>
      <c r="D1060" s="22"/>
      <c r="E1060" s="23"/>
      <c r="F1060" s="24">
        <f t="shared" si="42"/>
        <v>7.078548601816119E-5</v>
      </c>
      <c r="G1060" s="122"/>
    </row>
    <row r="1061" spans="1:7" x14ac:dyDescent="0.15">
      <c r="A1061" s="25" t="s">
        <v>13</v>
      </c>
      <c r="B1061" s="25" t="s">
        <v>606</v>
      </c>
      <c r="C1061" s="22">
        <v>7.771088000000001E-2</v>
      </c>
      <c r="D1061" s="22"/>
      <c r="E1061" s="23"/>
      <c r="F1061" s="24">
        <f t="shared" si="42"/>
        <v>3.5992718764771646E-6</v>
      </c>
      <c r="G1061" s="122"/>
    </row>
    <row r="1062" spans="1:7" x14ac:dyDescent="0.15">
      <c r="A1062" s="25" t="s">
        <v>14</v>
      </c>
      <c r="B1062" s="25" t="s">
        <v>15</v>
      </c>
      <c r="C1062" s="22">
        <v>2.8479520000000001E-2</v>
      </c>
      <c r="D1062" s="22"/>
      <c r="E1062" s="23"/>
      <c r="F1062" s="24">
        <f t="shared" si="42"/>
        <v>1.3190628569843621E-6</v>
      </c>
      <c r="G1062" s="122"/>
    </row>
    <row r="1063" spans="1:7" x14ac:dyDescent="0.15">
      <c r="A1063" s="25" t="s">
        <v>1014</v>
      </c>
      <c r="B1063" s="25" t="s">
        <v>1125</v>
      </c>
      <c r="C1063" s="22">
        <v>1.7982869999999998E-2</v>
      </c>
      <c r="D1063" s="22">
        <v>1.9182810000000002E-2</v>
      </c>
      <c r="E1063" s="23">
        <f t="shared" si="41"/>
        <v>-6.2552879374815462E-2</v>
      </c>
      <c r="F1063" s="24">
        <f t="shared" si="42"/>
        <v>8.3289802212180453E-7</v>
      </c>
      <c r="G1063" s="122"/>
    </row>
    <row r="1064" spans="1:7" x14ac:dyDescent="0.15">
      <c r="A1064" s="25" t="s">
        <v>1015</v>
      </c>
      <c r="B1064" s="25" t="s">
        <v>1126</v>
      </c>
      <c r="C1064" s="22">
        <v>0</v>
      </c>
      <c r="D1064" s="22">
        <v>4.9067999999999996E-4</v>
      </c>
      <c r="E1064" s="23">
        <f t="shared" si="41"/>
        <v>-1</v>
      </c>
      <c r="F1064" s="24">
        <f t="shared" si="42"/>
        <v>0</v>
      </c>
      <c r="G1064" s="122"/>
    </row>
    <row r="1065" spans="1:7" x14ac:dyDescent="0.15">
      <c r="A1065" s="25" t="s">
        <v>1016</v>
      </c>
      <c r="B1065" s="25" t="s">
        <v>1127</v>
      </c>
      <c r="C1065" s="22">
        <v>6.5430000000000002E-3</v>
      </c>
      <c r="D1065" s="22">
        <v>1.8624089999999999E-2</v>
      </c>
      <c r="E1065" s="23">
        <f t="shared" si="41"/>
        <v>-0.64868082145221595</v>
      </c>
      <c r="F1065" s="24">
        <f t="shared" si="42"/>
        <v>3.0304683060840497E-7</v>
      </c>
      <c r="G1065" s="122"/>
    </row>
    <row r="1066" spans="1:7" x14ac:dyDescent="0.15">
      <c r="A1066" s="25" t="s">
        <v>1017</v>
      </c>
      <c r="B1066" s="25" t="s">
        <v>1128</v>
      </c>
      <c r="C1066" s="22">
        <v>1.4526540000000001E-2</v>
      </c>
      <c r="D1066" s="22">
        <v>1.9313759999999999E-2</v>
      </c>
      <c r="E1066" s="23">
        <f t="shared" si="41"/>
        <v>-0.24786577031090784</v>
      </c>
      <c r="F1066" s="24">
        <f t="shared" si="42"/>
        <v>6.7281398543576632E-7</v>
      </c>
      <c r="G1066" s="122"/>
    </row>
    <row r="1067" spans="1:7" x14ac:dyDescent="0.15">
      <c r="A1067" s="25" t="s">
        <v>1018</v>
      </c>
      <c r="B1067" s="25" t="s">
        <v>1129</v>
      </c>
      <c r="C1067" s="22">
        <v>0</v>
      </c>
      <c r="D1067" s="22">
        <v>9.5357999999999999E-4</v>
      </c>
      <c r="E1067" s="23">
        <f t="shared" si="41"/>
        <v>-1</v>
      </c>
      <c r="F1067" s="24">
        <f t="shared" si="42"/>
        <v>0</v>
      </c>
      <c r="G1067" s="122"/>
    </row>
    <row r="1068" spans="1:7" x14ac:dyDescent="0.15">
      <c r="A1068" s="25" t="s">
        <v>1019</v>
      </c>
      <c r="B1068" s="25" t="s">
        <v>1130</v>
      </c>
      <c r="C1068" s="22">
        <v>0</v>
      </c>
      <c r="D1068" s="22">
        <v>8.1900000000000012E-5</v>
      </c>
      <c r="E1068" s="23">
        <f t="shared" si="41"/>
        <v>-1</v>
      </c>
      <c r="F1068" s="24">
        <f t="shared" si="42"/>
        <v>0</v>
      </c>
      <c r="G1068" s="122"/>
    </row>
    <row r="1069" spans="1:7" s="4" customFormat="1" x14ac:dyDescent="0.15">
      <c r="A1069" s="113" t="s">
        <v>1107</v>
      </c>
      <c r="B1069" s="27"/>
      <c r="C1069" s="28">
        <f>SUM(C770:C1068)</f>
        <v>3067.730477170001</v>
      </c>
      <c r="D1069" s="29">
        <f>SUM(D770:D1068)</f>
        <v>2757.1651829399989</v>
      </c>
      <c r="E1069" s="30">
        <f t="shared" si="41"/>
        <v>0.11263935006565062</v>
      </c>
      <c r="F1069" s="50">
        <f t="shared" si="42"/>
        <v>0.14208558738608873</v>
      </c>
      <c r="G1069" s="122"/>
    </row>
    <row r="1070" spans="1:7" x14ac:dyDescent="0.15">
      <c r="E1070" s="33"/>
      <c r="G1070" s="122"/>
    </row>
    <row r="1071" spans="1:7" s="4" customFormat="1" x14ac:dyDescent="0.15">
      <c r="A1071" s="34" t="s">
        <v>1064</v>
      </c>
      <c r="B1071" s="35" t="s">
        <v>1296</v>
      </c>
      <c r="C1071" s="141" t="s">
        <v>913</v>
      </c>
      <c r="D1071" s="142"/>
      <c r="E1071" s="143"/>
      <c r="F1071" s="36"/>
      <c r="G1071" s="122"/>
    </row>
    <row r="1072" spans="1:7" s="10" customFormat="1" x14ac:dyDescent="0.15">
      <c r="A1072" s="37"/>
      <c r="B1072" s="38"/>
      <c r="C1072" s="7" t="s">
        <v>1545</v>
      </c>
      <c r="D1072" s="39" t="s">
        <v>607</v>
      </c>
      <c r="E1072" s="40" t="s">
        <v>1260</v>
      </c>
      <c r="F1072" s="41" t="s">
        <v>1261</v>
      </c>
      <c r="G1072" s="122"/>
    </row>
    <row r="1073" spans="1:7" x14ac:dyDescent="0.15">
      <c r="A1073" s="20" t="s">
        <v>970</v>
      </c>
      <c r="B1073" s="20" t="s">
        <v>1309</v>
      </c>
      <c r="C1073" s="45">
        <v>7.5926442699999992</v>
      </c>
      <c r="D1073" s="22">
        <v>14.967529650000001</v>
      </c>
      <c r="E1073" s="42">
        <f t="shared" ref="E1073:E1104" si="43">IF(ISERROR(C1073/D1073-1),"",((C1073/D1073-1)))</f>
        <v>-0.49272562356340488</v>
      </c>
      <c r="F1073" s="43">
        <f t="shared" ref="F1073:F1104" si="44">C1073/$C$1542</f>
        <v>3.5166235396004377E-4</v>
      </c>
      <c r="G1073" s="137"/>
    </row>
    <row r="1074" spans="1:7" x14ac:dyDescent="0.15">
      <c r="A1074" s="25" t="s">
        <v>971</v>
      </c>
      <c r="B1074" s="25" t="s">
        <v>1310</v>
      </c>
      <c r="C1074" s="21">
        <v>17.89340713</v>
      </c>
      <c r="D1074" s="22">
        <v>6.0894417399999998</v>
      </c>
      <c r="E1074" s="23">
        <f t="shared" si="43"/>
        <v>1.9384314513533716</v>
      </c>
      <c r="F1074" s="24">
        <f t="shared" si="44"/>
        <v>8.2875444284461798E-4</v>
      </c>
      <c r="G1074" s="137"/>
    </row>
    <row r="1075" spans="1:7" x14ac:dyDescent="0.15">
      <c r="A1075" s="25" t="s">
        <v>972</v>
      </c>
      <c r="B1075" s="25" t="s">
        <v>1311</v>
      </c>
      <c r="C1075" s="21">
        <v>0.38959727</v>
      </c>
      <c r="D1075" s="22">
        <v>0.22161853000000001</v>
      </c>
      <c r="E1075" s="23">
        <f t="shared" si="43"/>
        <v>0.75796342480928813</v>
      </c>
      <c r="F1075" s="24">
        <f t="shared" si="44"/>
        <v>1.8044661147361609E-5</v>
      </c>
      <c r="G1075" s="137"/>
    </row>
    <row r="1076" spans="1:7" x14ac:dyDescent="0.15">
      <c r="A1076" s="25" t="s">
        <v>531</v>
      </c>
      <c r="B1076" s="25" t="s">
        <v>532</v>
      </c>
      <c r="C1076" s="21">
        <v>2.4329679999999999E-2</v>
      </c>
      <c r="D1076" s="22">
        <v>2.552691E-2</v>
      </c>
      <c r="E1076" s="23">
        <f t="shared" si="43"/>
        <v>-4.6900702043451425E-2</v>
      </c>
      <c r="F1076" s="24">
        <f t="shared" si="44"/>
        <v>1.1268580794309488E-6</v>
      </c>
      <c r="G1076" s="137"/>
    </row>
    <row r="1077" spans="1:7" x14ac:dyDescent="0.15">
      <c r="A1077" s="25" t="s">
        <v>1312</v>
      </c>
      <c r="B1077" s="25" t="s">
        <v>1313</v>
      </c>
      <c r="C1077" s="21">
        <v>8.8357530000000004E-2</v>
      </c>
      <c r="D1077" s="22">
        <v>0.43264359000000002</v>
      </c>
      <c r="E1077" s="23">
        <f t="shared" si="43"/>
        <v>-0.7957729363331143</v>
      </c>
      <c r="F1077" s="24">
        <f t="shared" si="44"/>
        <v>4.0923841398268475E-6</v>
      </c>
      <c r="G1077" s="137"/>
    </row>
    <row r="1078" spans="1:7" x14ac:dyDescent="0.15">
      <c r="A1078" s="25" t="s">
        <v>1314</v>
      </c>
      <c r="B1078" s="25" t="s">
        <v>1315</v>
      </c>
      <c r="C1078" s="21">
        <v>4.03117752</v>
      </c>
      <c r="D1078" s="22">
        <v>0.52701732999999995</v>
      </c>
      <c r="E1078" s="23">
        <f t="shared" si="43"/>
        <v>6.6490416738288287</v>
      </c>
      <c r="F1078" s="24">
        <f t="shared" si="44"/>
        <v>1.8670878359404707E-4</v>
      </c>
      <c r="G1078" s="137"/>
    </row>
    <row r="1079" spans="1:7" x14ac:dyDescent="0.15">
      <c r="A1079" s="25" t="s">
        <v>1316</v>
      </c>
      <c r="B1079" s="25" t="s">
        <v>1317</v>
      </c>
      <c r="C1079" s="21">
        <v>6.330086E-2</v>
      </c>
      <c r="D1079" s="22">
        <v>1.4565607</v>
      </c>
      <c r="E1079" s="23">
        <f t="shared" si="43"/>
        <v>-0.95654087055898185</v>
      </c>
      <c r="F1079" s="24">
        <f t="shared" si="44"/>
        <v>2.9318546534901966E-6</v>
      </c>
      <c r="G1079" s="137"/>
    </row>
    <row r="1080" spans="1:7" x14ac:dyDescent="0.15">
      <c r="A1080" s="25" t="s">
        <v>997</v>
      </c>
      <c r="B1080" s="25" t="s">
        <v>1318</v>
      </c>
      <c r="C1080" s="21">
        <v>7.1015999999999994E-4</v>
      </c>
      <c r="D1080" s="22">
        <v>0.17627620000000002</v>
      </c>
      <c r="E1080" s="23">
        <f t="shared" si="43"/>
        <v>-0.99597132227719909</v>
      </c>
      <c r="F1080" s="24">
        <f t="shared" si="44"/>
        <v>3.289190542944595E-8</v>
      </c>
      <c r="G1080" s="137"/>
    </row>
    <row r="1081" spans="1:7" x14ac:dyDescent="0.15">
      <c r="A1081" s="25" t="s">
        <v>1319</v>
      </c>
      <c r="B1081" s="25" t="s">
        <v>1320</v>
      </c>
      <c r="C1081" s="21">
        <v>1.3133451899999999</v>
      </c>
      <c r="D1081" s="22">
        <v>0.24834153</v>
      </c>
      <c r="E1081" s="23">
        <f t="shared" si="43"/>
        <v>4.2884637941950343</v>
      </c>
      <c r="F1081" s="24">
        <f t="shared" si="44"/>
        <v>6.0829145242899803E-5</v>
      </c>
      <c r="G1081" s="137"/>
    </row>
    <row r="1082" spans="1:7" x14ac:dyDescent="0.15">
      <c r="A1082" s="25" t="s">
        <v>1321</v>
      </c>
      <c r="B1082" s="25" t="s">
        <v>1322</v>
      </c>
      <c r="C1082" s="21">
        <v>0.75545869999999993</v>
      </c>
      <c r="D1082" s="22">
        <v>0.26100931999999999</v>
      </c>
      <c r="E1082" s="23">
        <f t="shared" si="43"/>
        <v>1.8943744231048911</v>
      </c>
      <c r="F1082" s="24">
        <f t="shared" si="44"/>
        <v>3.4989968621510894E-5</v>
      </c>
      <c r="G1082" s="137"/>
    </row>
    <row r="1083" spans="1:7" x14ac:dyDescent="0.15">
      <c r="A1083" s="25" t="s">
        <v>1323</v>
      </c>
      <c r="B1083" s="25" t="s">
        <v>1324</v>
      </c>
      <c r="C1083" s="21">
        <v>0</v>
      </c>
      <c r="D1083" s="22">
        <v>0.12020972000000001</v>
      </c>
      <c r="E1083" s="23">
        <f t="shared" si="43"/>
        <v>-1</v>
      </c>
      <c r="F1083" s="24">
        <f t="shared" si="44"/>
        <v>0</v>
      </c>
      <c r="G1083" s="137"/>
    </row>
    <row r="1084" spans="1:7" x14ac:dyDescent="0.15">
      <c r="A1084" s="25" t="s">
        <v>1325</v>
      </c>
      <c r="B1084" s="25" t="s">
        <v>1326</v>
      </c>
      <c r="C1084" s="21">
        <v>0.16530051999999998</v>
      </c>
      <c r="D1084" s="22">
        <v>0.27376366999999996</v>
      </c>
      <c r="E1084" s="23">
        <f t="shared" si="43"/>
        <v>-0.39619263578691799</v>
      </c>
      <c r="F1084" s="24">
        <f t="shared" si="44"/>
        <v>7.6560902772308195E-6</v>
      </c>
      <c r="G1084" s="137"/>
    </row>
    <row r="1085" spans="1:7" x14ac:dyDescent="0.15">
      <c r="A1085" s="25" t="s">
        <v>998</v>
      </c>
      <c r="B1085" s="25" t="s">
        <v>1329</v>
      </c>
      <c r="C1085" s="21">
        <v>0.50975218</v>
      </c>
      <c r="D1085" s="22">
        <v>0.55838176000000006</v>
      </c>
      <c r="E1085" s="23">
        <f t="shared" si="43"/>
        <v>-8.7090201513745802E-2</v>
      </c>
      <c r="F1085" s="24">
        <f t="shared" si="44"/>
        <v>2.3609778778041441E-5</v>
      </c>
      <c r="G1085" s="137"/>
    </row>
    <row r="1086" spans="1:7" x14ac:dyDescent="0.15">
      <c r="A1086" s="25" t="s">
        <v>1327</v>
      </c>
      <c r="B1086" s="25" t="s">
        <v>1328</v>
      </c>
      <c r="C1086" s="21">
        <v>0.73732192000000008</v>
      </c>
      <c r="D1086" s="22">
        <v>0.34255709000000001</v>
      </c>
      <c r="E1086" s="23">
        <f t="shared" si="43"/>
        <v>1.1524059537054101</v>
      </c>
      <c r="F1086" s="24">
        <f t="shared" si="44"/>
        <v>3.4149942074599409E-5</v>
      </c>
      <c r="G1086" s="137"/>
    </row>
    <row r="1087" spans="1:7" x14ac:dyDescent="0.15">
      <c r="A1087" s="25" t="s">
        <v>1330</v>
      </c>
      <c r="B1087" s="25" t="s">
        <v>1331</v>
      </c>
      <c r="C1087" s="21">
        <v>0</v>
      </c>
      <c r="D1087" s="22">
        <v>7.8387300000000004E-3</v>
      </c>
      <c r="E1087" s="23">
        <f t="shared" si="43"/>
        <v>-1</v>
      </c>
      <c r="F1087" s="24">
        <f t="shared" si="44"/>
        <v>0</v>
      </c>
      <c r="G1087" s="137"/>
    </row>
    <row r="1088" spans="1:7" x14ac:dyDescent="0.15">
      <c r="A1088" s="25" t="s">
        <v>1332</v>
      </c>
      <c r="B1088" s="25" t="s">
        <v>1333</v>
      </c>
      <c r="C1088" s="21">
        <v>0.25784021000000001</v>
      </c>
      <c r="D1088" s="22">
        <v>0.25051576000000003</v>
      </c>
      <c r="E1088" s="23">
        <f t="shared" si="43"/>
        <v>2.9237481905330043E-2</v>
      </c>
      <c r="F1088" s="24">
        <f t="shared" si="44"/>
        <v>1.1942176133869107E-5</v>
      </c>
      <c r="G1088" s="137"/>
    </row>
    <row r="1089" spans="1:7" x14ac:dyDescent="0.15">
      <c r="A1089" s="25" t="s">
        <v>1334</v>
      </c>
      <c r="B1089" s="25" t="s">
        <v>1335</v>
      </c>
      <c r="C1089" s="21">
        <v>0</v>
      </c>
      <c r="D1089" s="22">
        <v>0.14160701000000001</v>
      </c>
      <c r="E1089" s="23">
        <f t="shared" si="43"/>
        <v>-1</v>
      </c>
      <c r="F1089" s="24">
        <f t="shared" si="44"/>
        <v>0</v>
      </c>
      <c r="G1089" s="137"/>
    </row>
    <row r="1090" spans="1:7" x14ac:dyDescent="0.15">
      <c r="A1090" s="25" t="s">
        <v>1336</v>
      </c>
      <c r="B1090" s="25" t="s">
        <v>1337</v>
      </c>
      <c r="C1090" s="21">
        <v>0</v>
      </c>
      <c r="D1090" s="22">
        <v>2.6851159999999999E-2</v>
      </c>
      <c r="E1090" s="23">
        <f t="shared" si="43"/>
        <v>-1</v>
      </c>
      <c r="F1090" s="24">
        <f t="shared" si="44"/>
        <v>0</v>
      </c>
      <c r="G1090" s="137"/>
    </row>
    <row r="1091" spans="1:7" x14ac:dyDescent="0.15">
      <c r="A1091" s="25" t="s">
        <v>1338</v>
      </c>
      <c r="B1091" s="25" t="s">
        <v>1339</v>
      </c>
      <c r="C1091" s="21">
        <v>7.0839000000000004E-4</v>
      </c>
      <c r="D1091" s="22">
        <v>0.17905001999999998</v>
      </c>
      <c r="E1091" s="23">
        <f t="shared" si="43"/>
        <v>-0.99604361954274012</v>
      </c>
      <c r="F1091" s="24">
        <f t="shared" si="44"/>
        <v>3.2809925773297875E-8</v>
      </c>
      <c r="G1091" s="137"/>
    </row>
    <row r="1092" spans="1:7" x14ac:dyDescent="0.15">
      <c r="A1092" s="25" t="s">
        <v>1340</v>
      </c>
      <c r="B1092" s="25" t="s">
        <v>1341</v>
      </c>
      <c r="C1092" s="21">
        <v>0.18475551000000001</v>
      </c>
      <c r="D1092" s="22">
        <v>0.26514761999999997</v>
      </c>
      <c r="E1092" s="23">
        <f t="shared" si="43"/>
        <v>-0.30319755463013387</v>
      </c>
      <c r="F1092" s="24">
        <f t="shared" si="44"/>
        <v>8.5571712888490709E-6</v>
      </c>
      <c r="G1092" s="137"/>
    </row>
    <row r="1093" spans="1:7" x14ac:dyDescent="0.15">
      <c r="A1093" s="25" t="s">
        <v>1342</v>
      </c>
      <c r="B1093" s="25" t="s">
        <v>1343</v>
      </c>
      <c r="C1093" s="21">
        <v>6.4173562000000004</v>
      </c>
      <c r="D1093" s="22">
        <v>5.1893458700000004</v>
      </c>
      <c r="E1093" s="23">
        <f t="shared" si="43"/>
        <v>0.23664067895324159</v>
      </c>
      <c r="F1093" s="24">
        <f t="shared" si="44"/>
        <v>2.9722748850606715E-4</v>
      </c>
      <c r="G1093" s="137"/>
    </row>
    <row r="1094" spans="1:7" x14ac:dyDescent="0.15">
      <c r="A1094" s="67" t="s">
        <v>945</v>
      </c>
      <c r="B1094" s="25" t="s">
        <v>946</v>
      </c>
      <c r="C1094" s="21">
        <v>17.233997719999998</v>
      </c>
      <c r="D1094" s="22">
        <v>18.122787719999998</v>
      </c>
      <c r="E1094" s="23">
        <f t="shared" si="43"/>
        <v>-4.9042675648578449E-2</v>
      </c>
      <c r="F1094" s="24">
        <f t="shared" si="44"/>
        <v>7.9821311137986809E-4</v>
      </c>
      <c r="G1094" s="137"/>
    </row>
    <row r="1095" spans="1:7" x14ac:dyDescent="0.15">
      <c r="A1095" s="25" t="s">
        <v>1344</v>
      </c>
      <c r="B1095" s="25" t="s">
        <v>1345</v>
      </c>
      <c r="C1095" s="21">
        <v>0.38380299000000001</v>
      </c>
      <c r="D1095" s="22">
        <v>0.28074135</v>
      </c>
      <c r="E1095" s="23">
        <f t="shared" si="43"/>
        <v>0.36710530885457393</v>
      </c>
      <c r="F1095" s="24">
        <f t="shared" si="44"/>
        <v>1.777629217446574E-5</v>
      </c>
      <c r="G1095" s="137"/>
    </row>
    <row r="1096" spans="1:7" x14ac:dyDescent="0.15">
      <c r="A1096" s="25" t="s">
        <v>1346</v>
      </c>
      <c r="B1096" s="25" t="s">
        <v>1347</v>
      </c>
      <c r="C1096" s="21">
        <v>0.95500079000000004</v>
      </c>
      <c r="D1096" s="22">
        <v>3.4282187999999998</v>
      </c>
      <c r="E1096" s="23">
        <f t="shared" si="43"/>
        <v>-0.72142945193579822</v>
      </c>
      <c r="F1096" s="24">
        <f t="shared" si="44"/>
        <v>4.4231997957821019E-5</v>
      </c>
      <c r="G1096" s="137"/>
    </row>
    <row r="1097" spans="1:7" x14ac:dyDescent="0.15">
      <c r="A1097" s="67" t="s">
        <v>937</v>
      </c>
      <c r="B1097" s="25" t="s">
        <v>1065</v>
      </c>
      <c r="C1097" s="21">
        <v>1.04191071</v>
      </c>
      <c r="D1097" s="22">
        <v>1.3470184299999999</v>
      </c>
      <c r="E1097" s="23">
        <f t="shared" si="43"/>
        <v>-0.22650597289897501</v>
      </c>
      <c r="F1097" s="24">
        <f t="shared" si="44"/>
        <v>4.8257334317966217E-5</v>
      </c>
      <c r="G1097" s="137"/>
    </row>
    <row r="1098" spans="1:7" x14ac:dyDescent="0.15">
      <c r="A1098" s="67" t="s">
        <v>1348</v>
      </c>
      <c r="B1098" s="25" t="s">
        <v>1349</v>
      </c>
      <c r="C1098" s="21">
        <v>25.700536244963995</v>
      </c>
      <c r="D1098" s="22">
        <v>0.36251996000000003</v>
      </c>
      <c r="E1098" s="23">
        <f t="shared" si="43"/>
        <v>69.894127443255798</v>
      </c>
      <c r="F1098" s="24">
        <f t="shared" si="44"/>
        <v>1.1903509176177253E-3</v>
      </c>
      <c r="G1098" s="137"/>
    </row>
    <row r="1099" spans="1:7" x14ac:dyDescent="0.15">
      <c r="A1099" s="67" t="s">
        <v>1350</v>
      </c>
      <c r="B1099" s="25" t="s">
        <v>1351</v>
      </c>
      <c r="C1099" s="21">
        <v>2.0672239399999999</v>
      </c>
      <c r="D1099" s="22">
        <v>1.3465140600000001</v>
      </c>
      <c r="E1099" s="23">
        <f t="shared" si="43"/>
        <v>0.53524125845369919</v>
      </c>
      <c r="F1099" s="24">
        <f t="shared" si="44"/>
        <v>9.5745936600155816E-5</v>
      </c>
      <c r="G1099" s="137"/>
    </row>
    <row r="1100" spans="1:7" x14ac:dyDescent="0.15">
      <c r="A1100" s="67" t="s">
        <v>824</v>
      </c>
      <c r="B1100" s="25" t="s">
        <v>822</v>
      </c>
      <c r="C1100" s="21">
        <v>9.2956652699999989</v>
      </c>
      <c r="D1100" s="22">
        <v>7.07603677</v>
      </c>
      <c r="E1100" s="23">
        <f t="shared" si="43"/>
        <v>0.31368244289097991</v>
      </c>
      <c r="F1100" s="24">
        <f t="shared" si="44"/>
        <v>4.3053979802386104E-4</v>
      </c>
      <c r="G1100" s="137"/>
    </row>
    <row r="1101" spans="1:7" x14ac:dyDescent="0.15">
      <c r="A1101" s="67" t="s">
        <v>1378</v>
      </c>
      <c r="B1101" s="25" t="s">
        <v>1379</v>
      </c>
      <c r="C1101" s="21">
        <v>0.30467526</v>
      </c>
      <c r="D1101" s="22">
        <v>6.4970509999999995E-2</v>
      </c>
      <c r="E1101" s="23">
        <f t="shared" si="43"/>
        <v>3.6894392548249968</v>
      </c>
      <c r="F1101" s="24">
        <f t="shared" si="44"/>
        <v>1.4111397204308687E-5</v>
      </c>
      <c r="G1101" s="137"/>
    </row>
    <row r="1102" spans="1:7" x14ac:dyDescent="0.15">
      <c r="A1102" s="67" t="s">
        <v>1380</v>
      </c>
      <c r="B1102" s="25" t="s">
        <v>1381</v>
      </c>
      <c r="C1102" s="21">
        <v>21.165752749999999</v>
      </c>
      <c r="D1102" s="22">
        <v>11.742613940000002</v>
      </c>
      <c r="E1102" s="23">
        <f t="shared" si="43"/>
        <v>0.80247369607383989</v>
      </c>
      <c r="F1102" s="24">
        <f t="shared" si="44"/>
        <v>9.8031702404533568E-4</v>
      </c>
      <c r="G1102" s="137"/>
    </row>
    <row r="1103" spans="1:7" x14ac:dyDescent="0.15">
      <c r="A1103" s="67" t="s">
        <v>1382</v>
      </c>
      <c r="B1103" s="25" t="s">
        <v>1383</v>
      </c>
      <c r="C1103" s="21">
        <v>3.2657439999999996E-2</v>
      </c>
      <c r="D1103" s="22">
        <v>4.3384734099999998</v>
      </c>
      <c r="E1103" s="23">
        <f t="shared" si="43"/>
        <v>-0.99247259648411679</v>
      </c>
      <c r="F1103" s="24">
        <f t="shared" si="44"/>
        <v>1.512568193150565E-6</v>
      </c>
      <c r="G1103" s="137"/>
    </row>
    <row r="1104" spans="1:7" x14ac:dyDescent="0.15">
      <c r="A1104" s="67" t="s">
        <v>1384</v>
      </c>
      <c r="B1104" s="25" t="s">
        <v>1385</v>
      </c>
      <c r="C1104" s="21">
        <v>2.3579058200000005</v>
      </c>
      <c r="D1104" s="22">
        <v>1.02477543</v>
      </c>
      <c r="E1104" s="23">
        <f t="shared" si="43"/>
        <v>1.3009000323124456</v>
      </c>
      <c r="F1104" s="24">
        <f t="shared" si="44"/>
        <v>1.0920921375884339E-4</v>
      </c>
      <c r="G1104" s="137"/>
    </row>
    <row r="1105" spans="1:7" x14ac:dyDescent="0.15">
      <c r="A1105" s="67" t="s">
        <v>1386</v>
      </c>
      <c r="B1105" s="25" t="s">
        <v>1387</v>
      </c>
      <c r="C1105" s="21">
        <v>7.0603625700000006</v>
      </c>
      <c r="D1105" s="22">
        <v>4.6582835400000002</v>
      </c>
      <c r="E1105" s="23">
        <f t="shared" ref="E1105:E1136" si="45">IF(ISERROR(C1105/D1105-1),"",((C1105/D1105-1)))</f>
        <v>0.51565753981562068</v>
      </c>
      <c r="F1105" s="24">
        <f t="shared" ref="F1105:F1129" si="46">C1105/$C$1542</f>
        <v>3.2700909365500732E-4</v>
      </c>
      <c r="G1105" s="137"/>
    </row>
    <row r="1106" spans="1:7" x14ac:dyDescent="0.15">
      <c r="A1106" s="67" t="s">
        <v>1388</v>
      </c>
      <c r="B1106" s="25" t="s">
        <v>1389</v>
      </c>
      <c r="C1106" s="21">
        <v>9.3660178399999996</v>
      </c>
      <c r="D1106" s="22">
        <v>2.9712350000000001</v>
      </c>
      <c r="E1106" s="23">
        <f t="shared" si="45"/>
        <v>2.1522305842520026</v>
      </c>
      <c r="F1106" s="24">
        <f t="shared" si="46"/>
        <v>4.3379826101693088E-4</v>
      </c>
      <c r="G1106" s="137"/>
    </row>
    <row r="1107" spans="1:7" x14ac:dyDescent="0.15">
      <c r="A1107" s="25" t="s">
        <v>1280</v>
      </c>
      <c r="B1107" s="25" t="s">
        <v>1391</v>
      </c>
      <c r="C1107" s="21">
        <v>0</v>
      </c>
      <c r="D1107" s="22">
        <v>0</v>
      </c>
      <c r="E1107" s="23" t="str">
        <f t="shared" si="45"/>
        <v/>
      </c>
      <c r="F1107" s="24">
        <f t="shared" si="46"/>
        <v>0</v>
      </c>
      <c r="G1107" s="137"/>
    </row>
    <row r="1108" spans="1:7" x14ac:dyDescent="0.15">
      <c r="A1108" s="25" t="s">
        <v>1007</v>
      </c>
      <c r="B1108" s="25" t="s">
        <v>1393</v>
      </c>
      <c r="C1108" s="21">
        <v>7.5736529999999996E-2</v>
      </c>
      <c r="D1108" s="22">
        <v>0</v>
      </c>
      <c r="E1108" s="23" t="str">
        <f t="shared" si="45"/>
        <v/>
      </c>
      <c r="F1108" s="24">
        <f t="shared" si="46"/>
        <v>3.5078275069201253E-6</v>
      </c>
      <c r="G1108" s="137"/>
    </row>
    <row r="1109" spans="1:7" x14ac:dyDescent="0.15">
      <c r="A1109" s="67" t="s">
        <v>1394</v>
      </c>
      <c r="B1109" s="25" t="s">
        <v>1395</v>
      </c>
      <c r="C1109" s="21">
        <v>7.3385293199999992</v>
      </c>
      <c r="D1109" s="22">
        <v>3.1624883200000005</v>
      </c>
      <c r="E1109" s="23">
        <f t="shared" si="45"/>
        <v>1.3204921496753537</v>
      </c>
      <c r="F1109" s="24">
        <f t="shared" si="46"/>
        <v>3.3989271767581429E-4</v>
      </c>
      <c r="G1109" s="137"/>
    </row>
    <row r="1110" spans="1:7" x14ac:dyDescent="0.15">
      <c r="A1110" s="67" t="s">
        <v>1396</v>
      </c>
      <c r="B1110" s="25" t="s">
        <v>1397</v>
      </c>
      <c r="C1110" s="21">
        <v>4.6964487300000002</v>
      </c>
      <c r="D1110" s="22">
        <v>2.92031675</v>
      </c>
      <c r="E1110" s="23">
        <f t="shared" si="45"/>
        <v>0.60819840176583595</v>
      </c>
      <c r="F1110" s="24">
        <f t="shared" si="46"/>
        <v>2.175216113008358E-4</v>
      </c>
      <c r="G1110" s="137"/>
    </row>
    <row r="1111" spans="1:7" x14ac:dyDescent="0.15">
      <c r="A1111" s="67" t="s">
        <v>1398</v>
      </c>
      <c r="B1111" s="25" t="s">
        <v>1399</v>
      </c>
      <c r="C1111" s="21">
        <v>3.0708188500000002</v>
      </c>
      <c r="D1111" s="22">
        <v>1.5260931599999998</v>
      </c>
      <c r="E1111" s="23">
        <f t="shared" si="45"/>
        <v>1.0122093005121657</v>
      </c>
      <c r="F1111" s="24">
        <f t="shared" si="46"/>
        <v>1.4222862904860874E-4</v>
      </c>
      <c r="G1111" s="137"/>
    </row>
    <row r="1112" spans="1:7" x14ac:dyDescent="0.15">
      <c r="A1112" s="67" t="s">
        <v>1266</v>
      </c>
      <c r="B1112" s="25" t="s">
        <v>1401</v>
      </c>
      <c r="C1112" s="21">
        <v>5.0953683599999993</v>
      </c>
      <c r="D1112" s="22">
        <v>6.0271458300000003</v>
      </c>
      <c r="E1112" s="23">
        <f t="shared" si="45"/>
        <v>-0.15459680191610714</v>
      </c>
      <c r="F1112" s="24">
        <f t="shared" si="46"/>
        <v>2.3599804864440563E-4</v>
      </c>
      <c r="G1112" s="137"/>
    </row>
    <row r="1113" spans="1:7" x14ac:dyDescent="0.15">
      <c r="A1113" s="67" t="s">
        <v>1402</v>
      </c>
      <c r="B1113" s="25" t="s">
        <v>1403</v>
      </c>
      <c r="C1113" s="21">
        <v>1.90866012</v>
      </c>
      <c r="D1113" s="22">
        <v>1.9534861099999998</v>
      </c>
      <c r="E1113" s="23">
        <f t="shared" si="45"/>
        <v>-2.2946664309786091E-2</v>
      </c>
      <c r="F1113" s="24">
        <f t="shared" si="46"/>
        <v>8.8401864599519769E-5</v>
      </c>
      <c r="G1113" s="137"/>
    </row>
    <row r="1114" spans="1:7" x14ac:dyDescent="0.15">
      <c r="A1114" s="67" t="s">
        <v>1404</v>
      </c>
      <c r="B1114" s="25" t="s">
        <v>1405</v>
      </c>
      <c r="C1114" s="21">
        <v>4.62412782</v>
      </c>
      <c r="D1114" s="22">
        <v>5.3133319600000002</v>
      </c>
      <c r="E1114" s="23">
        <f t="shared" si="45"/>
        <v>-0.12971223051533187</v>
      </c>
      <c r="F1114" s="24">
        <f t="shared" si="46"/>
        <v>2.1417198229851031E-4</v>
      </c>
      <c r="G1114" s="137"/>
    </row>
    <row r="1115" spans="1:7" x14ac:dyDescent="0.15">
      <c r="A1115" s="67" t="s">
        <v>1406</v>
      </c>
      <c r="B1115" s="25" t="s">
        <v>1407</v>
      </c>
      <c r="C1115" s="21">
        <v>8.3235099300000002</v>
      </c>
      <c r="D1115" s="22">
        <v>4.1191938399999994</v>
      </c>
      <c r="E1115" s="23">
        <f t="shared" si="45"/>
        <v>1.0206647837674958</v>
      </c>
      <c r="F1115" s="24">
        <f t="shared" si="46"/>
        <v>3.8551326667034795E-4</v>
      </c>
      <c r="G1115" s="137"/>
    </row>
    <row r="1116" spans="1:7" x14ac:dyDescent="0.15">
      <c r="A1116" s="25" t="s">
        <v>535</v>
      </c>
      <c r="B1116" s="25" t="s">
        <v>536</v>
      </c>
      <c r="C1116" s="21">
        <v>6.4588900000000005E-2</v>
      </c>
      <c r="D1116" s="22">
        <v>0</v>
      </c>
      <c r="E1116" s="23" t="str">
        <f t="shared" si="45"/>
        <v/>
      </c>
      <c r="F1116" s="24">
        <f t="shared" si="46"/>
        <v>2.9915117587472425E-6</v>
      </c>
      <c r="G1116" s="137"/>
    </row>
    <row r="1117" spans="1:7" x14ac:dyDescent="0.15">
      <c r="A1117" s="67" t="s">
        <v>1409</v>
      </c>
      <c r="B1117" s="25" t="s">
        <v>1410</v>
      </c>
      <c r="C1117" s="21">
        <v>12.16958213</v>
      </c>
      <c r="D1117" s="22">
        <v>2.3115952100000001</v>
      </c>
      <c r="E1117" s="23">
        <f t="shared" si="45"/>
        <v>4.2645818252928462</v>
      </c>
      <c r="F1117" s="24">
        <f t="shared" si="46"/>
        <v>5.6364867710915209E-4</v>
      </c>
      <c r="G1117" s="137"/>
    </row>
    <row r="1118" spans="1:7" x14ac:dyDescent="0.15">
      <c r="A1118" s="67" t="s">
        <v>1420</v>
      </c>
      <c r="B1118" s="25" t="s">
        <v>1429</v>
      </c>
      <c r="C1118" s="21">
        <v>5.4600021100000005</v>
      </c>
      <c r="D1118" s="22">
        <v>5.4602149600000001</v>
      </c>
      <c r="E1118" s="23">
        <f t="shared" si="45"/>
        <v>-3.8981981764218965E-5</v>
      </c>
      <c r="F1118" s="24">
        <f t="shared" si="46"/>
        <v>2.5288649465852114E-4</v>
      </c>
      <c r="G1118" s="137"/>
    </row>
    <row r="1119" spans="1:7" x14ac:dyDescent="0.15">
      <c r="A1119" s="67" t="s">
        <v>1022</v>
      </c>
      <c r="B1119" s="25" t="s">
        <v>1421</v>
      </c>
      <c r="C1119" s="21">
        <v>8.4111214399999987</v>
      </c>
      <c r="D1119" s="22">
        <v>4.4172116199999998</v>
      </c>
      <c r="E1119" s="23">
        <f t="shared" si="45"/>
        <v>0.90416990707816702</v>
      </c>
      <c r="F1119" s="24">
        <f t="shared" si="46"/>
        <v>3.8957109800617497E-4</v>
      </c>
      <c r="G1119" s="137"/>
    </row>
    <row r="1120" spans="1:7" x14ac:dyDescent="0.15">
      <c r="A1120" s="25" t="s">
        <v>529</v>
      </c>
      <c r="B1120" s="25" t="s">
        <v>530</v>
      </c>
      <c r="C1120" s="21">
        <v>0</v>
      </c>
      <c r="D1120" s="22">
        <v>0</v>
      </c>
      <c r="E1120" s="23" t="str">
        <f t="shared" si="45"/>
        <v/>
      </c>
      <c r="F1120" s="24">
        <f t="shared" si="46"/>
        <v>0</v>
      </c>
      <c r="G1120" s="137"/>
    </row>
    <row r="1121" spans="1:7" x14ac:dyDescent="0.15">
      <c r="A1121" s="67" t="s">
        <v>1422</v>
      </c>
      <c r="B1121" s="25" t="s">
        <v>1423</v>
      </c>
      <c r="C1121" s="21">
        <v>3.8694510000000001E-2</v>
      </c>
      <c r="D1121" s="22">
        <v>3.4472600000000002E-3</v>
      </c>
      <c r="E1121" s="23">
        <f t="shared" si="45"/>
        <v>10.2247147009509</v>
      </c>
      <c r="F1121" s="24">
        <f t="shared" si="46"/>
        <v>1.7921822737956951E-6</v>
      </c>
      <c r="G1121" s="137"/>
    </row>
    <row r="1122" spans="1:7" x14ac:dyDescent="0.15">
      <c r="A1122" s="25" t="s">
        <v>533</v>
      </c>
      <c r="B1122" s="25" t="s">
        <v>534</v>
      </c>
      <c r="C1122" s="21">
        <v>0</v>
      </c>
      <c r="D1122" s="22">
        <v>0</v>
      </c>
      <c r="E1122" s="23" t="str">
        <f t="shared" si="45"/>
        <v/>
      </c>
      <c r="F1122" s="24">
        <f t="shared" si="46"/>
        <v>0</v>
      </c>
      <c r="G1122" s="137"/>
    </row>
    <row r="1123" spans="1:7" x14ac:dyDescent="0.15">
      <c r="A1123" s="67" t="s">
        <v>1424</v>
      </c>
      <c r="B1123" s="25" t="s">
        <v>1425</v>
      </c>
      <c r="C1123" s="21">
        <v>0.18643582</v>
      </c>
      <c r="D1123" s="22">
        <v>3.884311E-2</v>
      </c>
      <c r="E1123" s="23">
        <f t="shared" si="45"/>
        <v>3.799714029077486</v>
      </c>
      <c r="F1123" s="24">
        <f t="shared" si="46"/>
        <v>8.6349968459237477E-6</v>
      </c>
      <c r="G1123" s="137"/>
    </row>
    <row r="1124" spans="1:7" x14ac:dyDescent="0.15">
      <c r="A1124" s="67" t="s">
        <v>1426</v>
      </c>
      <c r="B1124" s="25" t="s">
        <v>1427</v>
      </c>
      <c r="C1124" s="21">
        <v>0.17093596</v>
      </c>
      <c r="D1124" s="22">
        <v>0.65638184999999993</v>
      </c>
      <c r="E1124" s="23">
        <f t="shared" si="45"/>
        <v>-0.73957847859443393</v>
      </c>
      <c r="F1124" s="24">
        <f t="shared" si="46"/>
        <v>7.9171023865207219E-6</v>
      </c>
      <c r="G1124" s="137"/>
    </row>
    <row r="1125" spans="1:7" x14ac:dyDescent="0.15">
      <c r="A1125" s="67" t="s">
        <v>1430</v>
      </c>
      <c r="B1125" s="25" t="s">
        <v>1431</v>
      </c>
      <c r="C1125" s="21">
        <v>27.57235275</v>
      </c>
      <c r="D1125" s="22">
        <v>2.5833953700000003</v>
      </c>
      <c r="E1125" s="23">
        <f t="shared" si="45"/>
        <v>9.6729125050649909</v>
      </c>
      <c r="F1125" s="24">
        <f t="shared" si="46"/>
        <v>1.2770463263494481E-3</v>
      </c>
      <c r="G1125" s="137"/>
    </row>
    <row r="1126" spans="1:7" x14ac:dyDescent="0.15">
      <c r="A1126" s="67" t="s">
        <v>823</v>
      </c>
      <c r="B1126" s="25" t="s">
        <v>821</v>
      </c>
      <c r="C1126" s="21">
        <v>19.42334464</v>
      </c>
      <c r="D1126" s="22">
        <v>6.0293028499999997</v>
      </c>
      <c r="E1126" s="23">
        <f t="shared" si="45"/>
        <v>2.2214909622594261</v>
      </c>
      <c r="F1126" s="24">
        <f t="shared" si="46"/>
        <v>8.9961531911458815E-4</v>
      </c>
      <c r="G1126" s="137"/>
    </row>
    <row r="1127" spans="1:7" x14ac:dyDescent="0.15">
      <c r="A1127" s="25" t="s">
        <v>129</v>
      </c>
      <c r="B1127" s="25" t="s">
        <v>130</v>
      </c>
      <c r="C1127" s="21">
        <v>3.3676499999999998E-2</v>
      </c>
      <c r="D1127" s="22">
        <v>0.26132583999999998</v>
      </c>
      <c r="E1127" s="23">
        <f t="shared" si="45"/>
        <v>-0.87113214674828943</v>
      </c>
      <c r="F1127" s="24">
        <f t="shared" si="46"/>
        <v>1.5597671696444977E-6</v>
      </c>
      <c r="G1127" s="137"/>
    </row>
    <row r="1128" spans="1:7" x14ac:dyDescent="0.15">
      <c r="A1128" s="25" t="s">
        <v>131</v>
      </c>
      <c r="B1128" s="25" t="s">
        <v>132</v>
      </c>
      <c r="C1128" s="21">
        <v>0.61006356000000006</v>
      </c>
      <c r="D1128" s="22">
        <v>0.54484828000000007</v>
      </c>
      <c r="E1128" s="23">
        <f t="shared" si="45"/>
        <v>0.11969438538009136</v>
      </c>
      <c r="F1128" s="24">
        <f t="shared" si="46"/>
        <v>2.8255819704673777E-5</v>
      </c>
      <c r="G1128" s="137"/>
    </row>
    <row r="1129" spans="1:7" x14ac:dyDescent="0.15">
      <c r="A1129" s="25" t="s">
        <v>226</v>
      </c>
      <c r="B1129" s="25" t="s">
        <v>227</v>
      </c>
      <c r="C1129" s="21">
        <v>2.3865624199999997</v>
      </c>
      <c r="D1129" s="22">
        <v>0.97943550000000001</v>
      </c>
      <c r="E1129" s="23">
        <f t="shared" si="45"/>
        <v>1.4366713479346007</v>
      </c>
      <c r="F1129" s="24">
        <f t="shared" si="46"/>
        <v>1.1053647828673773E-4</v>
      </c>
      <c r="G1129" s="137"/>
    </row>
    <row r="1130" spans="1:7" x14ac:dyDescent="0.15">
      <c r="A1130" s="25" t="s">
        <v>133</v>
      </c>
      <c r="B1130" s="25" t="s">
        <v>134</v>
      </c>
      <c r="C1130" s="21">
        <v>0.16226699000000003</v>
      </c>
      <c r="D1130" s="22">
        <v>2.4618422400000002</v>
      </c>
      <c r="E1130" s="23">
        <f t="shared" si="45"/>
        <v>-0.93408716961489779</v>
      </c>
      <c r="F1130" s="24">
        <f t="shared" ref="F1130:F1161" si="47">C1130/$C$1542</f>
        <v>7.5155887256404934E-6</v>
      </c>
      <c r="G1130" s="137"/>
    </row>
    <row r="1131" spans="1:7" x14ac:dyDescent="0.15">
      <c r="A1131" s="25" t="s">
        <v>135</v>
      </c>
      <c r="B1131" s="25" t="s">
        <v>136</v>
      </c>
      <c r="C1131" s="21">
        <v>2.872305E-2</v>
      </c>
      <c r="D1131" s="22">
        <v>2.8120799999999998E-2</v>
      </c>
      <c r="E1131" s="23">
        <f t="shared" si="45"/>
        <v>2.1416531535376038E-2</v>
      </c>
      <c r="F1131" s="24">
        <f t="shared" si="47"/>
        <v>1.3303422387141596E-6</v>
      </c>
      <c r="G1131" s="137"/>
    </row>
    <row r="1132" spans="1:7" x14ac:dyDescent="0.15">
      <c r="A1132" s="25" t="s">
        <v>153</v>
      </c>
      <c r="B1132" s="25" t="s">
        <v>33</v>
      </c>
      <c r="C1132" s="21">
        <v>0.35649542000000001</v>
      </c>
      <c r="D1132" s="22">
        <v>0.78769972999999993</v>
      </c>
      <c r="E1132" s="23">
        <f t="shared" si="45"/>
        <v>-0.54742218840166412</v>
      </c>
      <c r="F1132" s="24">
        <f t="shared" si="47"/>
        <v>1.651150957625129E-5</v>
      </c>
      <c r="G1132" s="137"/>
    </row>
    <row r="1133" spans="1:7" x14ac:dyDescent="0.15">
      <c r="A1133" s="25" t="s">
        <v>989</v>
      </c>
      <c r="B1133" s="25" t="s">
        <v>138</v>
      </c>
      <c r="C1133" s="21">
        <v>0.84778849000000001</v>
      </c>
      <c r="D1133" s="22">
        <v>5.0988004</v>
      </c>
      <c r="E1133" s="23">
        <f t="shared" si="45"/>
        <v>-0.83372785292791618</v>
      </c>
      <c r="F1133" s="24">
        <f t="shared" si="47"/>
        <v>3.9266332709886205E-5</v>
      </c>
      <c r="G1133" s="137"/>
    </row>
    <row r="1134" spans="1:7" x14ac:dyDescent="0.15">
      <c r="A1134" s="25" t="s">
        <v>990</v>
      </c>
      <c r="B1134" s="25" t="s">
        <v>140</v>
      </c>
      <c r="C1134" s="21">
        <v>0.55600338999999999</v>
      </c>
      <c r="D1134" s="22">
        <v>5.5889756300000002</v>
      </c>
      <c r="E1134" s="23">
        <f t="shared" si="45"/>
        <v>-0.90051783603858726</v>
      </c>
      <c r="F1134" s="24">
        <f t="shared" si="47"/>
        <v>2.5751958604161535E-5</v>
      </c>
      <c r="G1134" s="137"/>
    </row>
    <row r="1135" spans="1:7" x14ac:dyDescent="0.15">
      <c r="A1135" s="25" t="s">
        <v>141</v>
      </c>
      <c r="B1135" s="25" t="s">
        <v>142</v>
      </c>
      <c r="C1135" s="21">
        <v>4.3810879999999996E-2</v>
      </c>
      <c r="D1135" s="22">
        <v>0.10293889000000001</v>
      </c>
      <c r="E1135" s="23">
        <f t="shared" si="45"/>
        <v>-0.57439914108263657</v>
      </c>
      <c r="F1135" s="24">
        <f t="shared" si="47"/>
        <v>2.0291530383868494E-6</v>
      </c>
      <c r="G1135" s="137"/>
    </row>
    <row r="1136" spans="1:7" x14ac:dyDescent="0.15">
      <c r="A1136" s="25" t="s">
        <v>143</v>
      </c>
      <c r="B1136" s="25" t="s">
        <v>144</v>
      </c>
      <c r="C1136" s="21">
        <v>7.4762197800000001</v>
      </c>
      <c r="D1136" s="22">
        <v>2.7798341200000003</v>
      </c>
      <c r="E1136" s="23">
        <f t="shared" si="45"/>
        <v>1.6894481675043256</v>
      </c>
      <c r="F1136" s="24">
        <f t="shared" si="47"/>
        <v>3.4627001517054356E-4</v>
      </c>
      <c r="G1136" s="137"/>
    </row>
    <row r="1137" spans="1:7" x14ac:dyDescent="0.15">
      <c r="A1137" s="25" t="s">
        <v>145</v>
      </c>
      <c r="B1137" s="25" t="s">
        <v>146</v>
      </c>
      <c r="C1137" s="21">
        <v>0.78074456999999997</v>
      </c>
      <c r="D1137" s="22">
        <v>4.7777980000000005E-2</v>
      </c>
      <c r="E1137" s="23">
        <f t="shared" ref="E1137:E1168" si="48">IF(ISERROR(C1137/D1137-1),"",((C1137/D1137-1)))</f>
        <v>15.34109625396469</v>
      </c>
      <c r="F1137" s="24">
        <f t="shared" si="47"/>
        <v>3.6161113778575877E-5</v>
      </c>
      <c r="G1137" s="137"/>
    </row>
    <row r="1138" spans="1:7" x14ac:dyDescent="0.15">
      <c r="A1138" s="25" t="s">
        <v>147</v>
      </c>
      <c r="B1138" s="25" t="s">
        <v>148</v>
      </c>
      <c r="C1138" s="21">
        <v>0</v>
      </c>
      <c r="D1138" s="22">
        <v>0</v>
      </c>
      <c r="E1138" s="23" t="str">
        <f t="shared" si="48"/>
        <v/>
      </c>
      <c r="F1138" s="24">
        <f t="shared" si="47"/>
        <v>0</v>
      </c>
      <c r="G1138" s="137"/>
    </row>
    <row r="1139" spans="1:7" x14ac:dyDescent="0.15">
      <c r="A1139" s="25" t="s">
        <v>149</v>
      </c>
      <c r="B1139" s="25" t="s">
        <v>150</v>
      </c>
      <c r="C1139" s="21">
        <v>2.6216951699999997</v>
      </c>
      <c r="D1139" s="22">
        <v>1.53182486</v>
      </c>
      <c r="E1139" s="23">
        <f t="shared" si="48"/>
        <v>0.71148493438081406</v>
      </c>
      <c r="F1139" s="24">
        <f t="shared" si="47"/>
        <v>1.2142693139077845E-4</v>
      </c>
      <c r="G1139" s="137"/>
    </row>
    <row r="1140" spans="1:7" x14ac:dyDescent="0.15">
      <c r="A1140" s="25" t="s">
        <v>991</v>
      </c>
      <c r="B1140" s="25" t="s">
        <v>152</v>
      </c>
      <c r="C1140" s="21">
        <v>2.6787740499999999</v>
      </c>
      <c r="D1140" s="22">
        <v>1.7738440800000002</v>
      </c>
      <c r="E1140" s="23">
        <f t="shared" si="48"/>
        <v>0.51015192383763508</v>
      </c>
      <c r="F1140" s="24">
        <f t="shared" si="47"/>
        <v>1.2407060763694648E-4</v>
      </c>
      <c r="G1140" s="137"/>
    </row>
    <row r="1141" spans="1:7" x14ac:dyDescent="0.15">
      <c r="A1141" s="67" t="s">
        <v>1465</v>
      </c>
      <c r="B1141" s="25" t="s">
        <v>683</v>
      </c>
      <c r="C1141" s="21">
        <v>39.261334210000001</v>
      </c>
      <c r="D1141" s="22">
        <v>78.337676670000008</v>
      </c>
      <c r="E1141" s="23">
        <f t="shared" si="48"/>
        <v>-0.49881926706366797</v>
      </c>
      <c r="F1141" s="24">
        <f t="shared" si="47"/>
        <v>1.8184354115540035E-3</v>
      </c>
      <c r="G1141" s="137"/>
    </row>
    <row r="1142" spans="1:7" x14ac:dyDescent="0.15">
      <c r="A1142" s="67" t="s">
        <v>1467</v>
      </c>
      <c r="B1142" s="25" t="s">
        <v>684</v>
      </c>
      <c r="C1142" s="21">
        <v>47.345141060000003</v>
      </c>
      <c r="D1142" s="22">
        <v>223.85500752999999</v>
      </c>
      <c r="E1142" s="23">
        <f t="shared" si="48"/>
        <v>-0.78850086231081951</v>
      </c>
      <c r="F1142" s="24">
        <f t="shared" si="47"/>
        <v>2.1928465448480604E-3</v>
      </c>
      <c r="G1142" s="137"/>
    </row>
    <row r="1143" spans="1:7" x14ac:dyDescent="0.15">
      <c r="A1143" s="67" t="s">
        <v>1469</v>
      </c>
      <c r="B1143" s="25" t="s">
        <v>685</v>
      </c>
      <c r="C1143" s="21">
        <v>5.1616367099999998</v>
      </c>
      <c r="D1143" s="22">
        <v>7.53668637</v>
      </c>
      <c r="E1143" s="23">
        <f t="shared" si="48"/>
        <v>-0.31513181568148496</v>
      </c>
      <c r="F1143" s="24">
        <f t="shared" si="47"/>
        <v>2.3906734612830425E-4</v>
      </c>
      <c r="G1143" s="137"/>
    </row>
    <row r="1144" spans="1:7" x14ac:dyDescent="0.15">
      <c r="A1144" s="25" t="s">
        <v>1471</v>
      </c>
      <c r="B1144" s="25" t="s">
        <v>686</v>
      </c>
      <c r="C1144" s="21">
        <v>31.238008820000001</v>
      </c>
      <c r="D1144" s="22">
        <v>80.814439789999994</v>
      </c>
      <c r="E1144" s="23">
        <f t="shared" si="48"/>
        <v>-0.61346005860866715</v>
      </c>
      <c r="F1144" s="24">
        <f t="shared" si="47"/>
        <v>1.4468255490475929E-3</v>
      </c>
      <c r="G1144" s="137"/>
    </row>
    <row r="1145" spans="1:7" x14ac:dyDescent="0.15">
      <c r="A1145" s="25" t="s">
        <v>1066</v>
      </c>
      <c r="B1145" s="25" t="s">
        <v>1067</v>
      </c>
      <c r="C1145" s="21">
        <v>162.99825580000001</v>
      </c>
      <c r="D1145" s="22">
        <v>302.51696692000002</v>
      </c>
      <c r="E1145" s="23">
        <f t="shared" si="48"/>
        <v>-0.46119301188450512</v>
      </c>
      <c r="F1145" s="24">
        <f t="shared" si="47"/>
        <v>7.5494581713110289E-3</v>
      </c>
      <c r="G1145" s="137"/>
    </row>
    <row r="1146" spans="1:7" x14ac:dyDescent="0.15">
      <c r="A1146" s="25" t="s">
        <v>1068</v>
      </c>
      <c r="B1146" s="25" t="s">
        <v>1069</v>
      </c>
      <c r="C1146" s="21">
        <v>74.724069749999998</v>
      </c>
      <c r="D1146" s="22">
        <v>144.09004455000002</v>
      </c>
      <c r="E1146" s="23">
        <f t="shared" si="48"/>
        <v>-0.48140712994178891</v>
      </c>
      <c r="F1146" s="24">
        <f t="shared" si="47"/>
        <v>3.4609342057005787E-3</v>
      </c>
      <c r="G1146" s="137"/>
    </row>
    <row r="1147" spans="1:7" x14ac:dyDescent="0.15">
      <c r="A1147" s="25" t="s">
        <v>1473</v>
      </c>
      <c r="B1147" s="25" t="s">
        <v>687</v>
      </c>
      <c r="C1147" s="21">
        <v>61.543998130000006</v>
      </c>
      <c r="D1147" s="22">
        <v>55.180805060000004</v>
      </c>
      <c r="E1147" s="23">
        <f t="shared" si="48"/>
        <v>0.11531533588683751</v>
      </c>
      <c r="F1147" s="24">
        <f t="shared" si="47"/>
        <v>2.8504835054663155E-3</v>
      </c>
      <c r="G1147" s="137"/>
    </row>
    <row r="1148" spans="1:7" x14ac:dyDescent="0.15">
      <c r="A1148" s="25" t="s">
        <v>1475</v>
      </c>
      <c r="B1148" s="25" t="s">
        <v>688</v>
      </c>
      <c r="C1148" s="21">
        <v>41.368816270000003</v>
      </c>
      <c r="D1148" s="22">
        <v>59.911993869999996</v>
      </c>
      <c r="E1148" s="23">
        <f t="shared" si="48"/>
        <v>-0.30950693512614347</v>
      </c>
      <c r="F1148" s="24">
        <f t="shared" si="47"/>
        <v>1.9160459508856668E-3</v>
      </c>
      <c r="G1148" s="137"/>
    </row>
    <row r="1149" spans="1:7" x14ac:dyDescent="0.15">
      <c r="A1149" s="25" t="s">
        <v>1477</v>
      </c>
      <c r="B1149" s="25" t="s">
        <v>689</v>
      </c>
      <c r="C1149" s="21">
        <v>3.01795254</v>
      </c>
      <c r="D1149" s="22">
        <v>12.244584939999999</v>
      </c>
      <c r="E1149" s="23">
        <f t="shared" si="48"/>
        <v>-0.75352757526789627</v>
      </c>
      <c r="F1149" s="24">
        <f t="shared" si="47"/>
        <v>1.3978006299458743E-4</v>
      </c>
      <c r="G1149" s="137"/>
    </row>
    <row r="1150" spans="1:7" x14ac:dyDescent="0.15">
      <c r="A1150" s="25" t="s">
        <v>1479</v>
      </c>
      <c r="B1150" s="25" t="s">
        <v>690</v>
      </c>
      <c r="C1150" s="21">
        <v>30.937917030000001</v>
      </c>
      <c r="D1150" s="22">
        <v>60.433113920000004</v>
      </c>
      <c r="E1150" s="23">
        <f t="shared" si="48"/>
        <v>-0.48806349659633752</v>
      </c>
      <c r="F1150" s="24">
        <f t="shared" si="47"/>
        <v>1.4329264407102701E-3</v>
      </c>
      <c r="G1150" s="137"/>
    </row>
    <row r="1151" spans="1:7" x14ac:dyDescent="0.15">
      <c r="A1151" s="25" t="s">
        <v>1481</v>
      </c>
      <c r="B1151" s="25" t="s">
        <v>691</v>
      </c>
      <c r="C1151" s="21">
        <v>15.3755925</v>
      </c>
      <c r="D1151" s="22">
        <v>45.889266799999994</v>
      </c>
      <c r="E1151" s="23">
        <f t="shared" si="48"/>
        <v>-0.66494142155263192</v>
      </c>
      <c r="F1151" s="24">
        <f t="shared" si="47"/>
        <v>7.1213886227286592E-4</v>
      </c>
      <c r="G1151" s="137"/>
    </row>
    <row r="1152" spans="1:7" x14ac:dyDescent="0.15">
      <c r="A1152" s="25" t="s">
        <v>1483</v>
      </c>
      <c r="B1152" s="25" t="s">
        <v>693</v>
      </c>
      <c r="C1152" s="21">
        <v>9.6230327300000003</v>
      </c>
      <c r="D1152" s="22">
        <v>10.43573198</v>
      </c>
      <c r="E1152" s="23">
        <f t="shared" si="48"/>
        <v>-7.7876592802261668E-2</v>
      </c>
      <c r="F1152" s="24">
        <f t="shared" si="47"/>
        <v>4.4570221147294004E-4</v>
      </c>
      <c r="G1152" s="137"/>
    </row>
    <row r="1153" spans="1:7" x14ac:dyDescent="0.15">
      <c r="A1153" s="25" t="s">
        <v>694</v>
      </c>
      <c r="B1153" s="25" t="s">
        <v>695</v>
      </c>
      <c r="C1153" s="21">
        <v>20.098091289999999</v>
      </c>
      <c r="D1153" s="22">
        <v>20.27911868</v>
      </c>
      <c r="E1153" s="23">
        <f t="shared" si="48"/>
        <v>-8.9267878380995258E-3</v>
      </c>
      <c r="F1153" s="24">
        <f t="shared" si="47"/>
        <v>9.3086701309993719E-4</v>
      </c>
      <c r="G1153" s="137"/>
    </row>
    <row r="1154" spans="1:7" x14ac:dyDescent="0.15">
      <c r="A1154" s="25" t="s">
        <v>1492</v>
      </c>
      <c r="B1154" s="25" t="s">
        <v>696</v>
      </c>
      <c r="C1154" s="21">
        <v>0.69378793000000005</v>
      </c>
      <c r="D1154" s="22">
        <v>2.7413044900000001</v>
      </c>
      <c r="E1154" s="23">
        <f t="shared" si="48"/>
        <v>-0.74691321867714155</v>
      </c>
      <c r="F1154" s="24">
        <f t="shared" si="47"/>
        <v>3.2133613526037895E-5</v>
      </c>
      <c r="G1154" s="137"/>
    </row>
    <row r="1155" spans="1:7" x14ac:dyDescent="0.15">
      <c r="A1155" s="25" t="s">
        <v>1185</v>
      </c>
      <c r="B1155" s="25" t="s">
        <v>1497</v>
      </c>
      <c r="C1155" s="21">
        <v>104.89790114</v>
      </c>
      <c r="D1155" s="22">
        <v>141.20117283000002</v>
      </c>
      <c r="E1155" s="23">
        <f t="shared" si="48"/>
        <v>-0.25710318804297438</v>
      </c>
      <c r="F1155" s="24">
        <f t="shared" si="47"/>
        <v>4.8584711107979199E-3</v>
      </c>
      <c r="G1155" s="137"/>
    </row>
    <row r="1156" spans="1:7" x14ac:dyDescent="0.15">
      <c r="A1156" s="25" t="s">
        <v>977</v>
      </c>
      <c r="B1156" s="25" t="s">
        <v>697</v>
      </c>
      <c r="C1156" s="21">
        <v>4.1037730000000001E-2</v>
      </c>
      <c r="D1156" s="22">
        <v>2.4500779700000002</v>
      </c>
      <c r="E1156" s="23">
        <f t="shared" si="48"/>
        <v>-0.98325043916867672</v>
      </c>
      <c r="F1156" s="24">
        <f t="shared" si="47"/>
        <v>1.900711296326373E-6</v>
      </c>
      <c r="G1156" s="137"/>
    </row>
    <row r="1157" spans="1:7" x14ac:dyDescent="0.15">
      <c r="A1157" s="25" t="s">
        <v>1186</v>
      </c>
      <c r="B1157" s="25" t="s">
        <v>698</v>
      </c>
      <c r="C1157" s="21">
        <v>48.110759229999999</v>
      </c>
      <c r="D1157" s="22">
        <v>0.59116897999999996</v>
      </c>
      <c r="E1157" s="23">
        <f t="shared" si="48"/>
        <v>80.382414939971994</v>
      </c>
      <c r="F1157" s="24">
        <f t="shared" si="47"/>
        <v>2.2283070614115183E-3</v>
      </c>
      <c r="G1157" s="137"/>
    </row>
    <row r="1158" spans="1:7" x14ac:dyDescent="0.15">
      <c r="A1158" s="25" t="s">
        <v>979</v>
      </c>
      <c r="B1158" s="25" t="s">
        <v>699</v>
      </c>
      <c r="C1158" s="21">
        <v>1.3526302699999999</v>
      </c>
      <c r="D1158" s="22">
        <v>3.2431890499999998</v>
      </c>
      <c r="E1158" s="23">
        <f t="shared" si="48"/>
        <v>-0.5829320310513505</v>
      </c>
      <c r="F1158" s="24">
        <f t="shared" si="47"/>
        <v>6.2648680468973107E-5</v>
      </c>
      <c r="G1158" s="137"/>
    </row>
    <row r="1159" spans="1:7" x14ac:dyDescent="0.15">
      <c r="A1159" s="25" t="s">
        <v>1187</v>
      </c>
      <c r="B1159" s="25" t="s">
        <v>700</v>
      </c>
      <c r="C1159" s="21">
        <v>28.248285589999998</v>
      </c>
      <c r="D1159" s="22">
        <v>0.73636908000000001</v>
      </c>
      <c r="E1159" s="23">
        <f t="shared" si="48"/>
        <v>37.361585728178589</v>
      </c>
      <c r="F1159" s="24">
        <f t="shared" si="47"/>
        <v>1.3083529601361113E-3</v>
      </c>
      <c r="G1159" s="137"/>
    </row>
    <row r="1160" spans="1:7" x14ac:dyDescent="0.15">
      <c r="A1160" s="25" t="s">
        <v>983</v>
      </c>
      <c r="B1160" s="25" t="s">
        <v>701</v>
      </c>
      <c r="C1160" s="21">
        <v>2.3241913900000002</v>
      </c>
      <c r="D1160" s="22">
        <v>4.0886949000000001</v>
      </c>
      <c r="E1160" s="23">
        <f t="shared" si="48"/>
        <v>-0.43155665882528915</v>
      </c>
      <c r="F1160" s="24">
        <f t="shared" si="47"/>
        <v>1.0764768981611544E-4</v>
      </c>
      <c r="G1160" s="137"/>
    </row>
    <row r="1161" spans="1:7" x14ac:dyDescent="0.15">
      <c r="A1161" s="25" t="s">
        <v>1513</v>
      </c>
      <c r="B1161" s="25" t="s">
        <v>1514</v>
      </c>
      <c r="C1161" s="21">
        <v>19.639975839999998</v>
      </c>
      <c r="D1161" s="22">
        <v>14.321048100000001</v>
      </c>
      <c r="E1161" s="23">
        <f t="shared" si="48"/>
        <v>0.37140631767028265</v>
      </c>
      <c r="F1161" s="24">
        <f t="shared" si="47"/>
        <v>9.0964885091512231E-4</v>
      </c>
      <c r="G1161" s="137"/>
    </row>
    <row r="1162" spans="1:7" x14ac:dyDescent="0.15">
      <c r="A1162" s="25" t="s">
        <v>702</v>
      </c>
      <c r="B1162" s="25" t="s">
        <v>703</v>
      </c>
      <c r="C1162" s="21">
        <v>1016.8063937999999</v>
      </c>
      <c r="D1162" s="22">
        <v>1213.8574960000001</v>
      </c>
      <c r="E1162" s="23">
        <f t="shared" si="48"/>
        <v>-0.16233462564538148</v>
      </c>
      <c r="F1162" s="24">
        <f t="shared" ref="F1162:F1193" si="49">C1162/$C$1542</f>
        <v>4.7094598041181671E-2</v>
      </c>
      <c r="G1162" s="137"/>
    </row>
    <row r="1163" spans="1:7" x14ac:dyDescent="0.15">
      <c r="A1163" s="25" t="s">
        <v>1070</v>
      </c>
      <c r="B1163" s="25" t="s">
        <v>1071</v>
      </c>
      <c r="C1163" s="21">
        <v>54.167263810000001</v>
      </c>
      <c r="D1163" s="22">
        <v>49.524658670000001</v>
      </c>
      <c r="E1163" s="23">
        <f t="shared" si="48"/>
        <v>9.3743304137344774E-2</v>
      </c>
      <c r="F1163" s="24">
        <f t="shared" si="49"/>
        <v>2.5088212777548305E-3</v>
      </c>
      <c r="G1163" s="137"/>
    </row>
    <row r="1164" spans="1:7" x14ac:dyDescent="0.15">
      <c r="A1164" s="25" t="s">
        <v>242</v>
      </c>
      <c r="B1164" s="25" t="s">
        <v>705</v>
      </c>
      <c r="C1164" s="21">
        <v>6.6458146900000008</v>
      </c>
      <c r="D1164" s="22">
        <v>9.9268905800000002</v>
      </c>
      <c r="E1164" s="23">
        <f t="shared" si="48"/>
        <v>-0.33052403102039629</v>
      </c>
      <c r="F1164" s="24">
        <f t="shared" si="49"/>
        <v>3.0780881531641135E-4</v>
      </c>
      <c r="G1164" s="137"/>
    </row>
    <row r="1165" spans="1:7" x14ac:dyDescent="0.15">
      <c r="A1165" s="25" t="s">
        <v>244</v>
      </c>
      <c r="B1165" s="25" t="s">
        <v>707</v>
      </c>
      <c r="C1165" s="21">
        <v>1.0218209</v>
      </c>
      <c r="D1165" s="22">
        <v>3.3450241200000002</v>
      </c>
      <c r="E1165" s="23">
        <f t="shared" si="48"/>
        <v>-0.69452510255740696</v>
      </c>
      <c r="F1165" s="24">
        <f t="shared" si="49"/>
        <v>4.7326850862666654E-5</v>
      </c>
      <c r="G1165" s="137"/>
    </row>
    <row r="1166" spans="1:7" x14ac:dyDescent="0.15">
      <c r="A1166" s="25" t="s">
        <v>246</v>
      </c>
      <c r="B1166" s="25" t="s">
        <v>709</v>
      </c>
      <c r="C1166" s="21">
        <v>3.8192471100000005</v>
      </c>
      <c r="D1166" s="22">
        <v>9.2584595699999994</v>
      </c>
      <c r="E1166" s="23">
        <f t="shared" si="48"/>
        <v>-0.5874856847271408</v>
      </c>
      <c r="F1166" s="24">
        <f t="shared" si="49"/>
        <v>1.768929744758995E-4</v>
      </c>
      <c r="G1166" s="137"/>
    </row>
    <row r="1167" spans="1:7" x14ac:dyDescent="0.15">
      <c r="A1167" s="25" t="s">
        <v>1072</v>
      </c>
      <c r="B1167" s="25" t="s">
        <v>1073</v>
      </c>
      <c r="C1167" s="21">
        <v>24.566559680000001</v>
      </c>
      <c r="D1167" s="22">
        <v>6.1177306500000004</v>
      </c>
      <c r="E1167" s="23">
        <f t="shared" si="48"/>
        <v>3.0156327706254933</v>
      </c>
      <c r="F1167" s="24">
        <f t="shared" si="49"/>
        <v>1.1378294436766364E-3</v>
      </c>
      <c r="G1167" s="137"/>
    </row>
    <row r="1168" spans="1:7" x14ac:dyDescent="0.15">
      <c r="A1168" s="25" t="s">
        <v>248</v>
      </c>
      <c r="B1168" s="25" t="s">
        <v>711</v>
      </c>
      <c r="C1168" s="21">
        <v>12.24360585</v>
      </c>
      <c r="D1168" s="22">
        <v>13.951882379999999</v>
      </c>
      <c r="E1168" s="23">
        <f t="shared" si="48"/>
        <v>-0.1224405770829039</v>
      </c>
      <c r="F1168" s="24">
        <f t="shared" si="49"/>
        <v>5.6707717378282529E-4</v>
      </c>
      <c r="G1168" s="137"/>
    </row>
    <row r="1169" spans="1:7" x14ac:dyDescent="0.15">
      <c r="A1169" s="25" t="s">
        <v>1075</v>
      </c>
      <c r="B1169" s="25" t="s">
        <v>1076</v>
      </c>
      <c r="C1169" s="21">
        <v>77.417496599999993</v>
      </c>
      <c r="D1169" s="22">
        <v>122.50601736</v>
      </c>
      <c r="E1169" s="23">
        <f t="shared" ref="E1169:E1200" si="50">IF(ISERROR(C1169/D1169-1),"",((C1169/D1169-1)))</f>
        <v>-0.36805147805516747</v>
      </c>
      <c r="F1169" s="24">
        <f t="shared" si="49"/>
        <v>3.5856834752050993E-3</v>
      </c>
      <c r="G1169" s="137"/>
    </row>
    <row r="1170" spans="1:7" x14ac:dyDescent="0.15">
      <c r="A1170" s="25" t="s">
        <v>250</v>
      </c>
      <c r="B1170" s="25" t="s">
        <v>1077</v>
      </c>
      <c r="C1170" s="21">
        <v>43.812237029999999</v>
      </c>
      <c r="D1170" s="22">
        <v>21.284948839999998</v>
      </c>
      <c r="E1170" s="23">
        <f t="shared" si="50"/>
        <v>1.0583670348159502</v>
      </c>
      <c r="F1170" s="24">
        <f t="shared" si="49"/>
        <v>2.0292158908460489E-3</v>
      </c>
      <c r="G1170" s="137"/>
    </row>
    <row r="1171" spans="1:7" x14ac:dyDescent="0.15">
      <c r="A1171" s="25" t="s">
        <v>252</v>
      </c>
      <c r="B1171" s="25" t="s">
        <v>713</v>
      </c>
      <c r="C1171" s="21">
        <v>5.0930573399999997</v>
      </c>
      <c r="D1171" s="22">
        <v>7.4765892100000002</v>
      </c>
      <c r="E1171" s="23">
        <f t="shared" si="50"/>
        <v>-0.3187993619887538</v>
      </c>
      <c r="F1171" s="24">
        <f t="shared" si="49"/>
        <v>2.358910110031902E-4</v>
      </c>
      <c r="G1171" s="137"/>
    </row>
    <row r="1172" spans="1:7" x14ac:dyDescent="0.15">
      <c r="A1172" s="25" t="s">
        <v>254</v>
      </c>
      <c r="B1172" s="25" t="s">
        <v>715</v>
      </c>
      <c r="C1172" s="21">
        <v>3.2069506900000002</v>
      </c>
      <c r="D1172" s="22">
        <v>6.7138761899999997</v>
      </c>
      <c r="E1172" s="23">
        <f t="shared" si="50"/>
        <v>-0.52233991225864407</v>
      </c>
      <c r="F1172" s="24">
        <f t="shared" si="49"/>
        <v>1.4853373720341394E-4</v>
      </c>
      <c r="G1172" s="137"/>
    </row>
    <row r="1173" spans="1:7" x14ac:dyDescent="0.15">
      <c r="A1173" s="25" t="s">
        <v>261</v>
      </c>
      <c r="B1173" s="25" t="s">
        <v>716</v>
      </c>
      <c r="C1173" s="21">
        <v>60.46054324</v>
      </c>
      <c r="D1173" s="22">
        <v>73.458567439999996</v>
      </c>
      <c r="E1173" s="23">
        <f t="shared" si="50"/>
        <v>-0.17694361124883917</v>
      </c>
      <c r="F1173" s="24">
        <f t="shared" si="49"/>
        <v>2.800302003017641E-3</v>
      </c>
      <c r="G1173" s="137"/>
    </row>
    <row r="1174" spans="1:7" x14ac:dyDescent="0.15">
      <c r="A1174" s="25" t="s">
        <v>263</v>
      </c>
      <c r="B1174" s="25" t="s">
        <v>717</v>
      </c>
      <c r="C1174" s="21">
        <v>0.57673017000000004</v>
      </c>
      <c r="D1174" s="22">
        <v>9.1089807300000007</v>
      </c>
      <c r="E1174" s="23">
        <f t="shared" si="50"/>
        <v>-0.93668554286204975</v>
      </c>
      <c r="F1174" s="24">
        <f t="shared" si="49"/>
        <v>2.6711944082950727E-5</v>
      </c>
      <c r="G1174" s="137"/>
    </row>
    <row r="1175" spans="1:7" x14ac:dyDescent="0.15">
      <c r="A1175" s="25" t="s">
        <v>265</v>
      </c>
      <c r="B1175" s="25" t="s">
        <v>718</v>
      </c>
      <c r="C1175" s="21">
        <v>2.2131605899999998</v>
      </c>
      <c r="D1175" s="22">
        <v>1.8163395</v>
      </c>
      <c r="E1175" s="23">
        <f t="shared" si="50"/>
        <v>0.21847297270141386</v>
      </c>
      <c r="F1175" s="24">
        <f t="shared" si="49"/>
        <v>1.0250516619699335E-4</v>
      </c>
      <c r="G1175" s="137"/>
    </row>
    <row r="1176" spans="1:7" x14ac:dyDescent="0.15">
      <c r="A1176" s="25" t="s">
        <v>992</v>
      </c>
      <c r="B1176" s="25" t="s">
        <v>544</v>
      </c>
      <c r="C1176" s="21">
        <v>11.07851118</v>
      </c>
      <c r="D1176" s="22">
        <v>7.1841387000000001</v>
      </c>
      <c r="E1176" s="23">
        <f t="shared" si="50"/>
        <v>0.54207924465600854</v>
      </c>
      <c r="F1176" s="24">
        <f t="shared" si="49"/>
        <v>5.131144277791197E-4</v>
      </c>
      <c r="G1176" s="137"/>
    </row>
    <row r="1177" spans="1:7" x14ac:dyDescent="0.15">
      <c r="A1177" s="25" t="s">
        <v>993</v>
      </c>
      <c r="B1177" s="25" t="s">
        <v>545</v>
      </c>
      <c r="C1177" s="21">
        <v>0.44075877000000002</v>
      </c>
      <c r="D1177" s="22">
        <v>4.2808123499999997</v>
      </c>
      <c r="E1177" s="23">
        <f t="shared" si="50"/>
        <v>-0.8970385212049764</v>
      </c>
      <c r="F1177" s="24">
        <f t="shared" si="49"/>
        <v>2.0414266897655345E-5</v>
      </c>
      <c r="G1177" s="137"/>
    </row>
    <row r="1178" spans="1:7" x14ac:dyDescent="0.15">
      <c r="A1178" s="25" t="s">
        <v>1264</v>
      </c>
      <c r="B1178" s="25" t="s">
        <v>1078</v>
      </c>
      <c r="C1178" s="21">
        <v>2.66922003</v>
      </c>
      <c r="D1178" s="22">
        <v>8.3690073100000006</v>
      </c>
      <c r="E1178" s="23">
        <f t="shared" si="50"/>
        <v>-0.68105894389522281</v>
      </c>
      <c r="F1178" s="24">
        <f t="shared" si="49"/>
        <v>1.2362810183218272E-4</v>
      </c>
      <c r="G1178" s="137"/>
    </row>
    <row r="1179" spans="1:7" x14ac:dyDescent="0.15">
      <c r="A1179" s="25" t="s">
        <v>1137</v>
      </c>
      <c r="B1179" s="25" t="s">
        <v>725</v>
      </c>
      <c r="C1179" s="21">
        <v>50.110126159999993</v>
      </c>
      <c r="D1179" s="22">
        <v>23.883527259999997</v>
      </c>
      <c r="E1179" s="23">
        <f t="shared" si="50"/>
        <v>1.0981040871598626</v>
      </c>
      <c r="F1179" s="24">
        <f t="shared" si="49"/>
        <v>2.3209101198495064E-3</v>
      </c>
      <c r="G1179" s="137"/>
    </row>
    <row r="1180" spans="1:7" x14ac:dyDescent="0.15">
      <c r="A1180" s="25" t="s">
        <v>938</v>
      </c>
      <c r="B1180" s="25" t="s">
        <v>829</v>
      </c>
      <c r="C1180" s="21">
        <v>0</v>
      </c>
      <c r="D1180" s="22">
        <v>0.26548646999999997</v>
      </c>
      <c r="E1180" s="23">
        <f t="shared" si="50"/>
        <v>-1</v>
      </c>
      <c r="F1180" s="24">
        <f t="shared" si="49"/>
        <v>0</v>
      </c>
      <c r="G1180" s="137"/>
    </row>
    <row r="1181" spans="1:7" x14ac:dyDescent="0.15">
      <c r="A1181" s="25" t="s">
        <v>277</v>
      </c>
      <c r="B1181" s="25" t="s">
        <v>726</v>
      </c>
      <c r="C1181" s="21">
        <v>54.997513929999997</v>
      </c>
      <c r="D1181" s="22">
        <v>47.52718204</v>
      </c>
      <c r="E1181" s="23">
        <f t="shared" si="50"/>
        <v>0.15718019813825257</v>
      </c>
      <c r="F1181" s="24">
        <f t="shared" si="49"/>
        <v>2.5472752999890114E-3</v>
      </c>
      <c r="G1181" s="137"/>
    </row>
    <row r="1182" spans="1:7" x14ac:dyDescent="0.15">
      <c r="A1182" s="25" t="s">
        <v>1079</v>
      </c>
      <c r="B1182" s="25" t="s">
        <v>743</v>
      </c>
      <c r="C1182" s="21">
        <v>4.77620851</v>
      </c>
      <c r="D1182" s="22">
        <v>7.2457267999999999</v>
      </c>
      <c r="E1182" s="23">
        <f t="shared" si="50"/>
        <v>-0.34082409648677336</v>
      </c>
      <c r="F1182" s="24">
        <f t="shared" si="49"/>
        <v>2.2121578041882811E-4</v>
      </c>
      <c r="G1182" s="137"/>
    </row>
    <row r="1183" spans="1:7" x14ac:dyDescent="0.15">
      <c r="A1183" s="25" t="s">
        <v>281</v>
      </c>
      <c r="B1183" s="25" t="s">
        <v>744</v>
      </c>
      <c r="C1183" s="21">
        <v>36.140243750000003</v>
      </c>
      <c r="D1183" s="22">
        <v>21.16181121</v>
      </c>
      <c r="E1183" s="23">
        <f t="shared" si="50"/>
        <v>0.70780484672890176</v>
      </c>
      <c r="F1183" s="24">
        <f t="shared" si="49"/>
        <v>1.673878393069344E-3</v>
      </c>
      <c r="G1183" s="137"/>
    </row>
    <row r="1184" spans="1:7" x14ac:dyDescent="0.15">
      <c r="A1184" s="25" t="s">
        <v>1080</v>
      </c>
      <c r="B1184" s="25" t="s">
        <v>720</v>
      </c>
      <c r="C1184" s="21">
        <v>0</v>
      </c>
      <c r="D1184" s="22">
        <v>0.13814261</v>
      </c>
      <c r="E1184" s="23">
        <f t="shared" si="50"/>
        <v>-1</v>
      </c>
      <c r="F1184" s="24">
        <f t="shared" si="49"/>
        <v>0</v>
      </c>
      <c r="G1184" s="137"/>
    </row>
    <row r="1185" spans="1:7" x14ac:dyDescent="0.15">
      <c r="A1185" s="25" t="s">
        <v>283</v>
      </c>
      <c r="B1185" s="25" t="s">
        <v>746</v>
      </c>
      <c r="C1185" s="21">
        <v>25.419700670000001</v>
      </c>
      <c r="D1185" s="22">
        <v>2.2951058500000001</v>
      </c>
      <c r="E1185" s="23">
        <f t="shared" si="50"/>
        <v>10.07561146689596</v>
      </c>
      <c r="F1185" s="24">
        <f t="shared" si="49"/>
        <v>1.1773436837930382E-3</v>
      </c>
      <c r="G1185" s="137"/>
    </row>
    <row r="1186" spans="1:7" x14ac:dyDescent="0.15">
      <c r="A1186" s="25" t="s">
        <v>285</v>
      </c>
      <c r="B1186" s="25" t="s">
        <v>747</v>
      </c>
      <c r="C1186" s="21">
        <v>111.97711394</v>
      </c>
      <c r="D1186" s="22">
        <v>26.214005539999999</v>
      </c>
      <c r="E1186" s="23">
        <f t="shared" si="50"/>
        <v>3.271652181088232</v>
      </c>
      <c r="F1186" s="24">
        <f t="shared" si="49"/>
        <v>5.1863532752855325E-3</v>
      </c>
      <c r="G1186" s="137"/>
    </row>
    <row r="1187" spans="1:7" x14ac:dyDescent="0.15">
      <c r="A1187" s="25" t="s">
        <v>289</v>
      </c>
      <c r="B1187" s="25" t="s">
        <v>748</v>
      </c>
      <c r="C1187" s="21">
        <v>105.88584890999999</v>
      </c>
      <c r="D1187" s="22">
        <v>54.027626229999996</v>
      </c>
      <c r="E1187" s="23">
        <f t="shared" si="50"/>
        <v>0.95984640263918553</v>
      </c>
      <c r="F1187" s="24">
        <f t="shared" si="49"/>
        <v>4.9042290873385188E-3</v>
      </c>
      <c r="G1187" s="137"/>
    </row>
    <row r="1188" spans="1:7" x14ac:dyDescent="0.15">
      <c r="A1188" s="67" t="s">
        <v>844</v>
      </c>
      <c r="B1188" s="25" t="s">
        <v>845</v>
      </c>
      <c r="C1188" s="21">
        <v>12.024438829999999</v>
      </c>
      <c r="D1188" s="22">
        <v>2.3864327099999998</v>
      </c>
      <c r="E1188" s="23">
        <f t="shared" si="50"/>
        <v>4.038666617170195</v>
      </c>
      <c r="F1188" s="24">
        <f t="shared" si="49"/>
        <v>5.5692619246158293E-4</v>
      </c>
      <c r="G1188" s="137"/>
    </row>
    <row r="1189" spans="1:7" x14ac:dyDescent="0.15">
      <c r="A1189" s="25" t="s">
        <v>291</v>
      </c>
      <c r="B1189" s="25" t="s">
        <v>749</v>
      </c>
      <c r="C1189" s="21">
        <v>5.2163689299999998</v>
      </c>
      <c r="D1189" s="22">
        <v>9.1050887399999993</v>
      </c>
      <c r="E1189" s="23">
        <f t="shared" si="50"/>
        <v>-0.42709301589959026</v>
      </c>
      <c r="F1189" s="24">
        <f t="shared" si="49"/>
        <v>2.4160233402424831E-4</v>
      </c>
      <c r="G1189" s="137"/>
    </row>
    <row r="1190" spans="1:7" x14ac:dyDescent="0.15">
      <c r="A1190" s="25" t="s">
        <v>293</v>
      </c>
      <c r="B1190" s="25" t="s">
        <v>751</v>
      </c>
      <c r="C1190" s="21">
        <v>2.00618118</v>
      </c>
      <c r="D1190" s="22">
        <v>1.7516542099999999</v>
      </c>
      <c r="E1190" s="23">
        <f t="shared" si="50"/>
        <v>0.14530662989700471</v>
      </c>
      <c r="F1190" s="24">
        <f t="shared" si="49"/>
        <v>9.2918668535110809E-5</v>
      </c>
      <c r="G1190" s="137"/>
    </row>
    <row r="1191" spans="1:7" x14ac:dyDescent="0.15">
      <c r="A1191" s="25" t="s">
        <v>752</v>
      </c>
      <c r="B1191" s="25" t="s">
        <v>753</v>
      </c>
      <c r="C1191" s="21">
        <v>10.11160098</v>
      </c>
      <c r="D1191" s="22">
        <v>41.380935110000003</v>
      </c>
      <c r="E1191" s="23">
        <f t="shared" si="50"/>
        <v>-0.75564590425225897</v>
      </c>
      <c r="F1191" s="24">
        <f t="shared" si="49"/>
        <v>4.6833083132597305E-4</v>
      </c>
      <c r="G1191" s="137"/>
    </row>
    <row r="1192" spans="1:7" x14ac:dyDescent="0.15">
      <c r="A1192" s="25" t="s">
        <v>297</v>
      </c>
      <c r="B1192" s="25" t="s">
        <v>754</v>
      </c>
      <c r="C1192" s="21">
        <v>8.6705717</v>
      </c>
      <c r="D1192" s="22">
        <v>5.1897292699999999</v>
      </c>
      <c r="E1192" s="23">
        <f t="shared" si="50"/>
        <v>0.67071753629260122</v>
      </c>
      <c r="F1192" s="24">
        <f t="shared" si="49"/>
        <v>4.0158784552161547E-4</v>
      </c>
      <c r="G1192" s="137"/>
    </row>
    <row r="1193" spans="1:7" x14ac:dyDescent="0.15">
      <c r="A1193" s="25" t="s">
        <v>299</v>
      </c>
      <c r="B1193" s="25" t="s">
        <v>756</v>
      </c>
      <c r="C1193" s="21">
        <v>2.1570398500000003</v>
      </c>
      <c r="D1193" s="22">
        <v>3.9599497399999999</v>
      </c>
      <c r="E1193" s="23">
        <f t="shared" si="50"/>
        <v>-0.45528605370632802</v>
      </c>
      <c r="F1193" s="24">
        <f t="shared" si="49"/>
        <v>9.9905867345029701E-5</v>
      </c>
      <c r="G1193" s="137"/>
    </row>
    <row r="1194" spans="1:7" x14ac:dyDescent="0.15">
      <c r="A1194" s="25" t="s">
        <v>1081</v>
      </c>
      <c r="B1194" s="25" t="s">
        <v>722</v>
      </c>
      <c r="C1194" s="21">
        <v>3.7097569999999996E-2</v>
      </c>
      <c r="D1194" s="22">
        <v>0.15692945</v>
      </c>
      <c r="E1194" s="23">
        <f t="shared" si="50"/>
        <v>-0.76360351737675758</v>
      </c>
      <c r="F1194" s="24">
        <f t="shared" ref="F1194:F1225" si="51">C1194/$C$1542</f>
        <v>1.7182180974741625E-6</v>
      </c>
      <c r="G1194" s="137"/>
    </row>
    <row r="1195" spans="1:7" x14ac:dyDescent="0.15">
      <c r="A1195" s="25" t="s">
        <v>303</v>
      </c>
      <c r="B1195" s="25" t="s">
        <v>757</v>
      </c>
      <c r="C1195" s="21">
        <v>56.467315259999999</v>
      </c>
      <c r="D1195" s="22">
        <v>100.40916854</v>
      </c>
      <c r="E1195" s="23">
        <f t="shared" si="50"/>
        <v>-0.43762789712271033</v>
      </c>
      <c r="F1195" s="24">
        <f t="shared" si="51"/>
        <v>2.6153508975253889E-3</v>
      </c>
      <c r="G1195" s="137"/>
    </row>
    <row r="1196" spans="1:7" x14ac:dyDescent="0.15">
      <c r="A1196" s="25" t="s">
        <v>1082</v>
      </c>
      <c r="B1196" s="25" t="s">
        <v>724</v>
      </c>
      <c r="C1196" s="21">
        <v>0.41724002000000004</v>
      </c>
      <c r="D1196" s="22">
        <v>6.3981059999999992E-2</v>
      </c>
      <c r="E1196" s="23">
        <f t="shared" si="50"/>
        <v>5.5213052112609589</v>
      </c>
      <c r="F1196" s="24">
        <f t="shared" si="51"/>
        <v>1.9324968006111496E-5</v>
      </c>
      <c r="G1196" s="137"/>
    </row>
    <row r="1197" spans="1:7" x14ac:dyDescent="0.15">
      <c r="A1197" s="25" t="s">
        <v>310</v>
      </c>
      <c r="B1197" s="25" t="s">
        <v>758</v>
      </c>
      <c r="C1197" s="21">
        <v>170.11025390999998</v>
      </c>
      <c r="D1197" s="22">
        <v>182.46331319000001</v>
      </c>
      <c r="E1197" s="23">
        <f t="shared" si="50"/>
        <v>-6.7701605676406373E-2</v>
      </c>
      <c r="F1197" s="24">
        <f t="shared" si="51"/>
        <v>7.8788588264429964E-3</v>
      </c>
      <c r="G1197" s="137"/>
    </row>
    <row r="1198" spans="1:7" x14ac:dyDescent="0.15">
      <c r="A1198" s="25" t="s">
        <v>1265</v>
      </c>
      <c r="B1198" s="25" t="s">
        <v>1083</v>
      </c>
      <c r="C1198" s="21">
        <v>0.42968529999999999</v>
      </c>
      <c r="D1198" s="22">
        <v>0.86929132000000009</v>
      </c>
      <c r="E1198" s="23">
        <f t="shared" si="50"/>
        <v>-0.50570621135386473</v>
      </c>
      <c r="F1198" s="24">
        <f t="shared" si="51"/>
        <v>1.9901385958126497E-5</v>
      </c>
      <c r="G1198" s="137"/>
    </row>
    <row r="1199" spans="1:7" x14ac:dyDescent="0.15">
      <c r="A1199" s="25" t="s">
        <v>312</v>
      </c>
      <c r="B1199" s="25" t="s">
        <v>760</v>
      </c>
      <c r="C1199" s="21">
        <v>4.1558830799999997</v>
      </c>
      <c r="D1199" s="22">
        <v>21.15571396</v>
      </c>
      <c r="E1199" s="23">
        <f t="shared" si="50"/>
        <v>-0.80355741773320899</v>
      </c>
      <c r="F1199" s="24">
        <f t="shared" si="51"/>
        <v>1.9248466999435981E-4</v>
      </c>
      <c r="G1199" s="137"/>
    </row>
    <row r="1200" spans="1:7" x14ac:dyDescent="0.15">
      <c r="A1200" s="25" t="s">
        <v>315</v>
      </c>
      <c r="B1200" s="25" t="s">
        <v>762</v>
      </c>
      <c r="C1200" s="21">
        <v>2.9527034900000002</v>
      </c>
      <c r="D1200" s="22">
        <v>7.25769179</v>
      </c>
      <c r="E1200" s="23">
        <f t="shared" si="50"/>
        <v>-0.59316218221496009</v>
      </c>
      <c r="F1200" s="24">
        <f t="shared" si="51"/>
        <v>1.3675797560306835E-4</v>
      </c>
      <c r="G1200" s="137"/>
    </row>
    <row r="1201" spans="1:7" x14ac:dyDescent="0.15">
      <c r="A1201" s="25" t="s">
        <v>317</v>
      </c>
      <c r="B1201" s="25" t="s">
        <v>764</v>
      </c>
      <c r="C1201" s="21">
        <v>0.80080757999999996</v>
      </c>
      <c r="D1201" s="22">
        <v>0.20273617000000002</v>
      </c>
      <c r="E1201" s="23">
        <f t="shared" ref="E1201:E1232" si="52">IF(ISERROR(C1201/D1201-1),"",((C1201/D1201-1)))</f>
        <v>2.9499985621707259</v>
      </c>
      <c r="F1201" s="24">
        <f t="shared" si="51"/>
        <v>3.7090355959985743E-5</v>
      </c>
      <c r="G1201" s="137"/>
    </row>
    <row r="1202" spans="1:7" x14ac:dyDescent="0.15">
      <c r="A1202" s="25" t="s">
        <v>831</v>
      </c>
      <c r="B1202" s="25" t="s">
        <v>830</v>
      </c>
      <c r="C1202" s="21">
        <v>0</v>
      </c>
      <c r="D1202" s="22">
        <v>0</v>
      </c>
      <c r="E1202" s="23" t="str">
        <f t="shared" si="52"/>
        <v/>
      </c>
      <c r="F1202" s="24">
        <f t="shared" si="51"/>
        <v>0</v>
      </c>
      <c r="G1202" s="137"/>
    </row>
    <row r="1203" spans="1:7" x14ac:dyDescent="0.15">
      <c r="A1203" s="25" t="s">
        <v>1084</v>
      </c>
      <c r="B1203" s="25" t="s">
        <v>765</v>
      </c>
      <c r="C1203" s="21">
        <v>0.52950868999999989</v>
      </c>
      <c r="D1203" s="22">
        <v>0.58067161</v>
      </c>
      <c r="E1203" s="23">
        <f t="shared" si="52"/>
        <v>-8.8109904322686172E-2</v>
      </c>
      <c r="F1203" s="24">
        <f t="shared" si="51"/>
        <v>2.4524825047242606E-5</v>
      </c>
      <c r="G1203" s="137"/>
    </row>
    <row r="1204" spans="1:7" x14ac:dyDescent="0.15">
      <c r="A1204" s="25" t="s">
        <v>1085</v>
      </c>
      <c r="B1204" s="25" t="s">
        <v>1086</v>
      </c>
      <c r="C1204" s="21">
        <v>1.466426E-2</v>
      </c>
      <c r="D1204" s="22">
        <v>1.348237E-2</v>
      </c>
      <c r="E1204" s="23">
        <f t="shared" si="52"/>
        <v>8.766188733879865E-2</v>
      </c>
      <c r="F1204" s="24">
        <f t="shared" si="51"/>
        <v>6.7919265111074566E-7</v>
      </c>
      <c r="G1204" s="137"/>
    </row>
    <row r="1205" spans="1:7" x14ac:dyDescent="0.15">
      <c r="A1205" s="25" t="s">
        <v>324</v>
      </c>
      <c r="B1205" s="25" t="s">
        <v>1088</v>
      </c>
      <c r="C1205" s="21">
        <v>0.92803880000000005</v>
      </c>
      <c r="D1205" s="22">
        <v>0.98766699000000002</v>
      </c>
      <c r="E1205" s="23">
        <f t="shared" si="52"/>
        <v>-6.0372767950865658E-2</v>
      </c>
      <c r="F1205" s="24">
        <f t="shared" si="51"/>
        <v>4.2983221308517104E-5</v>
      </c>
      <c r="G1205" s="137"/>
    </row>
    <row r="1206" spans="1:7" x14ac:dyDescent="0.15">
      <c r="A1206" s="25" t="s">
        <v>326</v>
      </c>
      <c r="B1206" s="25" t="s">
        <v>1087</v>
      </c>
      <c r="C1206" s="21">
        <v>2.7329982500000001</v>
      </c>
      <c r="D1206" s="22">
        <v>2.7817348799999997</v>
      </c>
      <c r="E1206" s="23">
        <f t="shared" si="52"/>
        <v>-1.7520228239723434E-2</v>
      </c>
      <c r="F1206" s="24">
        <f t="shared" si="51"/>
        <v>1.2658206598209037E-4</v>
      </c>
      <c r="G1206" s="137"/>
    </row>
    <row r="1207" spans="1:7" x14ac:dyDescent="0.15">
      <c r="A1207" s="25" t="s">
        <v>1262</v>
      </c>
      <c r="B1207" s="25" t="s">
        <v>1089</v>
      </c>
      <c r="C1207" s="21">
        <v>3.8189601200000003</v>
      </c>
      <c r="D1207" s="22">
        <v>5.9561165100000002</v>
      </c>
      <c r="E1207" s="23">
        <f t="shared" si="52"/>
        <v>-0.3588170893587842</v>
      </c>
      <c r="F1207" s="24">
        <f t="shared" si="51"/>
        <v>1.7687968219255601E-4</v>
      </c>
      <c r="G1207" s="137"/>
    </row>
    <row r="1208" spans="1:7" x14ac:dyDescent="0.15">
      <c r="A1208" s="25" t="s">
        <v>1263</v>
      </c>
      <c r="B1208" s="25" t="s">
        <v>1090</v>
      </c>
      <c r="C1208" s="21">
        <v>0.50691527000000003</v>
      </c>
      <c r="D1208" s="22">
        <v>0.34162283999999998</v>
      </c>
      <c r="E1208" s="23">
        <f t="shared" si="52"/>
        <v>0.48384478625609484</v>
      </c>
      <c r="F1208" s="24">
        <f t="shared" si="51"/>
        <v>2.3478383915712041E-5</v>
      </c>
      <c r="G1208" s="137"/>
    </row>
    <row r="1209" spans="1:7" x14ac:dyDescent="0.15">
      <c r="A1209" s="25" t="s">
        <v>780</v>
      </c>
      <c r="B1209" s="25" t="s">
        <v>1091</v>
      </c>
      <c r="C1209" s="21">
        <v>0.93592613000000002</v>
      </c>
      <c r="D1209" s="22">
        <v>0.98505586999999994</v>
      </c>
      <c r="E1209" s="23">
        <f t="shared" si="52"/>
        <v>-4.9875079674414735E-2</v>
      </c>
      <c r="F1209" s="24">
        <f t="shared" si="51"/>
        <v>4.3348532382712824E-5</v>
      </c>
      <c r="G1209" s="137"/>
    </row>
    <row r="1210" spans="1:7" x14ac:dyDescent="0.15">
      <c r="A1210" s="25" t="s">
        <v>1020</v>
      </c>
      <c r="B1210" s="25" t="s">
        <v>1092</v>
      </c>
      <c r="C1210" s="21">
        <v>0.11765900999999999</v>
      </c>
      <c r="D1210" s="22">
        <v>4.3220389999999997E-2</v>
      </c>
      <c r="E1210" s="23">
        <f t="shared" si="52"/>
        <v>1.722303292496898</v>
      </c>
      <c r="F1210" s="24">
        <f t="shared" si="51"/>
        <v>5.4495170522730585E-6</v>
      </c>
      <c r="G1210" s="137"/>
    </row>
    <row r="1211" spans="1:7" x14ac:dyDescent="0.15">
      <c r="A1211" s="25" t="s">
        <v>463</v>
      </c>
      <c r="B1211" s="25" t="s">
        <v>1093</v>
      </c>
      <c r="C1211" s="21">
        <v>0.12566688000000001</v>
      </c>
      <c r="D1211" s="22">
        <v>0.34529506999999993</v>
      </c>
      <c r="E1211" s="23">
        <f t="shared" si="52"/>
        <v>-0.63605944330453368</v>
      </c>
      <c r="F1211" s="24">
        <f t="shared" si="51"/>
        <v>5.8204110800010323E-6</v>
      </c>
      <c r="G1211" s="137"/>
    </row>
    <row r="1212" spans="1:7" x14ac:dyDescent="0.15">
      <c r="A1212" s="25" t="s">
        <v>1094</v>
      </c>
      <c r="B1212" s="25" t="s">
        <v>1095</v>
      </c>
      <c r="C1212" s="21">
        <v>178.07025131</v>
      </c>
      <c r="D1212" s="22">
        <v>24.20269051</v>
      </c>
      <c r="E1212" s="23">
        <f t="shared" si="52"/>
        <v>6.3574568594522756</v>
      </c>
      <c r="F1212" s="24">
        <f t="shared" si="51"/>
        <v>8.2475355777376844E-3</v>
      </c>
      <c r="G1212" s="137"/>
    </row>
    <row r="1213" spans="1:7" x14ac:dyDescent="0.15">
      <c r="A1213" s="25" t="s">
        <v>1096</v>
      </c>
      <c r="B1213" s="25" t="s">
        <v>1097</v>
      </c>
      <c r="C1213" s="21">
        <v>7.244884E-2</v>
      </c>
      <c r="D1213" s="22">
        <v>0.16551614000000001</v>
      </c>
      <c r="E1213" s="23">
        <f t="shared" si="52"/>
        <v>-0.56228534570707123</v>
      </c>
      <c r="F1213" s="24">
        <f t="shared" si="51"/>
        <v>3.3555542325012128E-6</v>
      </c>
      <c r="G1213" s="137"/>
    </row>
    <row r="1214" spans="1:7" x14ac:dyDescent="0.15">
      <c r="A1214" s="25" t="s">
        <v>1098</v>
      </c>
      <c r="B1214" s="25" t="s">
        <v>1099</v>
      </c>
      <c r="C1214" s="21">
        <v>3.8993266200000001</v>
      </c>
      <c r="D1214" s="22">
        <v>13.400790820000001</v>
      </c>
      <c r="E1214" s="23">
        <f t="shared" si="52"/>
        <v>-0.70902264856037811</v>
      </c>
      <c r="F1214" s="24">
        <f t="shared" si="51"/>
        <v>1.8060195226929303E-4</v>
      </c>
      <c r="G1214" s="137"/>
    </row>
    <row r="1215" spans="1:7" x14ac:dyDescent="0.15">
      <c r="A1215" s="25" t="s">
        <v>485</v>
      </c>
      <c r="B1215" s="25" t="s">
        <v>1100</v>
      </c>
      <c r="C1215" s="21">
        <v>5.6206899999999994E-3</v>
      </c>
      <c r="D1215" s="22">
        <v>9.1460200000000012E-3</v>
      </c>
      <c r="E1215" s="23">
        <f t="shared" si="52"/>
        <v>-0.38544962726956655</v>
      </c>
      <c r="F1215" s="24">
        <f t="shared" si="51"/>
        <v>2.6032894548866812E-7</v>
      </c>
      <c r="G1215" s="137"/>
    </row>
    <row r="1216" spans="1:7" x14ac:dyDescent="0.15">
      <c r="A1216" s="25" t="s">
        <v>487</v>
      </c>
      <c r="B1216" s="25" t="s">
        <v>1101</v>
      </c>
      <c r="C1216" s="21">
        <v>3.2360079999999999E-2</v>
      </c>
      <c r="D1216" s="22">
        <v>1.3757700000000001E-2</v>
      </c>
      <c r="E1216" s="23">
        <f t="shared" si="52"/>
        <v>1.3521431634648229</v>
      </c>
      <c r="F1216" s="24">
        <f t="shared" si="51"/>
        <v>1.4987956109176881E-6</v>
      </c>
      <c r="G1216" s="137"/>
    </row>
    <row r="1217" spans="1:7" x14ac:dyDescent="0.15">
      <c r="A1217" s="25" t="s">
        <v>489</v>
      </c>
      <c r="B1217" s="25" t="s">
        <v>1102</v>
      </c>
      <c r="C1217" s="21">
        <v>8.8880279999999992E-2</v>
      </c>
      <c r="D1217" s="22">
        <v>2.7125970000000003E-2</v>
      </c>
      <c r="E1217" s="23">
        <f t="shared" si="52"/>
        <v>2.27657517869407</v>
      </c>
      <c r="F1217" s="24">
        <f t="shared" si="51"/>
        <v>4.1165959281044783E-6</v>
      </c>
      <c r="G1217" s="137"/>
    </row>
    <row r="1218" spans="1:7" x14ac:dyDescent="0.15">
      <c r="A1218" s="25" t="s">
        <v>491</v>
      </c>
      <c r="B1218" s="25" t="s">
        <v>1103</v>
      </c>
      <c r="C1218" s="21">
        <v>5.0452040000000004E-2</v>
      </c>
      <c r="D1218" s="22">
        <v>0.1003182</v>
      </c>
      <c r="E1218" s="23">
        <f t="shared" si="52"/>
        <v>-0.4970798917843422</v>
      </c>
      <c r="F1218" s="24">
        <f t="shared" si="51"/>
        <v>2.3367462661972294E-6</v>
      </c>
      <c r="G1218" s="137"/>
    </row>
    <row r="1219" spans="1:7" x14ac:dyDescent="0.15">
      <c r="A1219" s="25" t="s">
        <v>493</v>
      </c>
      <c r="B1219" s="25" t="s">
        <v>1104</v>
      </c>
      <c r="C1219" s="21">
        <v>0.27034303999999998</v>
      </c>
      <c r="D1219" s="22">
        <v>3.8438849199999998</v>
      </c>
      <c r="E1219" s="23">
        <f t="shared" si="52"/>
        <v>-0.92966932006903058</v>
      </c>
      <c r="F1219" s="24">
        <f t="shared" si="51"/>
        <v>1.252125958261367E-5</v>
      </c>
      <c r="G1219" s="137"/>
    </row>
    <row r="1220" spans="1:7" x14ac:dyDescent="0.15">
      <c r="A1220" s="25" t="s">
        <v>791</v>
      </c>
      <c r="B1220" s="25" t="s">
        <v>1105</v>
      </c>
      <c r="C1220" s="21">
        <v>1.2094097800000001</v>
      </c>
      <c r="D1220" s="22">
        <v>2.2685265399999999</v>
      </c>
      <c r="E1220" s="23">
        <f t="shared" si="52"/>
        <v>-0.46687430864264867</v>
      </c>
      <c r="F1220" s="24">
        <f t="shared" si="51"/>
        <v>5.6015253054532839E-5</v>
      </c>
      <c r="G1220" s="137"/>
    </row>
    <row r="1221" spans="1:7" x14ac:dyDescent="0.15">
      <c r="A1221" s="25" t="s">
        <v>792</v>
      </c>
      <c r="B1221" s="25" t="s">
        <v>1106</v>
      </c>
      <c r="C1221" s="21">
        <v>0.76716217000000009</v>
      </c>
      <c r="D1221" s="22">
        <v>0.41642967999999997</v>
      </c>
      <c r="E1221" s="23">
        <f t="shared" si="52"/>
        <v>0.84223701346167301</v>
      </c>
      <c r="F1221" s="24">
        <f t="shared" si="51"/>
        <v>3.5532028760685678E-5</v>
      </c>
      <c r="G1221" s="137"/>
    </row>
    <row r="1222" spans="1:7" x14ac:dyDescent="0.15">
      <c r="A1222" s="25" t="s">
        <v>813</v>
      </c>
      <c r="B1222" s="25" t="s">
        <v>908</v>
      </c>
      <c r="C1222" s="21">
        <v>2.2427399999999996E-3</v>
      </c>
      <c r="D1222" s="22">
        <v>0.40233437999999999</v>
      </c>
      <c r="E1222" s="23">
        <f t="shared" si="52"/>
        <v>-0.99442568144437471</v>
      </c>
      <c r="F1222" s="24">
        <f t="shared" si="51"/>
        <v>1.038751717681024E-7</v>
      </c>
      <c r="G1222" s="137"/>
    </row>
    <row r="1223" spans="1:7" x14ac:dyDescent="0.15">
      <c r="A1223" s="25" t="s">
        <v>502</v>
      </c>
      <c r="B1223" s="25" t="s">
        <v>1109</v>
      </c>
      <c r="C1223" s="21">
        <v>0.67743034999999996</v>
      </c>
      <c r="D1223" s="22">
        <v>0.69233422</v>
      </c>
      <c r="E1223" s="23">
        <f t="shared" si="52"/>
        <v>-2.1526987355904526E-2</v>
      </c>
      <c r="F1223" s="24">
        <f t="shared" si="51"/>
        <v>3.1375992744221685E-5</v>
      </c>
      <c r="G1223" s="137"/>
    </row>
    <row r="1224" spans="1:7" x14ac:dyDescent="0.15">
      <c r="A1224" s="25" t="s">
        <v>504</v>
      </c>
      <c r="B1224" s="25" t="s">
        <v>1110</v>
      </c>
      <c r="C1224" s="21">
        <v>4.5813335000000004</v>
      </c>
      <c r="D1224" s="22">
        <v>1.0858164800000001</v>
      </c>
      <c r="E1224" s="23">
        <f t="shared" si="52"/>
        <v>3.2192521336570614</v>
      </c>
      <c r="F1224" s="24">
        <f t="shared" si="51"/>
        <v>2.1218991244614262E-4</v>
      </c>
      <c r="G1224" s="137"/>
    </row>
    <row r="1225" spans="1:7" x14ac:dyDescent="0.15">
      <c r="A1225" s="25" t="s">
        <v>518</v>
      </c>
      <c r="B1225" s="25" t="s">
        <v>1111</v>
      </c>
      <c r="C1225" s="21">
        <v>0.35023792000000004</v>
      </c>
      <c r="D1225" s="22">
        <v>0.85510386999999999</v>
      </c>
      <c r="E1225" s="23">
        <f t="shared" si="52"/>
        <v>-0.59041476446598229</v>
      </c>
      <c r="F1225" s="24">
        <f t="shared" si="51"/>
        <v>1.6221686017863382E-5</v>
      </c>
      <c r="G1225" s="137"/>
    </row>
    <row r="1226" spans="1:7" x14ac:dyDescent="0.15">
      <c r="A1226" s="25" t="s">
        <v>521</v>
      </c>
      <c r="B1226" s="25" t="s">
        <v>1112</v>
      </c>
      <c r="C1226" s="21">
        <v>1.1365100000000001E-3</v>
      </c>
      <c r="D1226" s="22">
        <v>0.20639352</v>
      </c>
      <c r="E1226" s="23">
        <f t="shared" si="52"/>
        <v>-0.99449348022166584</v>
      </c>
      <c r="F1226" s="24">
        <f t="shared" ref="F1226:F1255" si="53">C1226/$C$1542</f>
        <v>5.2638812999351724E-8</v>
      </c>
      <c r="G1226" s="137"/>
    </row>
    <row r="1227" spans="1:7" x14ac:dyDescent="0.15">
      <c r="A1227" s="25" t="s">
        <v>523</v>
      </c>
      <c r="B1227" s="25" t="s">
        <v>1113</v>
      </c>
      <c r="C1227" s="21">
        <v>0.73316572999999996</v>
      </c>
      <c r="D1227" s="22">
        <v>0.89523485000000003</v>
      </c>
      <c r="E1227" s="23">
        <f t="shared" si="52"/>
        <v>-0.18103531157215347</v>
      </c>
      <c r="F1227" s="24">
        <f t="shared" si="53"/>
        <v>3.3957443189240034E-5</v>
      </c>
      <c r="G1227" s="137"/>
    </row>
    <row r="1228" spans="1:7" x14ac:dyDescent="0.15">
      <c r="A1228" s="25" t="s">
        <v>1028</v>
      </c>
      <c r="B1228" s="25" t="s">
        <v>1114</v>
      </c>
      <c r="C1228" s="21">
        <v>3.6781155800000001</v>
      </c>
      <c r="D1228" s="22">
        <v>9.8432170000000013E-2</v>
      </c>
      <c r="E1228" s="23">
        <f t="shared" si="52"/>
        <v>36.367006944985562</v>
      </c>
      <c r="F1228" s="24">
        <f t="shared" si="53"/>
        <v>1.703562997295423E-4</v>
      </c>
      <c r="G1228" s="137"/>
    </row>
    <row r="1229" spans="1:7" x14ac:dyDescent="0.15">
      <c r="A1229" s="25" t="s">
        <v>525</v>
      </c>
      <c r="B1229" s="25" t="s">
        <v>1115</v>
      </c>
      <c r="C1229" s="21">
        <v>1.1700799999999999E-2</v>
      </c>
      <c r="D1229" s="22">
        <v>0.32579606999999994</v>
      </c>
      <c r="E1229" s="23">
        <f t="shared" si="52"/>
        <v>-0.96408550907320645</v>
      </c>
      <c r="F1229" s="24">
        <f t="shared" si="53"/>
        <v>5.4193647494770357E-7</v>
      </c>
      <c r="G1229" s="137"/>
    </row>
    <row r="1230" spans="1:7" x14ac:dyDescent="0.15">
      <c r="A1230" s="25" t="s">
        <v>797</v>
      </c>
      <c r="B1230" s="25" t="s">
        <v>1116</v>
      </c>
      <c r="C1230" s="21">
        <v>0.47326915999999997</v>
      </c>
      <c r="D1230" s="22">
        <v>2.9886840000000001E-2</v>
      </c>
      <c r="E1230" s="23">
        <f t="shared" si="52"/>
        <v>14.835369681103789</v>
      </c>
      <c r="F1230" s="24">
        <f t="shared" si="53"/>
        <v>2.1920024295079031E-5</v>
      </c>
      <c r="G1230" s="137"/>
    </row>
    <row r="1231" spans="1:7" x14ac:dyDescent="0.15">
      <c r="A1231" s="25" t="s">
        <v>1194</v>
      </c>
      <c r="B1231" s="25" t="s">
        <v>1117</v>
      </c>
      <c r="C1231" s="21">
        <v>0.29740941999999998</v>
      </c>
      <c r="D1231" s="22">
        <v>1.92657119</v>
      </c>
      <c r="E1231" s="23">
        <f t="shared" si="52"/>
        <v>-0.84562759915453733</v>
      </c>
      <c r="F1231" s="24">
        <f t="shared" si="53"/>
        <v>1.3774871178982724E-5</v>
      </c>
      <c r="G1231" s="137"/>
    </row>
    <row r="1232" spans="1:7" x14ac:dyDescent="0.15">
      <c r="A1232" s="25" t="s">
        <v>1021</v>
      </c>
      <c r="B1232" s="25" t="s">
        <v>1118</v>
      </c>
      <c r="C1232" s="21">
        <v>1.55962924</v>
      </c>
      <c r="D1232" s="22">
        <v>3.06049711</v>
      </c>
      <c r="E1232" s="23">
        <f t="shared" si="52"/>
        <v>-0.49040002851040099</v>
      </c>
      <c r="F1232" s="24">
        <f t="shared" si="53"/>
        <v>7.2236084075530396E-5</v>
      </c>
      <c r="G1232" s="137"/>
    </row>
    <row r="1233" spans="1:7" x14ac:dyDescent="0.15">
      <c r="A1233" s="25" t="s">
        <v>1200</v>
      </c>
      <c r="B1233" s="25" t="s">
        <v>1119</v>
      </c>
      <c r="C1233" s="21">
        <v>4.5588599999999996E-3</v>
      </c>
      <c r="D1233" s="22">
        <v>2.572224E-2</v>
      </c>
      <c r="E1233" s="23">
        <f t="shared" ref="E1233:E1256" si="54">IF(ISERROR(C1233/D1233-1),"",((C1233/D1233-1)))</f>
        <v>-0.82276582443830715</v>
      </c>
      <c r="F1233" s="24">
        <f t="shared" si="53"/>
        <v>2.1114902555210652E-7</v>
      </c>
      <c r="G1233" s="137"/>
    </row>
    <row r="1234" spans="1:7" x14ac:dyDescent="0.15">
      <c r="A1234" s="25" t="s">
        <v>939</v>
      </c>
      <c r="B1234" s="25" t="s">
        <v>1120</v>
      </c>
      <c r="C1234" s="21">
        <v>0.87454898999999997</v>
      </c>
      <c r="D1234" s="22">
        <v>3.3394732899999999</v>
      </c>
      <c r="E1234" s="23">
        <f t="shared" si="54"/>
        <v>-0.7381176868164141</v>
      </c>
      <c r="F1234" s="24">
        <f t="shared" si="53"/>
        <v>4.050577711008431E-5</v>
      </c>
      <c r="G1234" s="137"/>
    </row>
    <row r="1235" spans="1:7" x14ac:dyDescent="0.15">
      <c r="A1235" s="25" t="s">
        <v>1219</v>
      </c>
      <c r="B1235" s="25" t="s">
        <v>1220</v>
      </c>
      <c r="C1235" s="21">
        <v>0</v>
      </c>
      <c r="D1235" s="22">
        <v>8.7123600000000006E-3</v>
      </c>
      <c r="E1235" s="23">
        <f t="shared" si="54"/>
        <v>-1</v>
      </c>
      <c r="F1235" s="24">
        <f t="shared" si="53"/>
        <v>0</v>
      </c>
      <c r="G1235" s="137"/>
    </row>
    <row r="1236" spans="1:7" x14ac:dyDescent="0.15">
      <c r="A1236" s="25" t="s">
        <v>1221</v>
      </c>
      <c r="B1236" s="25" t="s">
        <v>1222</v>
      </c>
      <c r="C1236" s="21">
        <v>0</v>
      </c>
      <c r="D1236" s="22">
        <v>0</v>
      </c>
      <c r="E1236" s="23" t="str">
        <f t="shared" si="54"/>
        <v/>
      </c>
      <c r="F1236" s="24">
        <f t="shared" si="53"/>
        <v>0</v>
      </c>
      <c r="G1236" s="137"/>
    </row>
    <row r="1237" spans="1:7" x14ac:dyDescent="0.15">
      <c r="A1237" s="25" t="s">
        <v>994</v>
      </c>
      <c r="B1237" s="25" t="s">
        <v>34</v>
      </c>
      <c r="C1237" s="21">
        <v>6.1410039999999999E-2</v>
      </c>
      <c r="D1237" s="22">
        <v>1.09958E-3</v>
      </c>
      <c r="E1237" s="23">
        <f t="shared" si="54"/>
        <v>54.84863311446189</v>
      </c>
      <c r="F1237" s="24">
        <f t="shared" si="53"/>
        <v>2.8442790752766884E-6</v>
      </c>
      <c r="G1237" s="137"/>
    </row>
    <row r="1238" spans="1:7" x14ac:dyDescent="0.15">
      <c r="A1238" s="25" t="s">
        <v>1121</v>
      </c>
      <c r="B1238" s="25" t="s">
        <v>1122</v>
      </c>
      <c r="C1238" s="21">
        <v>0.27825015000000003</v>
      </c>
      <c r="D1238" s="22">
        <v>0</v>
      </c>
      <c r="E1238" s="23" t="str">
        <f t="shared" si="54"/>
        <v/>
      </c>
      <c r="F1238" s="24">
        <f t="shared" si="53"/>
        <v>1.2887486791045894E-5</v>
      </c>
      <c r="G1238" s="137"/>
    </row>
    <row r="1239" spans="1:7" x14ac:dyDescent="0.15">
      <c r="A1239" s="25" t="s">
        <v>1223</v>
      </c>
      <c r="B1239" s="25" t="s">
        <v>1224</v>
      </c>
      <c r="C1239" s="21">
        <v>2.92508876</v>
      </c>
      <c r="D1239" s="22">
        <v>0</v>
      </c>
      <c r="E1239" s="23" t="str">
        <f t="shared" si="54"/>
        <v/>
      </c>
      <c r="F1239" s="24">
        <f t="shared" si="53"/>
        <v>1.3547896652395984E-4</v>
      </c>
      <c r="G1239" s="137"/>
    </row>
    <row r="1240" spans="1:7" x14ac:dyDescent="0.15">
      <c r="A1240" s="25" t="s">
        <v>1225</v>
      </c>
      <c r="B1240" s="25" t="s">
        <v>1226</v>
      </c>
      <c r="C1240" s="21">
        <v>10.670925199999999</v>
      </c>
      <c r="D1240" s="22">
        <v>3.3638651800000003</v>
      </c>
      <c r="E1240" s="23">
        <f t="shared" si="54"/>
        <v>2.1722214265436159</v>
      </c>
      <c r="F1240" s="24">
        <f t="shared" si="53"/>
        <v>4.9423659812308719E-4</v>
      </c>
      <c r="G1240" s="137"/>
    </row>
    <row r="1241" spans="1:7" x14ac:dyDescent="0.15">
      <c r="A1241" s="25" t="s">
        <v>1227</v>
      </c>
      <c r="B1241" s="25" t="s">
        <v>1228</v>
      </c>
      <c r="C1241" s="21">
        <v>0</v>
      </c>
      <c r="D1241" s="22">
        <v>0.24395882000000002</v>
      </c>
      <c r="E1241" s="23">
        <f t="shared" si="54"/>
        <v>-1</v>
      </c>
      <c r="F1241" s="24">
        <f t="shared" si="53"/>
        <v>0</v>
      </c>
      <c r="G1241" s="137"/>
    </row>
    <row r="1242" spans="1:7" x14ac:dyDescent="0.15">
      <c r="A1242" s="25" t="s">
        <v>1229</v>
      </c>
      <c r="B1242" s="25" t="s">
        <v>1230</v>
      </c>
      <c r="C1242" s="21">
        <v>1.3712129999999999E-2</v>
      </c>
      <c r="D1242" s="22">
        <v>0</v>
      </c>
      <c r="E1242" s="23" t="str">
        <f t="shared" si="54"/>
        <v/>
      </c>
      <c r="F1242" s="24">
        <f t="shared" si="53"/>
        <v>6.3509361720776828E-7</v>
      </c>
      <c r="G1242" s="137"/>
    </row>
    <row r="1243" spans="1:7" x14ac:dyDescent="0.15">
      <c r="A1243" s="25" t="s">
        <v>1231</v>
      </c>
      <c r="B1243" s="25" t="s">
        <v>1232</v>
      </c>
      <c r="C1243" s="21">
        <v>0.82797192000000008</v>
      </c>
      <c r="D1243" s="22">
        <v>1.2304428600000001</v>
      </c>
      <c r="E1243" s="23">
        <f t="shared" si="54"/>
        <v>-0.3270943764101325</v>
      </c>
      <c r="F1243" s="24">
        <f t="shared" si="53"/>
        <v>3.8348504690318792E-5</v>
      </c>
      <c r="G1243" s="137"/>
    </row>
    <row r="1244" spans="1:7" x14ac:dyDescent="0.15">
      <c r="A1244" s="25" t="s">
        <v>1123</v>
      </c>
      <c r="B1244" s="25" t="s">
        <v>1124</v>
      </c>
      <c r="C1244" s="21">
        <v>0.9374060500000001</v>
      </c>
      <c r="D1244" s="22">
        <v>0.36289737999999999</v>
      </c>
      <c r="E1244" s="23">
        <f t="shared" si="54"/>
        <v>1.583116058870417</v>
      </c>
      <c r="F1244" s="24">
        <f t="shared" si="53"/>
        <v>4.3417076638490606E-5</v>
      </c>
      <c r="G1244" s="137"/>
    </row>
    <row r="1245" spans="1:7" x14ac:dyDescent="0.15">
      <c r="A1245" s="25" t="s">
        <v>1233</v>
      </c>
      <c r="B1245" s="25" t="s">
        <v>1234</v>
      </c>
      <c r="C1245" s="21">
        <v>0.8247159300000001</v>
      </c>
      <c r="D1245" s="22">
        <v>0.50024592000000001</v>
      </c>
      <c r="E1245" s="23">
        <f t="shared" si="54"/>
        <v>0.6486210022462553</v>
      </c>
      <c r="F1245" s="24">
        <f t="shared" si="53"/>
        <v>3.8197699639120158E-5</v>
      </c>
      <c r="G1245" s="137"/>
    </row>
    <row r="1246" spans="1:7" x14ac:dyDescent="0.15">
      <c r="A1246" s="25" t="s">
        <v>46</v>
      </c>
      <c r="B1246" s="25" t="s">
        <v>41</v>
      </c>
      <c r="C1246" s="21">
        <v>1.86121917</v>
      </c>
      <c r="D1246" s="22">
        <v>2.3619143399999998</v>
      </c>
      <c r="E1246" s="23">
        <f t="shared" si="54"/>
        <v>-0.21198701473652926</v>
      </c>
      <c r="F1246" s="24">
        <f t="shared" si="53"/>
        <v>8.6204580549611195E-5</v>
      </c>
      <c r="G1246" s="137"/>
    </row>
    <row r="1247" spans="1:7" x14ac:dyDescent="0.15">
      <c r="A1247" s="25" t="s">
        <v>1235</v>
      </c>
      <c r="B1247" s="25" t="s">
        <v>1236</v>
      </c>
      <c r="C1247" s="21">
        <v>1.0666419999999999E-2</v>
      </c>
      <c r="D1247" s="22">
        <v>0</v>
      </c>
      <c r="E1247" s="23" t="str">
        <f t="shared" si="54"/>
        <v/>
      </c>
      <c r="F1247" s="24">
        <f t="shared" si="53"/>
        <v>4.9402793442428596E-7</v>
      </c>
      <c r="G1247" s="137"/>
    </row>
    <row r="1248" spans="1:7" x14ac:dyDescent="0.15">
      <c r="A1248" s="25" t="s">
        <v>1237</v>
      </c>
      <c r="B1248" s="25" t="s">
        <v>1238</v>
      </c>
      <c r="C1248" s="21">
        <v>0.12433166999999999</v>
      </c>
      <c r="D1248" s="22">
        <v>0</v>
      </c>
      <c r="E1248" s="23" t="str">
        <f t="shared" si="54"/>
        <v/>
      </c>
      <c r="F1248" s="24">
        <f t="shared" si="53"/>
        <v>5.7585692400657344E-6</v>
      </c>
      <c r="G1248" s="137"/>
    </row>
    <row r="1249" spans="1:7" x14ac:dyDescent="0.15">
      <c r="A1249" s="25" t="s">
        <v>1239</v>
      </c>
      <c r="B1249" s="25" t="s">
        <v>1240</v>
      </c>
      <c r="C1249" s="21">
        <v>0</v>
      </c>
      <c r="D1249" s="22">
        <v>1.468144E-2</v>
      </c>
      <c r="E1249" s="23">
        <f t="shared" si="54"/>
        <v>-1</v>
      </c>
      <c r="F1249" s="24">
        <f t="shared" si="53"/>
        <v>0</v>
      </c>
      <c r="G1249" s="137"/>
    </row>
    <row r="1250" spans="1:7" x14ac:dyDescent="0.15">
      <c r="A1250" s="25" t="s">
        <v>1014</v>
      </c>
      <c r="B1250" s="25" t="s">
        <v>1125</v>
      </c>
      <c r="C1250" s="21">
        <v>8.3891670000000002E-2</v>
      </c>
      <c r="D1250" s="22">
        <v>0.16459736</v>
      </c>
      <c r="E1250" s="23">
        <f t="shared" si="54"/>
        <v>-0.49032189823700689</v>
      </c>
      <c r="F1250" s="24">
        <f t="shared" si="53"/>
        <v>3.8855425199367584E-6</v>
      </c>
      <c r="G1250" s="137"/>
    </row>
    <row r="1251" spans="1:7" x14ac:dyDescent="0.15">
      <c r="A1251" s="25" t="s">
        <v>1015</v>
      </c>
      <c r="B1251" s="25" t="s">
        <v>1126</v>
      </c>
      <c r="C1251" s="21">
        <v>8.3352479999999993E-2</v>
      </c>
      <c r="D1251" s="22">
        <v>0.15455550000000001</v>
      </c>
      <c r="E1251" s="23">
        <f t="shared" si="54"/>
        <v>-0.46069547832332081</v>
      </c>
      <c r="F1251" s="24">
        <f t="shared" si="53"/>
        <v>3.8605692934969375E-6</v>
      </c>
      <c r="G1251" s="137"/>
    </row>
    <row r="1252" spans="1:7" x14ac:dyDescent="0.15">
      <c r="A1252" s="25" t="s">
        <v>1016</v>
      </c>
      <c r="B1252" s="25" t="s">
        <v>1127</v>
      </c>
      <c r="C1252" s="21">
        <v>1.334569E-2</v>
      </c>
      <c r="D1252" s="22">
        <v>0</v>
      </c>
      <c r="E1252" s="23" t="str">
        <f t="shared" si="54"/>
        <v/>
      </c>
      <c r="F1252" s="24">
        <f t="shared" si="53"/>
        <v>6.1812151257562036E-7</v>
      </c>
      <c r="G1252" s="137"/>
    </row>
    <row r="1253" spans="1:7" x14ac:dyDescent="0.15">
      <c r="A1253" s="25" t="s">
        <v>1017</v>
      </c>
      <c r="B1253" s="25" t="s">
        <v>1128</v>
      </c>
      <c r="C1253" s="21">
        <v>4.3049999999999996E-5</v>
      </c>
      <c r="D1253" s="22">
        <v>1.8413519999999999E-2</v>
      </c>
      <c r="E1253" s="23">
        <f t="shared" si="54"/>
        <v>-0.99766204397638258</v>
      </c>
      <c r="F1253" s="24">
        <f t="shared" si="53"/>
        <v>1.9939119758049568E-9</v>
      </c>
      <c r="G1253" s="137"/>
    </row>
    <row r="1254" spans="1:7" x14ac:dyDescent="0.15">
      <c r="A1254" s="25" t="s">
        <v>1018</v>
      </c>
      <c r="B1254" s="25" t="s">
        <v>1129</v>
      </c>
      <c r="C1254" s="21">
        <v>0</v>
      </c>
      <c r="D1254" s="22">
        <v>0.20699710000000002</v>
      </c>
      <c r="E1254" s="23">
        <f t="shared" si="54"/>
        <v>-1</v>
      </c>
      <c r="F1254" s="24">
        <f t="shared" si="53"/>
        <v>0</v>
      </c>
      <c r="G1254" s="137"/>
    </row>
    <row r="1255" spans="1:7" x14ac:dyDescent="0.15">
      <c r="A1255" s="25" t="s">
        <v>1019</v>
      </c>
      <c r="B1255" s="25" t="s">
        <v>1130</v>
      </c>
      <c r="C1255" s="136">
        <v>0</v>
      </c>
      <c r="D1255" s="22">
        <v>5.3637219999999999E-2</v>
      </c>
      <c r="E1255" s="23">
        <f t="shared" si="54"/>
        <v>-1</v>
      </c>
      <c r="F1255" s="24">
        <f t="shared" si="53"/>
        <v>0</v>
      </c>
      <c r="G1255" s="137"/>
    </row>
    <row r="1256" spans="1:7" s="4" customFormat="1" x14ac:dyDescent="0.15">
      <c r="A1256" s="113" t="s">
        <v>1107</v>
      </c>
      <c r="B1256" s="27"/>
      <c r="C1256" s="29">
        <f>SUM(C1073:C1255)</f>
        <v>3229.8473871549636</v>
      </c>
      <c r="D1256" s="29">
        <f>SUM(D1073:D1255)</f>
        <v>3633.3389185699998</v>
      </c>
      <c r="E1256" s="30">
        <f t="shared" si="54"/>
        <v>-0.11105254435604406</v>
      </c>
      <c r="F1256" s="49">
        <f>C1256/C$1542</f>
        <v>0.14959422497725045</v>
      </c>
      <c r="G1256" s="122"/>
    </row>
    <row r="1257" spans="1:7" x14ac:dyDescent="0.15">
      <c r="C1257" s="115"/>
      <c r="E1257" s="33"/>
      <c r="G1257" s="122"/>
    </row>
    <row r="1258" spans="1:7" s="4" customFormat="1" x14ac:dyDescent="0.15">
      <c r="A1258" s="34" t="s">
        <v>1131</v>
      </c>
      <c r="B1258" s="35" t="s">
        <v>1296</v>
      </c>
      <c r="C1258" s="141" t="s">
        <v>815</v>
      </c>
      <c r="D1258" s="142"/>
      <c r="E1258" s="143"/>
      <c r="F1258" s="36"/>
      <c r="G1258" s="122"/>
    </row>
    <row r="1259" spans="1:7" s="10" customFormat="1" x14ac:dyDescent="0.15">
      <c r="A1259" s="37"/>
      <c r="B1259" s="38"/>
      <c r="C1259" s="7" t="s">
        <v>1545</v>
      </c>
      <c r="D1259" s="39" t="s">
        <v>607</v>
      </c>
      <c r="E1259" s="40" t="s">
        <v>1260</v>
      </c>
      <c r="F1259" s="41" t="s">
        <v>1261</v>
      </c>
      <c r="G1259" s="122"/>
    </row>
    <row r="1260" spans="1:7" x14ac:dyDescent="0.15">
      <c r="A1260" s="20" t="s">
        <v>1305</v>
      </c>
      <c r="B1260" s="20" t="s">
        <v>1306</v>
      </c>
      <c r="C1260" s="21">
        <v>22.545862439793805</v>
      </c>
      <c r="D1260" s="46">
        <v>47.242638426956695</v>
      </c>
      <c r="E1260" s="42">
        <f t="shared" ref="E1260:E1291" si="55">IF(ISERROR(C1260/D1260-1),"",((C1260/D1260-1)))</f>
        <v>-0.52276453664516098</v>
      </c>
      <c r="F1260" s="43">
        <f t="shared" ref="F1260:F1291" si="56">C1260/$C$1542</f>
        <v>1.0442384465402098E-3</v>
      </c>
      <c r="G1260" s="122"/>
    </row>
    <row r="1261" spans="1:7" x14ac:dyDescent="0.15">
      <c r="A1261" s="25" t="s">
        <v>970</v>
      </c>
      <c r="B1261" s="25" t="s">
        <v>1309</v>
      </c>
      <c r="C1261" s="21">
        <v>0.97191789085160507</v>
      </c>
      <c r="D1261" s="22">
        <v>4.8760936440687601</v>
      </c>
      <c r="E1261" s="23">
        <f t="shared" si="55"/>
        <v>-0.8006769431030436</v>
      </c>
      <c r="F1261" s="24">
        <f t="shared" si="56"/>
        <v>4.5015533613661099E-5</v>
      </c>
      <c r="G1261" s="122"/>
    </row>
    <row r="1262" spans="1:7" x14ac:dyDescent="0.15">
      <c r="A1262" s="25" t="s">
        <v>971</v>
      </c>
      <c r="B1262" s="25" t="s">
        <v>1310</v>
      </c>
      <c r="C1262" s="21">
        <v>9.6678187936970676</v>
      </c>
      <c r="D1262" s="22">
        <v>3.1116257957322602</v>
      </c>
      <c r="E1262" s="23">
        <f t="shared" si="55"/>
        <v>2.1069991793219263</v>
      </c>
      <c r="F1262" s="24">
        <f t="shared" si="56"/>
        <v>4.4777653130464149E-4</v>
      </c>
      <c r="G1262" s="122"/>
    </row>
    <row r="1263" spans="1:7" x14ac:dyDescent="0.15">
      <c r="A1263" s="25" t="s">
        <v>972</v>
      </c>
      <c r="B1263" s="25" t="s">
        <v>1311</v>
      </c>
      <c r="C1263" s="21">
        <v>4.3996188719498605E-3</v>
      </c>
      <c r="D1263" s="22">
        <v>0.20710551506059402</v>
      </c>
      <c r="E1263" s="23">
        <f t="shared" si="55"/>
        <v>-0.97875663103098609</v>
      </c>
      <c r="F1263" s="24">
        <f t="shared" si="56"/>
        <v>2.0377358322318982E-7</v>
      </c>
      <c r="G1263" s="122"/>
    </row>
    <row r="1264" spans="1:7" x14ac:dyDescent="0.15">
      <c r="A1264" s="25" t="s">
        <v>1340</v>
      </c>
      <c r="B1264" s="25" t="s">
        <v>1341</v>
      </c>
      <c r="C1264" s="21">
        <v>0.23522867354737301</v>
      </c>
      <c r="D1264" s="22">
        <v>0.506056206714114</v>
      </c>
      <c r="E1264" s="23">
        <f t="shared" si="55"/>
        <v>-0.53517283173989294</v>
      </c>
      <c r="F1264" s="24">
        <f t="shared" si="56"/>
        <v>1.0894895917278089E-5</v>
      </c>
      <c r="G1264" s="122"/>
    </row>
    <row r="1265" spans="1:7" x14ac:dyDescent="0.15">
      <c r="A1265" s="25" t="s">
        <v>537</v>
      </c>
      <c r="B1265" s="25" t="s">
        <v>946</v>
      </c>
      <c r="C1265" s="21">
        <v>1.7435201342281902E-2</v>
      </c>
      <c r="D1265" s="22">
        <v>6.4290382780095509E-2</v>
      </c>
      <c r="E1265" s="23">
        <f t="shared" si="55"/>
        <v>-0.72880545132358598</v>
      </c>
      <c r="F1265" s="24">
        <f t="shared" si="56"/>
        <v>8.0753209656089533E-7</v>
      </c>
      <c r="G1265" s="122"/>
    </row>
    <row r="1266" spans="1:7" x14ac:dyDescent="0.15">
      <c r="A1266" s="25" t="s">
        <v>1348</v>
      </c>
      <c r="B1266" s="25" t="s">
        <v>1349</v>
      </c>
      <c r="C1266" s="21">
        <v>1.9341013513513503E-2</v>
      </c>
      <c r="D1266" s="22">
        <v>5.6058519904468203E-2</v>
      </c>
      <c r="E1266" s="23">
        <f t="shared" si="55"/>
        <v>-0.65498529846179709</v>
      </c>
      <c r="F1266" s="24">
        <f t="shared" si="56"/>
        <v>8.9580205502439212E-7</v>
      </c>
      <c r="G1266" s="122"/>
    </row>
    <row r="1267" spans="1:7" x14ac:dyDescent="0.15">
      <c r="A1267" s="25" t="s">
        <v>1350</v>
      </c>
      <c r="B1267" s="25" t="s">
        <v>1351</v>
      </c>
      <c r="C1267" s="21">
        <v>1.9338542131085099</v>
      </c>
      <c r="D1267" s="22">
        <v>3.8035955912910899</v>
      </c>
      <c r="E1267" s="23">
        <f t="shared" si="55"/>
        <v>-0.49157207523944901</v>
      </c>
      <c r="F1267" s="24">
        <f t="shared" si="56"/>
        <v>8.956875900064877E-5</v>
      </c>
      <c r="G1267" s="122"/>
    </row>
    <row r="1268" spans="1:7" x14ac:dyDescent="0.15">
      <c r="A1268" s="25" t="s">
        <v>1380</v>
      </c>
      <c r="B1268" s="25" t="s">
        <v>1381</v>
      </c>
      <c r="C1268" s="21">
        <v>1.4426979733518399</v>
      </c>
      <c r="D1268" s="22">
        <v>1.7088841085572499</v>
      </c>
      <c r="E1268" s="23">
        <f t="shared" si="55"/>
        <v>-0.15576605451035619</v>
      </c>
      <c r="F1268" s="24">
        <f t="shared" si="56"/>
        <v>6.6820273322549923E-5</v>
      </c>
      <c r="G1268" s="122"/>
    </row>
    <row r="1269" spans="1:7" x14ac:dyDescent="0.15">
      <c r="A1269" s="25" t="s">
        <v>1132</v>
      </c>
      <c r="B1269" s="25" t="s">
        <v>1383</v>
      </c>
      <c r="C1269" s="21">
        <v>3.5208510137976101E-2</v>
      </c>
      <c r="D1269" s="22">
        <v>0.11798433351712401</v>
      </c>
      <c r="E1269" s="23">
        <f t="shared" si="55"/>
        <v>-0.70158317559283401</v>
      </c>
      <c r="F1269" s="24">
        <f t="shared" si="56"/>
        <v>1.6307240421454306E-6</v>
      </c>
      <c r="G1269" s="122"/>
    </row>
    <row r="1270" spans="1:7" x14ac:dyDescent="0.15">
      <c r="A1270" s="25" t="s">
        <v>1384</v>
      </c>
      <c r="B1270" s="25" t="s">
        <v>1385</v>
      </c>
      <c r="C1270" s="21">
        <v>3.7919023772973008E-2</v>
      </c>
      <c r="D1270" s="22">
        <v>0.47610784648648602</v>
      </c>
      <c r="E1270" s="23">
        <f t="shared" si="55"/>
        <v>-0.92035623010038059</v>
      </c>
      <c r="F1270" s="24">
        <f t="shared" si="56"/>
        <v>1.7562647064288908E-6</v>
      </c>
      <c r="G1270" s="122"/>
    </row>
    <row r="1271" spans="1:7" x14ac:dyDescent="0.15">
      <c r="A1271" s="25" t="s">
        <v>1386</v>
      </c>
      <c r="B1271" s="25" t="s">
        <v>1387</v>
      </c>
      <c r="C1271" s="21">
        <v>0.38346427999516303</v>
      </c>
      <c r="D1271" s="22">
        <v>1.0422246530778501</v>
      </c>
      <c r="E1271" s="23">
        <f t="shared" si="55"/>
        <v>-0.63207137840893135</v>
      </c>
      <c r="F1271" s="24">
        <f t="shared" si="56"/>
        <v>1.7760604417555884E-5</v>
      </c>
      <c r="G1271" s="122"/>
    </row>
    <row r="1272" spans="1:7" x14ac:dyDescent="0.15">
      <c r="A1272" s="25" t="s">
        <v>1388</v>
      </c>
      <c r="B1272" s="25" t="s">
        <v>1389</v>
      </c>
      <c r="C1272" s="21">
        <v>12.798466456185</v>
      </c>
      <c r="D1272" s="22">
        <v>3.0195132692660898</v>
      </c>
      <c r="E1272" s="23">
        <f t="shared" si="55"/>
        <v>3.238585929213599</v>
      </c>
      <c r="F1272" s="24">
        <f t="shared" si="56"/>
        <v>5.9277620299478054E-4</v>
      </c>
      <c r="G1272" s="122"/>
    </row>
    <row r="1273" spans="1:7" x14ac:dyDescent="0.15">
      <c r="A1273" s="25" t="s">
        <v>258</v>
      </c>
      <c r="B1273" s="25" t="s">
        <v>1391</v>
      </c>
      <c r="C1273" s="21">
        <v>3.5737288590603995E-2</v>
      </c>
      <c r="D1273" s="22">
        <v>0.15814189189189201</v>
      </c>
      <c r="E1273" s="23">
        <f t="shared" si="55"/>
        <v>-0.77401757268064997</v>
      </c>
      <c r="F1273" s="24">
        <f t="shared" si="56"/>
        <v>1.6552150453798643E-6</v>
      </c>
      <c r="G1273" s="122"/>
    </row>
    <row r="1274" spans="1:7" x14ac:dyDescent="0.15">
      <c r="A1274" s="25" t="s">
        <v>259</v>
      </c>
      <c r="B1274" s="25" t="s">
        <v>1393</v>
      </c>
      <c r="C1274" s="21">
        <v>3.5140090038636405E-2</v>
      </c>
      <c r="D1274" s="22">
        <v>5.6951219099099101E-2</v>
      </c>
      <c r="E1274" s="23">
        <f t="shared" si="55"/>
        <v>-0.38297914259762911</v>
      </c>
      <c r="F1274" s="24">
        <f t="shared" si="56"/>
        <v>1.627555083830467E-6</v>
      </c>
      <c r="G1274" s="122"/>
    </row>
    <row r="1275" spans="1:7" x14ac:dyDescent="0.15">
      <c r="A1275" s="25" t="s">
        <v>1394</v>
      </c>
      <c r="B1275" s="25" t="s">
        <v>1395</v>
      </c>
      <c r="C1275" s="21">
        <v>0.61402989876745906</v>
      </c>
      <c r="D1275" s="22">
        <v>0.7278923234895941</v>
      </c>
      <c r="E1275" s="23">
        <f t="shared" si="55"/>
        <v>-0.15642756634149724</v>
      </c>
      <c r="F1275" s="24">
        <f t="shared" si="56"/>
        <v>2.8439525404291336E-5</v>
      </c>
      <c r="G1275" s="122"/>
    </row>
    <row r="1276" spans="1:7" x14ac:dyDescent="0.15">
      <c r="A1276" s="25" t="s">
        <v>1396</v>
      </c>
      <c r="B1276" s="25" t="s">
        <v>1397</v>
      </c>
      <c r="C1276" s="21">
        <v>38.340260450538302</v>
      </c>
      <c r="D1276" s="22">
        <v>7.0261419657369095E-2</v>
      </c>
      <c r="E1276" s="23">
        <f t="shared" si="55"/>
        <v>544.68012769319466</v>
      </c>
      <c r="F1276" s="24">
        <f t="shared" si="56"/>
        <v>1.7757747843858184E-3</v>
      </c>
      <c r="G1276" s="122"/>
    </row>
    <row r="1277" spans="1:7" x14ac:dyDescent="0.15">
      <c r="A1277" s="25" t="s">
        <v>1398</v>
      </c>
      <c r="B1277" s="25" t="s">
        <v>1399</v>
      </c>
      <c r="C1277" s="21">
        <v>3.9170888513513497E-3</v>
      </c>
      <c r="D1277" s="22">
        <v>0.14992536353320599</v>
      </c>
      <c r="E1277" s="23">
        <f t="shared" si="55"/>
        <v>-0.97387307418144908</v>
      </c>
      <c r="F1277" s="24">
        <f t="shared" si="56"/>
        <v>1.8142463114986153E-7</v>
      </c>
      <c r="G1277" s="122"/>
    </row>
    <row r="1278" spans="1:7" x14ac:dyDescent="0.15">
      <c r="A1278" s="25" t="s">
        <v>1402</v>
      </c>
      <c r="B1278" s="25" t="s">
        <v>1403</v>
      </c>
      <c r="C1278" s="21">
        <v>0.14034674740538999</v>
      </c>
      <c r="D1278" s="22">
        <v>0.59278960840955996</v>
      </c>
      <c r="E1278" s="23">
        <f t="shared" si="55"/>
        <v>-0.76324357678614363</v>
      </c>
      <c r="F1278" s="24">
        <f t="shared" si="56"/>
        <v>6.5003266066638879E-6</v>
      </c>
      <c r="G1278" s="122"/>
    </row>
    <row r="1279" spans="1:7" x14ac:dyDescent="0.15">
      <c r="A1279" s="25" t="s">
        <v>1404</v>
      </c>
      <c r="B1279" s="25" t="s">
        <v>1405</v>
      </c>
      <c r="C1279" s="21">
        <v>4.5822815723629402</v>
      </c>
      <c r="D1279" s="22">
        <v>3.46403767052974</v>
      </c>
      <c r="E1279" s="23">
        <f t="shared" si="55"/>
        <v>0.32281516778718866</v>
      </c>
      <c r="F1279" s="24">
        <f t="shared" si="56"/>
        <v>2.1223382354575691E-4</v>
      </c>
      <c r="G1279" s="122"/>
    </row>
    <row r="1280" spans="1:7" x14ac:dyDescent="0.15">
      <c r="A1280" s="25" t="s">
        <v>1406</v>
      </c>
      <c r="B1280" s="25" t="s">
        <v>1407</v>
      </c>
      <c r="C1280" s="21">
        <v>5.2220635553930199</v>
      </c>
      <c r="D1280" s="22">
        <v>7.1144149883849401</v>
      </c>
      <c r="E1280" s="23">
        <f t="shared" si="55"/>
        <v>-0.26598834002253047</v>
      </c>
      <c r="F1280" s="24">
        <f t="shared" si="56"/>
        <v>2.4186608737544147E-4</v>
      </c>
      <c r="G1280" s="122"/>
    </row>
    <row r="1281" spans="1:7" x14ac:dyDescent="0.15">
      <c r="A1281" s="25" t="s">
        <v>1420</v>
      </c>
      <c r="B1281" s="25" t="s">
        <v>1421</v>
      </c>
      <c r="C1281" s="21">
        <v>0.132899272006167</v>
      </c>
      <c r="D1281" s="22">
        <v>1.36015810063794</v>
      </c>
      <c r="E1281" s="23">
        <f t="shared" si="55"/>
        <v>-0.90229130573582972</v>
      </c>
      <c r="F1281" s="24">
        <f t="shared" si="56"/>
        <v>6.1553879216923775E-6</v>
      </c>
      <c r="G1281" s="122"/>
    </row>
    <row r="1282" spans="1:7" x14ac:dyDescent="0.15">
      <c r="A1282" s="25" t="s">
        <v>1422</v>
      </c>
      <c r="B1282" s="25" t="s">
        <v>1423</v>
      </c>
      <c r="C1282" s="21">
        <v>5.1648254167724804E-2</v>
      </c>
      <c r="D1282" s="22">
        <v>0.17830765808336799</v>
      </c>
      <c r="E1282" s="23">
        <f t="shared" si="55"/>
        <v>-0.71034191844089722</v>
      </c>
      <c r="F1282" s="24">
        <f t="shared" si="56"/>
        <v>2.3921503487675906E-6</v>
      </c>
      <c r="G1282" s="122"/>
    </row>
    <row r="1283" spans="1:7" x14ac:dyDescent="0.15">
      <c r="A1283" s="25" t="s">
        <v>1424</v>
      </c>
      <c r="B1283" s="25" t="s">
        <v>1425</v>
      </c>
      <c r="C1283" s="21">
        <v>0</v>
      </c>
      <c r="D1283" s="22">
        <v>0</v>
      </c>
      <c r="E1283" s="23" t="str">
        <f t="shared" si="55"/>
        <v/>
      </c>
      <c r="F1283" s="24">
        <f t="shared" si="56"/>
        <v>0</v>
      </c>
      <c r="G1283" s="122"/>
    </row>
    <row r="1284" spans="1:7" x14ac:dyDescent="0.15">
      <c r="A1284" s="25" t="s">
        <v>1428</v>
      </c>
      <c r="B1284" s="25" t="s">
        <v>1429</v>
      </c>
      <c r="C1284" s="21">
        <v>1.5691275167785201E-4</v>
      </c>
      <c r="D1284" s="22">
        <v>2.5535733333333296E-3</v>
      </c>
      <c r="E1284" s="23">
        <f t="shared" si="55"/>
        <v>-0.93855169552815443</v>
      </c>
      <c r="F1284" s="24">
        <f t="shared" si="56"/>
        <v>7.2676008066661669E-9</v>
      </c>
      <c r="G1284" s="122"/>
    </row>
    <row r="1285" spans="1:7" x14ac:dyDescent="0.15">
      <c r="A1285" s="25" t="s">
        <v>1430</v>
      </c>
      <c r="B1285" s="25" t="s">
        <v>1431</v>
      </c>
      <c r="C1285" s="21">
        <v>3.7984929288596798</v>
      </c>
      <c r="D1285" s="22">
        <v>5.4149806600213699</v>
      </c>
      <c r="E1285" s="23">
        <f t="shared" si="55"/>
        <v>-0.29852142281802918</v>
      </c>
      <c r="F1285" s="24">
        <f t="shared" si="56"/>
        <v>1.7593171988069135E-4</v>
      </c>
      <c r="G1285" s="122"/>
    </row>
    <row r="1286" spans="1:7" x14ac:dyDescent="0.15">
      <c r="A1286" s="25" t="s">
        <v>1432</v>
      </c>
      <c r="B1286" s="25" t="s">
        <v>1433</v>
      </c>
      <c r="C1286" s="21">
        <v>4.9922818791946294E-2</v>
      </c>
      <c r="D1286" s="22">
        <v>0.28854396692962003</v>
      </c>
      <c r="E1286" s="23">
        <f t="shared" si="55"/>
        <v>-0.82698366795475864</v>
      </c>
      <c r="F1286" s="24">
        <f t="shared" si="56"/>
        <v>2.3122347562184082E-6</v>
      </c>
      <c r="G1286" s="122"/>
    </row>
    <row r="1287" spans="1:7" x14ac:dyDescent="0.15">
      <c r="A1287" s="25" t="s">
        <v>1434</v>
      </c>
      <c r="B1287" s="25" t="s">
        <v>1435</v>
      </c>
      <c r="C1287" s="21">
        <v>11.769060957886099</v>
      </c>
      <c r="D1287" s="22">
        <v>6.60031392675638</v>
      </c>
      <c r="E1287" s="23">
        <f t="shared" si="55"/>
        <v>0.7831062413829486</v>
      </c>
      <c r="F1287" s="24">
        <f t="shared" si="56"/>
        <v>5.4509806243687928E-4</v>
      </c>
      <c r="G1287" s="122"/>
    </row>
    <row r="1288" spans="1:7" x14ac:dyDescent="0.15">
      <c r="A1288" s="25" t="s">
        <v>1133</v>
      </c>
      <c r="B1288" s="25" t="s">
        <v>1134</v>
      </c>
      <c r="C1288" s="21">
        <v>0.37712833153757797</v>
      </c>
      <c r="D1288" s="22">
        <v>0.544639419042798</v>
      </c>
      <c r="E1288" s="23">
        <f t="shared" si="55"/>
        <v>-0.30756328251014264</v>
      </c>
      <c r="F1288" s="24">
        <f t="shared" si="56"/>
        <v>1.746714742550799E-5</v>
      </c>
      <c r="G1288" s="122"/>
    </row>
    <row r="1289" spans="1:7" x14ac:dyDescent="0.15">
      <c r="A1289" s="25" t="s">
        <v>1444</v>
      </c>
      <c r="B1289" s="25" t="s">
        <v>1135</v>
      </c>
      <c r="C1289" s="21">
        <v>10.456877179578898</v>
      </c>
      <c r="D1289" s="22">
        <v>17.046352959412999</v>
      </c>
      <c r="E1289" s="23">
        <f t="shared" si="55"/>
        <v>-0.38656220456795076</v>
      </c>
      <c r="F1289" s="24">
        <f t="shared" si="56"/>
        <v>4.8432270935851163E-4</v>
      </c>
      <c r="G1289" s="122"/>
    </row>
    <row r="1290" spans="1:7" x14ac:dyDescent="0.15">
      <c r="A1290" s="25" t="s">
        <v>1465</v>
      </c>
      <c r="B1290" s="25" t="s">
        <v>683</v>
      </c>
      <c r="C1290" s="21">
        <v>2.4175984791434599</v>
      </c>
      <c r="D1290" s="22">
        <v>2.46393244208797</v>
      </c>
      <c r="E1290" s="23">
        <f t="shared" si="55"/>
        <v>-1.8804883670124561E-2</v>
      </c>
      <c r="F1290" s="24">
        <f t="shared" si="56"/>
        <v>1.1197395029621359E-4</v>
      </c>
      <c r="G1290" s="122"/>
    </row>
    <row r="1291" spans="1:7" x14ac:dyDescent="0.15">
      <c r="A1291" s="25" t="s">
        <v>1467</v>
      </c>
      <c r="B1291" s="25" t="s">
        <v>684</v>
      </c>
      <c r="C1291" s="21">
        <v>18.242062067999903</v>
      </c>
      <c r="D1291" s="22">
        <v>10.572759716404301</v>
      </c>
      <c r="E1291" s="23">
        <f t="shared" si="55"/>
        <v>0.72538320715793803</v>
      </c>
      <c r="F1291" s="24">
        <f t="shared" si="56"/>
        <v>8.4490281116753421E-4</v>
      </c>
      <c r="G1291" s="122"/>
    </row>
    <row r="1292" spans="1:7" x14ac:dyDescent="0.15">
      <c r="A1292" s="25" t="s">
        <v>1469</v>
      </c>
      <c r="B1292" s="25" t="s">
        <v>685</v>
      </c>
      <c r="C1292" s="21">
        <v>9.1604762697963906</v>
      </c>
      <c r="D1292" s="22">
        <v>5.3293542640547207</v>
      </c>
      <c r="E1292" s="23">
        <f t="shared" ref="E1292:E1323" si="57">IF(ISERROR(C1292/D1292-1),"",((C1292/D1292-1)))</f>
        <v>0.7188717086386458</v>
      </c>
      <c r="F1292" s="24">
        <f t="shared" ref="F1292:F1323" si="58">C1292/$C$1542</f>
        <v>4.2427835861612415E-4</v>
      </c>
      <c r="G1292" s="122"/>
    </row>
    <row r="1293" spans="1:7" x14ac:dyDescent="0.15">
      <c r="A1293" s="25" t="s">
        <v>1471</v>
      </c>
      <c r="B1293" s="25" t="s">
        <v>686</v>
      </c>
      <c r="C1293" s="21">
        <v>3.8183224921140897</v>
      </c>
      <c r="D1293" s="22">
        <v>0.44697889429253201</v>
      </c>
      <c r="E1293" s="23">
        <f t="shared" si="57"/>
        <v>7.542511829686374</v>
      </c>
      <c r="F1293" s="24">
        <f t="shared" si="58"/>
        <v>1.7685014969829761E-4</v>
      </c>
      <c r="G1293" s="122"/>
    </row>
    <row r="1294" spans="1:7" x14ac:dyDescent="0.15">
      <c r="A1294" s="25" t="s">
        <v>1473</v>
      </c>
      <c r="B1294" s="25" t="s">
        <v>687</v>
      </c>
      <c r="C1294" s="21">
        <v>1.6892013817872902</v>
      </c>
      <c r="D1294" s="22">
        <v>1.9676603248729798</v>
      </c>
      <c r="E1294" s="23">
        <f t="shared" si="57"/>
        <v>-0.14151779123953478</v>
      </c>
      <c r="F1294" s="24">
        <f t="shared" si="58"/>
        <v>7.8237372002136103E-5</v>
      </c>
      <c r="G1294" s="122"/>
    </row>
    <row r="1295" spans="1:7" x14ac:dyDescent="0.15">
      <c r="A1295" s="25" t="s">
        <v>1475</v>
      </c>
      <c r="B1295" s="25" t="s">
        <v>688</v>
      </c>
      <c r="C1295" s="21">
        <v>1.1006358874050099</v>
      </c>
      <c r="D1295" s="22">
        <v>1.2102358580732899</v>
      </c>
      <c r="E1295" s="23">
        <f t="shared" si="57"/>
        <v>-9.0560835672779061E-2</v>
      </c>
      <c r="F1295" s="24">
        <f t="shared" si="58"/>
        <v>5.0977260787399898E-5</v>
      </c>
      <c r="G1295" s="122"/>
    </row>
    <row r="1296" spans="1:7" x14ac:dyDescent="0.15">
      <c r="A1296" s="25" t="s">
        <v>1477</v>
      </c>
      <c r="B1296" s="25" t="s">
        <v>689</v>
      </c>
      <c r="C1296" s="21">
        <v>6.2588779282634815E-2</v>
      </c>
      <c r="D1296" s="22">
        <v>3.3311120289618509E-2</v>
      </c>
      <c r="E1296" s="23">
        <f t="shared" si="57"/>
        <v>0.8789154714241405</v>
      </c>
      <c r="F1296" s="24">
        <f t="shared" si="58"/>
        <v>2.8988737877504934E-6</v>
      </c>
      <c r="G1296" s="122"/>
    </row>
    <row r="1297" spans="1:7" x14ac:dyDescent="0.15">
      <c r="A1297" s="25" t="s">
        <v>1479</v>
      </c>
      <c r="B1297" s="25" t="s">
        <v>690</v>
      </c>
      <c r="C1297" s="21">
        <v>0.16540144949815599</v>
      </c>
      <c r="D1297" s="22">
        <v>0.871997747448095</v>
      </c>
      <c r="E1297" s="23">
        <f t="shared" si="57"/>
        <v>-0.81031894866448451</v>
      </c>
      <c r="F1297" s="24">
        <f t="shared" si="58"/>
        <v>7.6607649470353556E-6</v>
      </c>
      <c r="G1297" s="122"/>
    </row>
    <row r="1298" spans="1:7" x14ac:dyDescent="0.15">
      <c r="A1298" s="25" t="s">
        <v>1481</v>
      </c>
      <c r="B1298" s="25" t="s">
        <v>691</v>
      </c>
      <c r="C1298" s="21">
        <v>0.10121637401217798</v>
      </c>
      <c r="D1298" s="22">
        <v>9.772479141295172E-2</v>
      </c>
      <c r="E1298" s="23">
        <f t="shared" si="57"/>
        <v>3.5728729104900436E-2</v>
      </c>
      <c r="F1298" s="24">
        <f t="shared" si="58"/>
        <v>4.6879568011715514E-6</v>
      </c>
      <c r="G1298" s="122"/>
    </row>
    <row r="1299" spans="1:7" x14ac:dyDescent="0.15">
      <c r="A1299" s="25" t="s">
        <v>1483</v>
      </c>
      <c r="B1299" s="25" t="s">
        <v>693</v>
      </c>
      <c r="C1299" s="21">
        <v>0.79435725135437496</v>
      </c>
      <c r="D1299" s="22">
        <v>1.4100272333485901</v>
      </c>
      <c r="E1299" s="23">
        <f t="shared" si="57"/>
        <v>-0.43663694390646413</v>
      </c>
      <c r="F1299" s="24">
        <f t="shared" si="58"/>
        <v>3.679160131342617E-5</v>
      </c>
      <c r="G1299" s="122"/>
    </row>
    <row r="1300" spans="1:7" x14ac:dyDescent="0.15">
      <c r="A1300" s="25" t="s">
        <v>1492</v>
      </c>
      <c r="B1300" s="25" t="s">
        <v>696</v>
      </c>
      <c r="C1300" s="21">
        <v>0.58574310023620091</v>
      </c>
      <c r="D1300" s="22">
        <v>0.19251941337287198</v>
      </c>
      <c r="E1300" s="23">
        <f t="shared" si="57"/>
        <v>2.0425144663293384</v>
      </c>
      <c r="F1300" s="24">
        <f t="shared" si="58"/>
        <v>2.712938867145376E-5</v>
      </c>
      <c r="G1300" s="122"/>
    </row>
    <row r="1301" spans="1:7" x14ac:dyDescent="0.15">
      <c r="A1301" s="25" t="s">
        <v>1185</v>
      </c>
      <c r="B1301" s="25" t="s">
        <v>1497</v>
      </c>
      <c r="C1301" s="21">
        <v>2.4724728381349799</v>
      </c>
      <c r="D1301" s="22">
        <v>7.8724068854991494</v>
      </c>
      <c r="E1301" s="23">
        <f t="shared" si="57"/>
        <v>-0.68593177739717237</v>
      </c>
      <c r="F1301" s="24">
        <f t="shared" si="58"/>
        <v>1.145155215286831E-4</v>
      </c>
      <c r="G1301" s="122"/>
    </row>
    <row r="1302" spans="1:7" x14ac:dyDescent="0.15">
      <c r="A1302" s="25" t="s">
        <v>975</v>
      </c>
      <c r="B1302" s="25" t="s">
        <v>1498</v>
      </c>
      <c r="C1302" s="21">
        <v>10.430633689999999</v>
      </c>
      <c r="D1302" s="22">
        <v>13.36150074</v>
      </c>
      <c r="E1302" s="23">
        <f t="shared" si="57"/>
        <v>-0.219351636244418</v>
      </c>
      <c r="F1302" s="24">
        <f t="shared" si="58"/>
        <v>4.8310721091116487E-4</v>
      </c>
      <c r="G1302" s="122"/>
    </row>
    <row r="1303" spans="1:7" x14ac:dyDescent="0.15">
      <c r="A1303" s="25" t="s">
        <v>977</v>
      </c>
      <c r="B1303" s="25" t="s">
        <v>697</v>
      </c>
      <c r="C1303" s="21">
        <v>3.4053293606022106E-2</v>
      </c>
      <c r="D1303" s="22">
        <v>1.9399819819819801E-2</v>
      </c>
      <c r="E1303" s="23">
        <f t="shared" si="57"/>
        <v>0.75534071565095684</v>
      </c>
      <c r="F1303" s="24">
        <f t="shared" si="58"/>
        <v>1.5772188138594622E-6</v>
      </c>
      <c r="G1303" s="122"/>
    </row>
    <row r="1304" spans="1:7" x14ac:dyDescent="0.15">
      <c r="A1304" s="25" t="s">
        <v>1186</v>
      </c>
      <c r="B1304" s="25" t="s">
        <v>698</v>
      </c>
      <c r="C1304" s="21">
        <v>0.346963744966443</v>
      </c>
      <c r="D1304" s="22">
        <v>8.3988401288705911E-2</v>
      </c>
      <c r="E1304" s="23">
        <f t="shared" si="57"/>
        <v>3.1310911940539574</v>
      </c>
      <c r="F1304" s="24">
        <f t="shared" si="58"/>
        <v>1.6070038705196922E-5</v>
      </c>
      <c r="G1304" s="122"/>
    </row>
    <row r="1305" spans="1:7" x14ac:dyDescent="0.15">
      <c r="A1305" s="25" t="s">
        <v>979</v>
      </c>
      <c r="B1305" s="25" t="s">
        <v>699</v>
      </c>
      <c r="C1305" s="21">
        <v>0.434521427353528</v>
      </c>
      <c r="D1305" s="22">
        <v>0.13142467681439804</v>
      </c>
      <c r="E1305" s="23">
        <f t="shared" si="57"/>
        <v>2.3062392686509892</v>
      </c>
      <c r="F1305" s="24">
        <f t="shared" si="58"/>
        <v>2.0125376951081604E-5</v>
      </c>
      <c r="G1305" s="122"/>
    </row>
    <row r="1306" spans="1:7" x14ac:dyDescent="0.15">
      <c r="A1306" s="25" t="s">
        <v>1187</v>
      </c>
      <c r="B1306" s="25" t="s">
        <v>700</v>
      </c>
      <c r="C1306" s="21">
        <v>0.22418354410605201</v>
      </c>
      <c r="D1306" s="22">
        <v>0.12210621300757701</v>
      </c>
      <c r="E1306" s="23">
        <f t="shared" si="57"/>
        <v>0.8359716396424548</v>
      </c>
      <c r="F1306" s="24">
        <f t="shared" si="58"/>
        <v>1.0383327604447292E-5</v>
      </c>
      <c r="G1306" s="122"/>
    </row>
    <row r="1307" spans="1:7" x14ac:dyDescent="0.15">
      <c r="A1307" s="25" t="s">
        <v>983</v>
      </c>
      <c r="B1307" s="25" t="s">
        <v>701</v>
      </c>
      <c r="C1307" s="21">
        <v>1.1685229004172E-2</v>
      </c>
      <c r="D1307" s="22">
        <v>5.6105833587278602E-2</v>
      </c>
      <c r="E1307" s="23">
        <f t="shared" si="57"/>
        <v>-0.79172880506276799</v>
      </c>
      <c r="F1307" s="24">
        <f t="shared" si="58"/>
        <v>5.4121528574778119E-7</v>
      </c>
      <c r="G1307" s="122"/>
    </row>
    <row r="1308" spans="1:7" x14ac:dyDescent="0.15">
      <c r="A1308" s="25" t="s">
        <v>1513</v>
      </c>
      <c r="B1308" s="25" t="s">
        <v>1514</v>
      </c>
      <c r="C1308" s="21">
        <v>8.7619173235624892</v>
      </c>
      <c r="D1308" s="22">
        <v>14.438641880803701</v>
      </c>
      <c r="E1308" s="23">
        <f t="shared" si="57"/>
        <v>-0.39316194723192532</v>
      </c>
      <c r="F1308" s="24">
        <f t="shared" si="58"/>
        <v>4.0581862677036386E-4</v>
      </c>
      <c r="G1308" s="122"/>
    </row>
    <row r="1309" spans="1:7" x14ac:dyDescent="0.15">
      <c r="A1309" s="25" t="s">
        <v>1515</v>
      </c>
      <c r="B1309" s="25" t="s">
        <v>1516</v>
      </c>
      <c r="C1309" s="21">
        <v>0.43522320000000003</v>
      </c>
      <c r="D1309" s="22">
        <v>0.44505817999999997</v>
      </c>
      <c r="E1309" s="23">
        <f t="shared" si="57"/>
        <v>-2.2098189499628829E-2</v>
      </c>
      <c r="F1309" s="24">
        <f t="shared" si="58"/>
        <v>2.0157880386252171E-5</v>
      </c>
      <c r="G1309" s="122"/>
    </row>
    <row r="1310" spans="1:7" x14ac:dyDescent="0.15">
      <c r="A1310" s="25" t="s">
        <v>242</v>
      </c>
      <c r="B1310" s="25" t="s">
        <v>705</v>
      </c>
      <c r="C1310" s="21">
        <v>0.6325819165941291</v>
      </c>
      <c r="D1310" s="22">
        <v>0.33350810622537802</v>
      </c>
      <c r="E1310" s="23">
        <f t="shared" si="57"/>
        <v>0.89675124767924852</v>
      </c>
      <c r="F1310" s="24">
        <f t="shared" si="58"/>
        <v>2.9298784185242427E-5</v>
      </c>
      <c r="G1310" s="122"/>
    </row>
    <row r="1311" spans="1:7" x14ac:dyDescent="0.15">
      <c r="A1311" s="25" t="s">
        <v>244</v>
      </c>
      <c r="B1311" s="25" t="s">
        <v>707</v>
      </c>
      <c r="C1311" s="21">
        <v>1.20963340344229</v>
      </c>
      <c r="D1311" s="22">
        <v>0.41719002696114105</v>
      </c>
      <c r="E1311" s="23">
        <f t="shared" si="57"/>
        <v>1.8994782359813231</v>
      </c>
      <c r="F1311" s="24">
        <f t="shared" si="58"/>
        <v>5.6025610440355192E-5</v>
      </c>
      <c r="G1311" s="122"/>
    </row>
    <row r="1312" spans="1:7" x14ac:dyDescent="0.15">
      <c r="A1312" s="25" t="s">
        <v>246</v>
      </c>
      <c r="B1312" s="25" t="s">
        <v>709</v>
      </c>
      <c r="C1312" s="21">
        <v>0.50082946741807899</v>
      </c>
      <c r="D1312" s="22">
        <v>0.219007569515315</v>
      </c>
      <c r="E1312" s="23">
        <f t="shared" si="57"/>
        <v>1.2868135038732369</v>
      </c>
      <c r="F1312" s="24">
        <f t="shared" si="58"/>
        <v>2.3196512727547647E-5</v>
      </c>
      <c r="G1312" s="122"/>
    </row>
    <row r="1313" spans="1:7" x14ac:dyDescent="0.15">
      <c r="A1313" s="25" t="s">
        <v>1136</v>
      </c>
      <c r="B1313" s="25" t="s">
        <v>1073</v>
      </c>
      <c r="C1313" s="21">
        <v>0.28028595286897606</v>
      </c>
      <c r="D1313" s="22">
        <v>1.3733243243243199E-2</v>
      </c>
      <c r="E1313" s="23">
        <f t="shared" si="57"/>
        <v>19.409305209596262</v>
      </c>
      <c r="F1313" s="24">
        <f t="shared" si="58"/>
        <v>1.2981777423353197E-5</v>
      </c>
      <c r="G1313" s="122"/>
    </row>
    <row r="1314" spans="1:7" x14ac:dyDescent="0.15">
      <c r="A1314" s="25" t="s">
        <v>248</v>
      </c>
      <c r="B1314" s="25" t="s">
        <v>711</v>
      </c>
      <c r="C1314" s="21">
        <v>0.32800698567537301</v>
      </c>
      <c r="D1314" s="22">
        <v>1.04046026846327</v>
      </c>
      <c r="E1314" s="23">
        <f t="shared" si="57"/>
        <v>-0.68474818730000142</v>
      </c>
      <c r="F1314" s="24">
        <f t="shared" si="58"/>
        <v>1.5192033841714546E-5</v>
      </c>
      <c r="G1314" s="122"/>
    </row>
    <row r="1315" spans="1:7" x14ac:dyDescent="0.15">
      <c r="A1315" s="25" t="s">
        <v>250</v>
      </c>
      <c r="B1315" s="25" t="s">
        <v>1077</v>
      </c>
      <c r="C1315" s="21">
        <v>0.17958680685047504</v>
      </c>
      <c r="D1315" s="22">
        <v>0.11297210572985</v>
      </c>
      <c r="E1315" s="23">
        <f t="shared" si="57"/>
        <v>0.58965618716464974</v>
      </c>
      <c r="F1315" s="24">
        <f t="shared" si="58"/>
        <v>8.3177766521657108E-6</v>
      </c>
      <c r="G1315" s="122"/>
    </row>
    <row r="1316" spans="1:7" x14ac:dyDescent="0.15">
      <c r="A1316" s="25" t="s">
        <v>252</v>
      </c>
      <c r="B1316" s="25" t="s">
        <v>713</v>
      </c>
      <c r="C1316" s="21">
        <v>2.5860996579806899</v>
      </c>
      <c r="D1316" s="22">
        <v>1.0831162204643601</v>
      </c>
      <c r="E1316" s="23">
        <f t="shared" si="57"/>
        <v>1.3876474279666513</v>
      </c>
      <c r="F1316" s="24">
        <f t="shared" si="58"/>
        <v>1.1977828289600002E-4</v>
      </c>
      <c r="G1316" s="122"/>
    </row>
    <row r="1317" spans="1:7" x14ac:dyDescent="0.15">
      <c r="A1317" s="25" t="s">
        <v>254</v>
      </c>
      <c r="B1317" s="25" t="s">
        <v>715</v>
      </c>
      <c r="C1317" s="21">
        <v>0.69241337235605693</v>
      </c>
      <c r="D1317" s="22">
        <v>3.8771203112883801</v>
      </c>
      <c r="E1317" s="23">
        <f t="shared" si="57"/>
        <v>-0.82141039824323492</v>
      </c>
      <c r="F1317" s="24">
        <f t="shared" si="58"/>
        <v>3.2069949253153052E-5</v>
      </c>
      <c r="G1317" s="122"/>
    </row>
    <row r="1318" spans="1:7" x14ac:dyDescent="0.15">
      <c r="A1318" s="25" t="s">
        <v>261</v>
      </c>
      <c r="B1318" s="25" t="s">
        <v>716</v>
      </c>
      <c r="C1318" s="21">
        <v>4.99851453228466</v>
      </c>
      <c r="D1318" s="22">
        <v>4.5166697952894106</v>
      </c>
      <c r="E1318" s="23">
        <f t="shared" si="57"/>
        <v>0.10668141768915262</v>
      </c>
      <c r="F1318" s="24">
        <f t="shared" si="58"/>
        <v>2.3151214836602781E-4</v>
      </c>
      <c r="G1318" s="122"/>
    </row>
    <row r="1319" spans="1:7" x14ac:dyDescent="0.15">
      <c r="A1319" s="25" t="s">
        <v>263</v>
      </c>
      <c r="B1319" s="25" t="s">
        <v>717</v>
      </c>
      <c r="C1319" s="21">
        <v>3.1651006711409398E-3</v>
      </c>
      <c r="D1319" s="22">
        <v>2.8586886270420799E-2</v>
      </c>
      <c r="E1319" s="23">
        <f t="shared" si="57"/>
        <v>-0.88928137743997993</v>
      </c>
      <c r="F1319" s="24">
        <f t="shared" si="58"/>
        <v>1.4659540378202616E-7</v>
      </c>
      <c r="G1319" s="122"/>
    </row>
    <row r="1320" spans="1:7" x14ac:dyDescent="0.15">
      <c r="A1320" s="25" t="s">
        <v>265</v>
      </c>
      <c r="B1320" s="25" t="s">
        <v>718</v>
      </c>
      <c r="C1320" s="21">
        <v>1.51335570469799E-4</v>
      </c>
      <c r="D1320" s="22">
        <v>0</v>
      </c>
      <c r="E1320" s="23" t="str">
        <f t="shared" si="57"/>
        <v/>
      </c>
      <c r="F1320" s="24">
        <f t="shared" si="58"/>
        <v>7.0092870226482521E-9</v>
      </c>
      <c r="G1320" s="122"/>
    </row>
    <row r="1321" spans="1:7" x14ac:dyDescent="0.15">
      <c r="A1321" s="25" t="s">
        <v>1137</v>
      </c>
      <c r="B1321" s="25" t="s">
        <v>725</v>
      </c>
      <c r="C1321" s="21">
        <v>13.439898369826899</v>
      </c>
      <c r="D1321" s="22">
        <v>11.532773802313001</v>
      </c>
      <c r="E1321" s="23">
        <f t="shared" si="57"/>
        <v>0.16536564405099208</v>
      </c>
      <c r="F1321" s="24">
        <f t="shared" si="58"/>
        <v>6.2248488532402728E-4</v>
      </c>
      <c r="G1321" s="122"/>
    </row>
    <row r="1322" spans="1:7" x14ac:dyDescent="0.15">
      <c r="A1322" s="25" t="s">
        <v>277</v>
      </c>
      <c r="B1322" s="25" t="s">
        <v>726</v>
      </c>
      <c r="C1322" s="21">
        <v>8.8471939537242399</v>
      </c>
      <c r="D1322" s="22">
        <v>4.9422713848475306</v>
      </c>
      <c r="E1322" s="23">
        <f t="shared" si="57"/>
        <v>0.79010686884754633</v>
      </c>
      <c r="F1322" s="24">
        <f t="shared" si="58"/>
        <v>4.0976831536817583E-4</v>
      </c>
      <c r="G1322" s="122"/>
    </row>
    <row r="1323" spans="1:7" x14ac:dyDescent="0.15">
      <c r="A1323" s="25" t="s">
        <v>279</v>
      </c>
      <c r="B1323" s="25" t="s">
        <v>743</v>
      </c>
      <c r="C1323" s="21">
        <v>1.76959708622676</v>
      </c>
      <c r="D1323" s="22">
        <v>0.729106221856887</v>
      </c>
      <c r="E1323" s="23">
        <f t="shared" si="57"/>
        <v>1.4270771983264003</v>
      </c>
      <c r="F1323" s="24">
        <f t="shared" si="58"/>
        <v>8.1960994717237949E-5</v>
      </c>
      <c r="G1323" s="122"/>
    </row>
    <row r="1324" spans="1:7" x14ac:dyDescent="0.15">
      <c r="A1324" s="25" t="s">
        <v>281</v>
      </c>
      <c r="B1324" s="25" t="s">
        <v>744</v>
      </c>
      <c r="C1324" s="21">
        <v>3.4893112856962101</v>
      </c>
      <c r="D1324" s="22">
        <v>11.063319777669999</v>
      </c>
      <c r="E1324" s="23">
        <f t="shared" ref="E1324:E1355" si="59">IF(ISERROR(C1324/D1324-1),"",((C1324/D1324-1)))</f>
        <v>-0.684605402734632</v>
      </c>
      <c r="F1324" s="24">
        <f t="shared" ref="F1324:F1355" si="60">C1324/$C$1542</f>
        <v>1.6161160417795737E-4</v>
      </c>
      <c r="G1324" s="122"/>
    </row>
    <row r="1325" spans="1:7" x14ac:dyDescent="0.15">
      <c r="A1325" s="25" t="s">
        <v>283</v>
      </c>
      <c r="B1325" s="25" t="s">
        <v>746</v>
      </c>
      <c r="C1325" s="21">
        <v>2.2819730532175995</v>
      </c>
      <c r="D1325" s="22">
        <v>4.45979663671182</v>
      </c>
      <c r="E1325" s="23">
        <f t="shared" si="59"/>
        <v>-0.48832351806514573</v>
      </c>
      <c r="F1325" s="24">
        <f t="shared" si="60"/>
        <v>1.0569229731184144E-4</v>
      </c>
      <c r="G1325" s="122"/>
    </row>
    <row r="1326" spans="1:7" x14ac:dyDescent="0.15">
      <c r="A1326" s="25" t="s">
        <v>285</v>
      </c>
      <c r="B1326" s="25" t="s">
        <v>747</v>
      </c>
      <c r="C1326" s="21">
        <v>3.0952306146683598E-2</v>
      </c>
      <c r="D1326" s="22">
        <v>0.30086835243243198</v>
      </c>
      <c r="E1326" s="23">
        <f t="shared" si="59"/>
        <v>-0.89712342326322014</v>
      </c>
      <c r="F1326" s="24">
        <f t="shared" si="60"/>
        <v>1.4335928897712848E-6</v>
      </c>
      <c r="G1326" s="122"/>
    </row>
    <row r="1327" spans="1:7" x14ac:dyDescent="0.15">
      <c r="A1327" s="25" t="s">
        <v>289</v>
      </c>
      <c r="B1327" s="25" t="s">
        <v>748</v>
      </c>
      <c r="C1327" s="21">
        <v>7.3635270971003903</v>
      </c>
      <c r="D1327" s="22">
        <v>4.9069004733311603</v>
      </c>
      <c r="E1327" s="23">
        <f t="shared" si="59"/>
        <v>0.50064733065626932</v>
      </c>
      <c r="F1327" s="24">
        <f t="shared" si="60"/>
        <v>3.4105051946742808E-4</v>
      </c>
      <c r="G1327" s="122"/>
    </row>
    <row r="1328" spans="1:7" x14ac:dyDescent="0.15">
      <c r="A1328" s="25" t="s">
        <v>291</v>
      </c>
      <c r="B1328" s="25" t="s">
        <v>749</v>
      </c>
      <c r="C1328" s="21">
        <v>0.57781891158516197</v>
      </c>
      <c r="D1328" s="22">
        <v>0.59224084107326491</v>
      </c>
      <c r="E1328" s="23">
        <f t="shared" si="59"/>
        <v>-2.4351460567912486E-2</v>
      </c>
      <c r="F1328" s="24">
        <f t="shared" si="60"/>
        <v>2.6762370444976539E-5</v>
      </c>
      <c r="G1328" s="122"/>
    </row>
    <row r="1329" spans="1:7" x14ac:dyDescent="0.15">
      <c r="A1329" s="25" t="s">
        <v>752</v>
      </c>
      <c r="B1329" s="25" t="s">
        <v>753</v>
      </c>
      <c r="C1329" s="21">
        <v>18.093641333511599</v>
      </c>
      <c r="D1329" s="22">
        <v>9.1961276205615601</v>
      </c>
      <c r="E1329" s="23">
        <f t="shared" si="59"/>
        <v>0.96752829887398994</v>
      </c>
      <c r="F1329" s="24">
        <f t="shared" si="60"/>
        <v>8.3802852824177345E-4</v>
      </c>
      <c r="G1329" s="122"/>
    </row>
    <row r="1330" spans="1:7" x14ac:dyDescent="0.15">
      <c r="A1330" s="25" t="s">
        <v>297</v>
      </c>
      <c r="B1330" s="25" t="s">
        <v>754</v>
      </c>
      <c r="C1330" s="21">
        <v>0.43368738214075803</v>
      </c>
      <c r="D1330" s="22">
        <v>0.67310006472678607</v>
      </c>
      <c r="E1330" s="23">
        <f t="shared" si="59"/>
        <v>-0.3556866135248502</v>
      </c>
      <c r="F1330" s="24">
        <f t="shared" si="60"/>
        <v>2.0086747154609948E-5</v>
      </c>
      <c r="G1330" s="122"/>
    </row>
    <row r="1331" spans="1:7" x14ac:dyDescent="0.15">
      <c r="A1331" s="25" t="s">
        <v>299</v>
      </c>
      <c r="B1331" s="25" t="s">
        <v>756</v>
      </c>
      <c r="C1331" s="21">
        <v>5.8926358759749706E-2</v>
      </c>
      <c r="D1331" s="22">
        <v>0.57475710064943197</v>
      </c>
      <c r="E1331" s="23">
        <f t="shared" si="59"/>
        <v>-0.89747606651023992</v>
      </c>
      <c r="F1331" s="24">
        <f t="shared" si="60"/>
        <v>2.7292444232669983E-6</v>
      </c>
      <c r="G1331" s="122"/>
    </row>
    <row r="1332" spans="1:7" x14ac:dyDescent="0.15">
      <c r="A1332" s="25" t="s">
        <v>303</v>
      </c>
      <c r="B1332" s="25" t="s">
        <v>757</v>
      </c>
      <c r="C1332" s="21">
        <v>16.532488697074701</v>
      </c>
      <c r="D1332" s="22">
        <v>25.513249217569999</v>
      </c>
      <c r="E1332" s="23">
        <f t="shared" si="59"/>
        <v>-0.35200379394681691</v>
      </c>
      <c r="F1332" s="24">
        <f t="shared" si="60"/>
        <v>7.6572188624755714E-4</v>
      </c>
      <c r="G1332" s="122"/>
    </row>
    <row r="1333" spans="1:7" x14ac:dyDescent="0.15">
      <c r="A1333" s="25" t="s">
        <v>310</v>
      </c>
      <c r="B1333" s="25" t="s">
        <v>758</v>
      </c>
      <c r="C1333" s="21">
        <v>67.071269314405995</v>
      </c>
      <c r="D1333" s="22">
        <v>68.937168491998307</v>
      </c>
      <c r="E1333" s="23">
        <f t="shared" si="59"/>
        <v>-2.7066664013171482E-2</v>
      </c>
      <c r="F1333" s="24">
        <f t="shared" si="60"/>
        <v>3.1064856473503751E-3</v>
      </c>
      <c r="G1333" s="122"/>
    </row>
    <row r="1334" spans="1:7" x14ac:dyDescent="0.15">
      <c r="A1334" s="25" t="s">
        <v>312</v>
      </c>
      <c r="B1334" s="25" t="s">
        <v>760</v>
      </c>
      <c r="C1334" s="21">
        <v>0.54103373549060496</v>
      </c>
      <c r="D1334" s="22">
        <v>1.0215047996849</v>
      </c>
      <c r="E1334" s="23">
        <f t="shared" si="59"/>
        <v>-0.47035614942044746</v>
      </c>
      <c r="F1334" s="24">
        <f t="shared" si="60"/>
        <v>2.5058621242954906E-5</v>
      </c>
      <c r="G1334" s="122"/>
    </row>
    <row r="1335" spans="1:7" x14ac:dyDescent="0.15">
      <c r="A1335" s="25" t="s">
        <v>315</v>
      </c>
      <c r="B1335" s="25" t="s">
        <v>762</v>
      </c>
      <c r="C1335" s="21">
        <v>0.52038520796943599</v>
      </c>
      <c r="D1335" s="22">
        <v>0.19670755988812502</v>
      </c>
      <c r="E1335" s="23">
        <f t="shared" si="59"/>
        <v>1.6454764029679319</v>
      </c>
      <c r="F1335" s="24">
        <f t="shared" si="60"/>
        <v>2.4102260120836506E-5</v>
      </c>
      <c r="G1335" s="122"/>
    </row>
    <row r="1336" spans="1:7" x14ac:dyDescent="0.15">
      <c r="A1336" s="25" t="s">
        <v>317</v>
      </c>
      <c r="B1336" s="25" t="s">
        <v>764</v>
      </c>
      <c r="C1336" s="21">
        <v>3.8202325185924201E-3</v>
      </c>
      <c r="D1336" s="22">
        <v>2.7541504069161202E-2</v>
      </c>
      <c r="E1336" s="23">
        <f t="shared" si="59"/>
        <v>-0.86129179768108544</v>
      </c>
      <c r="F1336" s="24">
        <f t="shared" si="60"/>
        <v>1.7693861484740905E-7</v>
      </c>
      <c r="G1336" s="122"/>
    </row>
    <row r="1337" spans="1:7" x14ac:dyDescent="0.15">
      <c r="A1337" s="25" t="s">
        <v>319</v>
      </c>
      <c r="B1337" s="25" t="s">
        <v>320</v>
      </c>
      <c r="C1337" s="21">
        <v>2.3860348187092999</v>
      </c>
      <c r="D1337" s="22">
        <v>2.9803105144560997</v>
      </c>
      <c r="E1337" s="23">
        <f t="shared" si="59"/>
        <v>-0.19940059697278012</v>
      </c>
      <c r="F1337" s="24">
        <f t="shared" si="60"/>
        <v>1.1051204180515872E-4</v>
      </c>
      <c r="G1337" s="122"/>
    </row>
    <row r="1338" spans="1:7" x14ac:dyDescent="0.15">
      <c r="A1338" s="25" t="s">
        <v>324</v>
      </c>
      <c r="B1338" s="25" t="s">
        <v>1138</v>
      </c>
      <c r="C1338" s="21">
        <v>2.4622515852245401</v>
      </c>
      <c r="D1338" s="22">
        <v>3.5465887049292601</v>
      </c>
      <c r="E1338" s="23">
        <f t="shared" si="59"/>
        <v>-0.30574087099461056</v>
      </c>
      <c r="F1338" s="24">
        <f t="shared" si="60"/>
        <v>1.1404211203772242E-4</v>
      </c>
      <c r="G1338" s="122"/>
    </row>
    <row r="1339" spans="1:7" x14ac:dyDescent="0.15">
      <c r="A1339" s="25" t="s">
        <v>546</v>
      </c>
      <c r="B1339" s="25" t="s">
        <v>553</v>
      </c>
      <c r="C1339" s="21">
        <v>3.3815450375690802E-2</v>
      </c>
      <c r="D1339" s="22">
        <v>4.75199858873874E-2</v>
      </c>
      <c r="E1339" s="23">
        <f t="shared" si="59"/>
        <v>-0.28839519321772378</v>
      </c>
      <c r="F1339" s="24">
        <f t="shared" si="60"/>
        <v>1.5662028216336381E-6</v>
      </c>
      <c r="G1339" s="122"/>
    </row>
    <row r="1340" spans="1:7" x14ac:dyDescent="0.15">
      <c r="A1340" s="25" t="s">
        <v>774</v>
      </c>
      <c r="B1340" s="25" t="s">
        <v>1139</v>
      </c>
      <c r="C1340" s="21">
        <v>10.9861155960216</v>
      </c>
      <c r="D1340" s="22">
        <v>4.18762777309058</v>
      </c>
      <c r="E1340" s="23">
        <f t="shared" si="59"/>
        <v>1.6234699432021285</v>
      </c>
      <c r="F1340" s="24">
        <f t="shared" si="60"/>
        <v>5.0883501636434566E-4</v>
      </c>
      <c r="G1340" s="122"/>
    </row>
    <row r="1341" spans="1:7" x14ac:dyDescent="0.15">
      <c r="A1341" s="25" t="s">
        <v>775</v>
      </c>
      <c r="B1341" s="25" t="s">
        <v>1140</v>
      </c>
      <c r="C1341" s="21">
        <v>9.3447921517473789E-2</v>
      </c>
      <c r="D1341" s="22">
        <v>0.490947365770948</v>
      </c>
      <c r="E1341" s="23">
        <f t="shared" si="59"/>
        <v>-0.80965796329158424</v>
      </c>
      <c r="F1341" s="24">
        <f t="shared" si="60"/>
        <v>4.3281516800876361E-6</v>
      </c>
      <c r="G1341" s="122"/>
    </row>
    <row r="1342" spans="1:7" x14ac:dyDescent="0.15">
      <c r="A1342" s="25" t="s">
        <v>332</v>
      </c>
      <c r="B1342" s="25" t="s">
        <v>333</v>
      </c>
      <c r="C1342" s="21">
        <v>9.6954914300000006</v>
      </c>
      <c r="D1342" s="22">
        <v>14.939556769999999</v>
      </c>
      <c r="E1342" s="23">
        <f t="shared" si="59"/>
        <v>-0.35101880335101798</v>
      </c>
      <c r="F1342" s="24">
        <f t="shared" si="60"/>
        <v>4.4905822238307382E-4</v>
      </c>
      <c r="G1342" s="122"/>
    </row>
    <row r="1343" spans="1:7" x14ac:dyDescent="0.15">
      <c r="A1343" s="25" t="s">
        <v>985</v>
      </c>
      <c r="B1343" s="25" t="s">
        <v>422</v>
      </c>
      <c r="C1343" s="21">
        <v>23.36036236</v>
      </c>
      <c r="D1343" s="22">
        <v>57.301779140000001</v>
      </c>
      <c r="E1343" s="23">
        <f t="shared" si="59"/>
        <v>-0.59232745107397378</v>
      </c>
      <c r="F1343" s="24">
        <f t="shared" si="60"/>
        <v>1.081962979529555E-3</v>
      </c>
      <c r="G1343" s="122"/>
    </row>
    <row r="1344" spans="1:7" x14ac:dyDescent="0.15">
      <c r="A1344" s="25" t="s">
        <v>423</v>
      </c>
      <c r="B1344" s="25" t="s">
        <v>424</v>
      </c>
      <c r="C1344" s="21">
        <v>1.13525E-3</v>
      </c>
      <c r="D1344" s="22">
        <v>4.8096000000000007E-3</v>
      </c>
      <c r="E1344" s="23">
        <f t="shared" si="59"/>
        <v>-0.76396166001330679</v>
      </c>
      <c r="F1344" s="24">
        <f t="shared" si="60"/>
        <v>5.2580454600059869E-8</v>
      </c>
      <c r="G1344" s="122"/>
    </row>
    <row r="1345" spans="1:7" x14ac:dyDescent="0.15">
      <c r="A1345" s="25" t="s">
        <v>778</v>
      </c>
      <c r="B1345" s="25" t="s">
        <v>779</v>
      </c>
      <c r="C1345" s="21">
        <v>0.36047565000000004</v>
      </c>
      <c r="D1345" s="22">
        <v>5.5532089999999999E-2</v>
      </c>
      <c r="E1345" s="23">
        <f t="shared" si="59"/>
        <v>5.4913034967709669</v>
      </c>
      <c r="F1345" s="24">
        <f t="shared" si="60"/>
        <v>1.6695858664833361E-5</v>
      </c>
      <c r="G1345" s="122"/>
    </row>
    <row r="1346" spans="1:7" x14ac:dyDescent="0.15">
      <c r="A1346" s="25" t="s">
        <v>780</v>
      </c>
      <c r="B1346" s="25" t="s">
        <v>462</v>
      </c>
      <c r="C1346" s="21">
        <v>0.18147932</v>
      </c>
      <c r="D1346" s="22">
        <v>7.685489999999999E-2</v>
      </c>
      <c r="E1346" s="23">
        <f t="shared" si="59"/>
        <v>1.3613240014624965</v>
      </c>
      <c r="F1346" s="24">
        <f t="shared" si="60"/>
        <v>8.4054306506141701E-6</v>
      </c>
      <c r="G1346" s="122"/>
    </row>
    <row r="1347" spans="1:7" x14ac:dyDescent="0.15">
      <c r="A1347" s="25" t="s">
        <v>460</v>
      </c>
      <c r="B1347" s="25" t="s">
        <v>461</v>
      </c>
      <c r="C1347" s="21">
        <v>4.2903300000000005E-2</v>
      </c>
      <c r="D1347" s="22">
        <v>0.30454783000000002</v>
      </c>
      <c r="E1347" s="23">
        <f t="shared" si="59"/>
        <v>-0.85912459136550079</v>
      </c>
      <c r="F1347" s="24">
        <f t="shared" si="60"/>
        <v>1.9871173907445489E-6</v>
      </c>
      <c r="G1347" s="122"/>
    </row>
    <row r="1348" spans="1:7" x14ac:dyDescent="0.15">
      <c r="A1348" s="25" t="s">
        <v>418</v>
      </c>
      <c r="B1348" s="25" t="s">
        <v>466</v>
      </c>
      <c r="C1348" s="21">
        <v>7.8822238499999999</v>
      </c>
      <c r="D1348" s="22">
        <v>3.60104669</v>
      </c>
      <c r="E1348" s="23">
        <f t="shared" si="59"/>
        <v>1.1888702170645833</v>
      </c>
      <c r="F1348" s="24">
        <f t="shared" si="60"/>
        <v>3.6507457678258898E-4</v>
      </c>
      <c r="G1348" s="122"/>
    </row>
    <row r="1349" spans="1:7" x14ac:dyDescent="0.15">
      <c r="A1349" s="25" t="s">
        <v>493</v>
      </c>
      <c r="B1349" s="25" t="s">
        <v>124</v>
      </c>
      <c r="C1349" s="21">
        <v>0.136168747764677</v>
      </c>
      <c r="D1349" s="22">
        <v>0.82181701057524592</v>
      </c>
      <c r="E1349" s="23">
        <f t="shared" si="59"/>
        <v>-0.83430770352470174</v>
      </c>
      <c r="F1349" s="24">
        <f t="shared" si="60"/>
        <v>6.3068175818432972E-6</v>
      </c>
      <c r="G1349" s="122"/>
    </row>
    <row r="1350" spans="1:7" x14ac:dyDescent="0.15">
      <c r="A1350" s="25" t="s">
        <v>730</v>
      </c>
      <c r="B1350" s="25" t="s">
        <v>125</v>
      </c>
      <c r="C1350" s="21">
        <v>1.1492228979575498</v>
      </c>
      <c r="D1350" s="22">
        <v>0.35024804242287993</v>
      </c>
      <c r="E1350" s="23">
        <f t="shared" si="59"/>
        <v>2.2811686540991696</v>
      </c>
      <c r="F1350" s="24">
        <f t="shared" si="60"/>
        <v>5.3227625995513046E-5</v>
      </c>
      <c r="G1350" s="122"/>
    </row>
    <row r="1351" spans="1:7" x14ac:dyDescent="0.15">
      <c r="A1351" s="25" t="s">
        <v>1141</v>
      </c>
      <c r="B1351" s="25" t="s">
        <v>464</v>
      </c>
      <c r="C1351" s="21">
        <v>0.20386972</v>
      </c>
      <c r="D1351" s="22">
        <v>0.51317692000000004</v>
      </c>
      <c r="E1351" s="23">
        <f t="shared" si="59"/>
        <v>-0.60273014616479637</v>
      </c>
      <c r="F1351" s="24">
        <f t="shared" si="60"/>
        <v>9.4424686692683709E-6</v>
      </c>
      <c r="G1351" s="122"/>
    </row>
    <row r="1352" spans="1:7" x14ac:dyDescent="0.15">
      <c r="A1352" s="25" t="s">
        <v>502</v>
      </c>
      <c r="B1352" s="25" t="s">
        <v>257</v>
      </c>
      <c r="C1352" s="21">
        <v>1.03231712362767</v>
      </c>
      <c r="D1352" s="22">
        <v>0.476833343001693</v>
      </c>
      <c r="E1352" s="23">
        <f t="shared" si="59"/>
        <v>1.1649432422849775</v>
      </c>
      <c r="F1352" s="24">
        <f t="shared" si="60"/>
        <v>4.7812995949587398E-5</v>
      </c>
      <c r="G1352" s="122"/>
    </row>
    <row r="1353" spans="1:7" x14ac:dyDescent="0.15">
      <c r="A1353" s="25" t="s">
        <v>504</v>
      </c>
      <c r="B1353" s="25" t="s">
        <v>126</v>
      </c>
      <c r="C1353" s="21">
        <v>2.6878167567567601E-3</v>
      </c>
      <c r="D1353" s="22">
        <v>5.2401691306705404E-2</v>
      </c>
      <c r="E1353" s="23">
        <f t="shared" si="59"/>
        <v>-0.94870744264674478</v>
      </c>
      <c r="F1353" s="24">
        <f t="shared" si="60"/>
        <v>1.2448943136043073E-7</v>
      </c>
      <c r="G1353" s="122"/>
    </row>
    <row r="1354" spans="1:7" x14ac:dyDescent="0.15">
      <c r="A1354" s="25" t="s">
        <v>506</v>
      </c>
      <c r="B1354" s="25" t="s">
        <v>507</v>
      </c>
      <c r="C1354" s="21">
        <v>2.36038E-3</v>
      </c>
      <c r="D1354" s="22">
        <v>0.80578464000000005</v>
      </c>
      <c r="E1354" s="23">
        <f t="shared" si="59"/>
        <v>-0.99707070613805693</v>
      </c>
      <c r="F1354" s="24">
        <f t="shared" si="60"/>
        <v>1.0932380834960521E-7</v>
      </c>
      <c r="G1354" s="122"/>
    </row>
    <row r="1355" spans="1:7" x14ac:dyDescent="0.15">
      <c r="A1355" s="25" t="s">
        <v>508</v>
      </c>
      <c r="B1355" s="25" t="s">
        <v>509</v>
      </c>
      <c r="C1355" s="21">
        <v>2.3952930000000001E-2</v>
      </c>
      <c r="D1355" s="22">
        <v>0.23437397000000001</v>
      </c>
      <c r="E1355" s="23">
        <f t="shared" si="59"/>
        <v>-0.89780038286674924</v>
      </c>
      <c r="F1355" s="24">
        <f t="shared" si="60"/>
        <v>1.1094084548807858E-6</v>
      </c>
      <c r="G1355" s="122"/>
    </row>
    <row r="1356" spans="1:7" x14ac:dyDescent="0.15">
      <c r="A1356" s="25" t="s">
        <v>510</v>
      </c>
      <c r="B1356" s="25" t="s">
        <v>511</v>
      </c>
      <c r="C1356" s="21">
        <v>0.31689590000000001</v>
      </c>
      <c r="D1356" s="22">
        <v>0.22810097000000001</v>
      </c>
      <c r="E1356" s="23">
        <f t="shared" ref="E1356:E1387" si="61">IF(ISERROR(C1356/D1356-1),"",((C1356/D1356-1)))</f>
        <v>0.38927905479753111</v>
      </c>
      <c r="F1356" s="24">
        <f t="shared" ref="F1356:F1387" si="62">C1356/$C$1542</f>
        <v>1.4677410687421372E-5</v>
      </c>
      <c r="G1356" s="122"/>
    </row>
    <row r="1357" spans="1:7" x14ac:dyDescent="0.15">
      <c r="A1357" s="25" t="s">
        <v>512</v>
      </c>
      <c r="B1357" s="25" t="s">
        <v>513</v>
      </c>
      <c r="C1357" s="21">
        <v>8.2277169999999997E-2</v>
      </c>
      <c r="D1357" s="22">
        <v>2.5846215200000002</v>
      </c>
      <c r="E1357" s="23">
        <f t="shared" si="61"/>
        <v>-0.9681666466972696</v>
      </c>
      <c r="F1357" s="24">
        <f t="shared" si="62"/>
        <v>3.8107650313203329E-6</v>
      </c>
      <c r="G1357" s="122"/>
    </row>
    <row r="1358" spans="1:7" x14ac:dyDescent="0.15">
      <c r="A1358" s="25" t="s">
        <v>516</v>
      </c>
      <c r="B1358" s="25" t="s">
        <v>1142</v>
      </c>
      <c r="C1358" s="21">
        <v>0.59096468034299698</v>
      </c>
      <c r="D1358" s="22">
        <v>1.5154459912253599</v>
      </c>
      <c r="E1358" s="23">
        <f t="shared" si="61"/>
        <v>-0.61003910151548557</v>
      </c>
      <c r="F1358" s="24">
        <f t="shared" si="62"/>
        <v>2.7371232367332172E-5</v>
      </c>
      <c r="G1358" s="122"/>
    </row>
    <row r="1359" spans="1:7" x14ac:dyDescent="0.15">
      <c r="A1359" s="25" t="s">
        <v>1143</v>
      </c>
      <c r="B1359" s="25" t="s">
        <v>1144</v>
      </c>
      <c r="C1359" s="21">
        <v>1.71172718186461</v>
      </c>
      <c r="D1359" s="22">
        <v>0.52888125526061092</v>
      </c>
      <c r="E1359" s="23">
        <f t="shared" si="61"/>
        <v>2.2365056708639472</v>
      </c>
      <c r="F1359" s="24">
        <f t="shared" si="62"/>
        <v>7.9280681236485842E-5</v>
      </c>
      <c r="G1359" s="122"/>
    </row>
    <row r="1360" spans="1:7" x14ac:dyDescent="0.15">
      <c r="A1360" s="25" t="s">
        <v>518</v>
      </c>
      <c r="B1360" s="25" t="s">
        <v>47</v>
      </c>
      <c r="C1360" s="21">
        <v>0</v>
      </c>
      <c r="D1360" s="22">
        <v>1.2534356304635002</v>
      </c>
      <c r="E1360" s="23">
        <f t="shared" si="61"/>
        <v>-1</v>
      </c>
      <c r="F1360" s="24">
        <f t="shared" si="62"/>
        <v>0</v>
      </c>
      <c r="G1360" s="122"/>
    </row>
    <row r="1361" spans="1:7" x14ac:dyDescent="0.15">
      <c r="A1361" s="25" t="s">
        <v>1536</v>
      </c>
      <c r="B1361" s="25" t="s">
        <v>419</v>
      </c>
      <c r="C1361" s="21">
        <v>0</v>
      </c>
      <c r="D1361" s="22">
        <v>0</v>
      </c>
      <c r="E1361" s="23" t="str">
        <f t="shared" si="61"/>
        <v/>
      </c>
      <c r="F1361" s="24">
        <f t="shared" si="62"/>
        <v>0</v>
      </c>
      <c r="G1361" s="122"/>
    </row>
    <row r="1362" spans="1:7" x14ac:dyDescent="0.15">
      <c r="A1362" s="25" t="s">
        <v>521</v>
      </c>
      <c r="B1362" s="25" t="s">
        <v>1145</v>
      </c>
      <c r="C1362" s="21">
        <v>2.82595783449539</v>
      </c>
      <c r="D1362" s="22">
        <v>3.6826088748116299</v>
      </c>
      <c r="E1362" s="23">
        <f t="shared" si="61"/>
        <v>-0.23262069620685921</v>
      </c>
      <c r="F1362" s="24">
        <f t="shared" si="62"/>
        <v>1.3088759975192103E-4</v>
      </c>
      <c r="G1362" s="122"/>
    </row>
    <row r="1363" spans="1:7" x14ac:dyDescent="0.15">
      <c r="A1363" s="25" t="s">
        <v>523</v>
      </c>
      <c r="B1363" s="25" t="s">
        <v>1146</v>
      </c>
      <c r="C1363" s="21">
        <v>1.9725653106083199</v>
      </c>
      <c r="D1363" s="22">
        <v>4.3396452698023902</v>
      </c>
      <c r="E1363" s="23">
        <f t="shared" si="61"/>
        <v>-0.54545471162481851</v>
      </c>
      <c r="F1363" s="24">
        <f t="shared" si="62"/>
        <v>9.1361709544235861E-5</v>
      </c>
      <c r="G1363" s="122"/>
    </row>
    <row r="1364" spans="1:7" x14ac:dyDescent="0.15">
      <c r="A1364" s="25" t="s">
        <v>525</v>
      </c>
      <c r="B1364" s="25" t="s">
        <v>526</v>
      </c>
      <c r="C1364" s="21">
        <v>0.34267991999999997</v>
      </c>
      <c r="D1364" s="22">
        <v>0.10485592999999999</v>
      </c>
      <c r="E1364" s="23">
        <f t="shared" si="61"/>
        <v>2.2681024335008999</v>
      </c>
      <c r="F1364" s="24">
        <f t="shared" si="62"/>
        <v>1.5871628254492091E-5</v>
      </c>
      <c r="G1364" s="122"/>
    </row>
    <row r="1365" spans="1:7" x14ac:dyDescent="0.15">
      <c r="A1365" s="25" t="s">
        <v>558</v>
      </c>
      <c r="B1365" s="25" t="s">
        <v>559</v>
      </c>
      <c r="C1365" s="21">
        <v>3.3687599999999998E-2</v>
      </c>
      <c r="D1365" s="22">
        <v>0.31018015000000004</v>
      </c>
      <c r="E1365" s="23">
        <f t="shared" si="61"/>
        <v>-0.89139343700749385</v>
      </c>
      <c r="F1365" s="24">
        <f t="shared" si="62"/>
        <v>1.5602812793525451E-6</v>
      </c>
      <c r="G1365" s="122"/>
    </row>
    <row r="1366" spans="1:7" x14ac:dyDescent="0.15">
      <c r="A1366" s="25" t="s">
        <v>1194</v>
      </c>
      <c r="B1366" s="25" t="s">
        <v>1147</v>
      </c>
      <c r="C1366" s="21">
        <v>3.9744589898768301</v>
      </c>
      <c r="D1366" s="22">
        <v>5.1819765495806296</v>
      </c>
      <c r="E1366" s="23">
        <f t="shared" si="61"/>
        <v>-0.23302258282151478</v>
      </c>
      <c r="F1366" s="24">
        <f t="shared" si="62"/>
        <v>1.8408179738120984E-4</v>
      </c>
      <c r="G1366" s="122"/>
    </row>
    <row r="1367" spans="1:7" x14ac:dyDescent="0.15">
      <c r="A1367" s="25" t="s">
        <v>48</v>
      </c>
      <c r="B1367" s="25" t="s">
        <v>1197</v>
      </c>
      <c r="C1367" s="21">
        <v>0.52301949999999997</v>
      </c>
      <c r="D1367" s="22">
        <v>1.914809E-2</v>
      </c>
      <c r="E1367" s="23">
        <f t="shared" si="61"/>
        <v>26.314447550643433</v>
      </c>
      <c r="F1367" s="24">
        <f t="shared" si="62"/>
        <v>2.4224270490813488E-5</v>
      </c>
      <c r="G1367" s="122"/>
    </row>
    <row r="1368" spans="1:7" x14ac:dyDescent="0.15">
      <c r="A1368" s="25" t="s">
        <v>1198</v>
      </c>
      <c r="B1368" s="25" t="s">
        <v>1199</v>
      </c>
      <c r="C1368" s="21">
        <v>0.28799140000000001</v>
      </c>
      <c r="D1368" s="22">
        <v>0.80359449999999999</v>
      </c>
      <c r="E1368" s="23">
        <f t="shared" si="61"/>
        <v>-0.64162099168174991</v>
      </c>
      <c r="F1368" s="24">
        <f t="shared" si="62"/>
        <v>1.3338664376047287E-5</v>
      </c>
      <c r="G1368" s="122"/>
    </row>
    <row r="1369" spans="1:7" x14ac:dyDescent="0.15">
      <c r="A1369" s="25" t="s">
        <v>1200</v>
      </c>
      <c r="B1369" s="25" t="s">
        <v>1201</v>
      </c>
      <c r="C1369" s="21">
        <v>0.19930338</v>
      </c>
      <c r="D1369" s="22">
        <v>7.5822550000000002E-2</v>
      </c>
      <c r="E1369" s="23">
        <f t="shared" si="61"/>
        <v>1.6285502136237833</v>
      </c>
      <c r="F1369" s="24">
        <f t="shared" si="62"/>
        <v>9.2309731986157055E-6</v>
      </c>
      <c r="G1369" s="122"/>
    </row>
    <row r="1370" spans="1:7" x14ac:dyDescent="0.15">
      <c r="A1370" s="25" t="s">
        <v>1148</v>
      </c>
      <c r="B1370" s="25" t="s">
        <v>1202</v>
      </c>
      <c r="C1370" s="21">
        <v>1.8794114436079001</v>
      </c>
      <c r="D1370" s="22">
        <v>4.8877477945023697</v>
      </c>
      <c r="E1370" s="23">
        <f t="shared" si="61"/>
        <v>-0.61548518405106334</v>
      </c>
      <c r="F1370" s="24">
        <f t="shared" si="62"/>
        <v>8.7047177349005214E-5</v>
      </c>
      <c r="G1370" s="122"/>
    </row>
    <row r="1371" spans="1:7" x14ac:dyDescent="0.15">
      <c r="A1371" s="25" t="s">
        <v>1203</v>
      </c>
      <c r="B1371" s="25" t="s">
        <v>1204</v>
      </c>
      <c r="C1371" s="21">
        <v>0.24969342199653302</v>
      </c>
      <c r="D1371" s="22">
        <v>6.0303995136465297E-2</v>
      </c>
      <c r="E1371" s="23">
        <f t="shared" si="61"/>
        <v>3.1405784381530237</v>
      </c>
      <c r="F1371" s="24">
        <f t="shared" si="62"/>
        <v>1.1564847953510059E-5</v>
      </c>
      <c r="G1371" s="122"/>
    </row>
    <row r="1372" spans="1:7" x14ac:dyDescent="0.15">
      <c r="A1372" s="25" t="s">
        <v>1205</v>
      </c>
      <c r="B1372" s="25" t="s">
        <v>1206</v>
      </c>
      <c r="C1372" s="21">
        <v>4.6007805086151991E-3</v>
      </c>
      <c r="D1372" s="22">
        <v>3.7022803761079907E-2</v>
      </c>
      <c r="E1372" s="23">
        <f t="shared" si="61"/>
        <v>-0.87573116994851286</v>
      </c>
      <c r="F1372" s="24">
        <f t="shared" si="62"/>
        <v>2.1309062379042663E-7</v>
      </c>
      <c r="G1372" s="122"/>
    </row>
    <row r="1373" spans="1:7" x14ac:dyDescent="0.15">
      <c r="A1373" s="25" t="s">
        <v>1207</v>
      </c>
      <c r="B1373" s="25" t="s">
        <v>1208</v>
      </c>
      <c r="C1373" s="21">
        <v>8.4312497460547822E-3</v>
      </c>
      <c r="D1373" s="22">
        <v>0.273597387664888</v>
      </c>
      <c r="E1373" s="23">
        <f t="shared" si="61"/>
        <v>-0.96918373447197648</v>
      </c>
      <c r="F1373" s="24">
        <f t="shared" si="62"/>
        <v>3.9050336445205882E-7</v>
      </c>
      <c r="G1373" s="122"/>
    </row>
    <row r="1374" spans="1:7" x14ac:dyDescent="0.15">
      <c r="A1374" s="25" t="s">
        <v>1209</v>
      </c>
      <c r="B1374" s="25" t="s">
        <v>1210</v>
      </c>
      <c r="C1374" s="21">
        <v>8.6885763513513486E-2</v>
      </c>
      <c r="D1374" s="22">
        <v>0</v>
      </c>
      <c r="E1374" s="23" t="str">
        <f t="shared" si="61"/>
        <v/>
      </c>
      <c r="F1374" s="24">
        <f t="shared" si="62"/>
        <v>4.0242175237294289E-6</v>
      </c>
      <c r="G1374" s="122"/>
    </row>
    <row r="1375" spans="1:7" x14ac:dyDescent="0.15">
      <c r="A1375" s="25" t="s">
        <v>1211</v>
      </c>
      <c r="B1375" s="25" t="s">
        <v>1212</v>
      </c>
      <c r="C1375" s="21">
        <v>2.0108343632539799E-2</v>
      </c>
      <c r="D1375" s="22">
        <v>8.3639270623254106E-3</v>
      </c>
      <c r="E1375" s="23">
        <f t="shared" si="61"/>
        <v>1.4041749148095879</v>
      </c>
      <c r="F1375" s="24">
        <f t="shared" si="62"/>
        <v>9.3134186254407563E-7</v>
      </c>
      <c r="G1375" s="122"/>
    </row>
    <row r="1376" spans="1:7" x14ac:dyDescent="0.15">
      <c r="A1376" s="25" t="s">
        <v>1213</v>
      </c>
      <c r="B1376" s="25" t="s">
        <v>1214</v>
      </c>
      <c r="C1376" s="21">
        <v>1.21277319350122</v>
      </c>
      <c r="D1376" s="22">
        <v>1.60693193524113</v>
      </c>
      <c r="E1376" s="23">
        <f t="shared" si="61"/>
        <v>-0.24528651966877735</v>
      </c>
      <c r="F1376" s="24">
        <f t="shared" si="62"/>
        <v>5.6171033553015219E-5</v>
      </c>
      <c r="G1376" s="122"/>
    </row>
    <row r="1377" spans="1:7" x14ac:dyDescent="0.15">
      <c r="A1377" s="25" t="s">
        <v>1030</v>
      </c>
      <c r="B1377" s="25" t="s">
        <v>1215</v>
      </c>
      <c r="C1377" s="21">
        <v>0.54804174113895787</v>
      </c>
      <c r="D1377" s="22">
        <v>0.32216858019028299</v>
      </c>
      <c r="E1377" s="23">
        <f t="shared" si="61"/>
        <v>0.70110238812011727</v>
      </c>
      <c r="F1377" s="24">
        <f t="shared" si="62"/>
        <v>2.5383205363483584E-5</v>
      </c>
      <c r="G1377" s="122"/>
    </row>
    <row r="1378" spans="1:7" x14ac:dyDescent="0.15">
      <c r="A1378" s="25" t="s">
        <v>1031</v>
      </c>
      <c r="B1378" s="25" t="s">
        <v>1216</v>
      </c>
      <c r="C1378" s="21">
        <v>3.4429614854586101E-2</v>
      </c>
      <c r="D1378" s="22">
        <v>8.3781101395973209E-2</v>
      </c>
      <c r="E1378" s="23">
        <f t="shared" si="61"/>
        <v>-0.58905273049751417</v>
      </c>
      <c r="F1378" s="24">
        <f t="shared" si="62"/>
        <v>1.5946485802766892E-6</v>
      </c>
      <c r="G1378" s="122"/>
    </row>
    <row r="1379" spans="1:7" x14ac:dyDescent="0.15">
      <c r="A1379" s="25" t="s">
        <v>1217</v>
      </c>
      <c r="B1379" s="25" t="s">
        <v>1218</v>
      </c>
      <c r="C1379" s="21">
        <v>1.5567549999999999E-2</v>
      </c>
      <c r="D1379" s="22">
        <v>3.6928E-3</v>
      </c>
      <c r="E1379" s="23">
        <f t="shared" si="61"/>
        <v>3.2156493717504331</v>
      </c>
      <c r="F1379" s="24">
        <f t="shared" si="62"/>
        <v>7.2102960229831492E-7</v>
      </c>
      <c r="G1379" s="122"/>
    </row>
    <row r="1380" spans="1:7" x14ac:dyDescent="0.15">
      <c r="A1380" s="25" t="s">
        <v>1225</v>
      </c>
      <c r="B1380" s="25" t="s">
        <v>1226</v>
      </c>
      <c r="C1380" s="21">
        <v>3.3773857586633698</v>
      </c>
      <c r="D1380" s="22">
        <v>2.2314300320653797</v>
      </c>
      <c r="E1380" s="23">
        <f t="shared" si="61"/>
        <v>0.51355216615835797</v>
      </c>
      <c r="F1380" s="24">
        <f t="shared" si="62"/>
        <v>1.5642764021166095E-4</v>
      </c>
      <c r="G1380" s="122"/>
    </row>
    <row r="1381" spans="1:7" x14ac:dyDescent="0.15">
      <c r="A1381" s="25" t="s">
        <v>46</v>
      </c>
      <c r="B1381" s="25" t="s">
        <v>41</v>
      </c>
      <c r="C1381" s="21">
        <v>0.57507338175355704</v>
      </c>
      <c r="D1381" s="22">
        <v>0.64599408652019896</v>
      </c>
      <c r="E1381" s="23">
        <f t="shared" si="61"/>
        <v>-0.10978537767841368</v>
      </c>
      <c r="F1381" s="24">
        <f t="shared" si="62"/>
        <v>2.663520796388091E-5</v>
      </c>
      <c r="G1381" s="122"/>
    </row>
    <row r="1382" spans="1:7" x14ac:dyDescent="0.15">
      <c r="A1382" s="25" t="s">
        <v>1242</v>
      </c>
      <c r="B1382" s="25" t="s">
        <v>1241</v>
      </c>
      <c r="C1382" s="21">
        <v>16.475634899999999</v>
      </c>
      <c r="D1382" s="22">
        <v>17.113925719999997</v>
      </c>
      <c r="E1382" s="23">
        <f t="shared" si="61"/>
        <v>-3.7296575341218552E-2</v>
      </c>
      <c r="F1382" s="24">
        <f t="shared" si="62"/>
        <v>7.6308863498490372E-4</v>
      </c>
      <c r="G1382" s="122"/>
    </row>
    <row r="1383" spans="1:7" x14ac:dyDescent="0.15">
      <c r="A1383" s="25" t="s">
        <v>1149</v>
      </c>
      <c r="B1383" s="25" t="s">
        <v>1243</v>
      </c>
      <c r="C1383" s="21">
        <v>1.51941276</v>
      </c>
      <c r="D1383" s="22">
        <v>1.1186848</v>
      </c>
      <c r="E1383" s="23">
        <f t="shared" si="61"/>
        <v>0.35821346638481177</v>
      </c>
      <c r="F1383" s="24">
        <f t="shared" si="62"/>
        <v>7.0373409950171031E-5</v>
      </c>
      <c r="G1383" s="122"/>
    </row>
    <row r="1384" spans="1:7" x14ac:dyDescent="0.15">
      <c r="A1384" s="25" t="s">
        <v>1247</v>
      </c>
      <c r="B1384" s="25" t="s">
        <v>1248</v>
      </c>
      <c r="C1384" s="21">
        <v>2.0587857512720298</v>
      </c>
      <c r="D1384" s="22">
        <v>1.64230278586737</v>
      </c>
      <c r="E1384" s="23">
        <f t="shared" si="61"/>
        <v>0.25359694265189803</v>
      </c>
      <c r="F1384" s="24">
        <f t="shared" si="62"/>
        <v>9.5355111848499549E-5</v>
      </c>
      <c r="G1384" s="122"/>
    </row>
    <row r="1385" spans="1:7" x14ac:dyDescent="0.15">
      <c r="A1385" s="25" t="s">
        <v>909</v>
      </c>
      <c r="B1385" s="25" t="s">
        <v>1244</v>
      </c>
      <c r="C1385" s="21">
        <v>4.7776263200000004</v>
      </c>
      <c r="D1385" s="22">
        <v>1.38766798</v>
      </c>
      <c r="E1385" s="23">
        <f t="shared" si="61"/>
        <v>2.4429174621439347</v>
      </c>
      <c r="F1385" s="24">
        <f t="shared" si="62"/>
        <v>2.2128144797605034E-4</v>
      </c>
      <c r="G1385" s="122"/>
    </row>
    <row r="1386" spans="1:7" x14ac:dyDescent="0.15">
      <c r="A1386" s="25" t="s">
        <v>842</v>
      </c>
      <c r="B1386" s="25" t="s">
        <v>1246</v>
      </c>
      <c r="C1386" s="21">
        <v>3.1455278960809396</v>
      </c>
      <c r="D1386" s="22">
        <v>4.3169624530354502</v>
      </c>
      <c r="E1386" s="23">
        <f t="shared" si="61"/>
        <v>-0.27135620698549789</v>
      </c>
      <c r="F1386" s="24">
        <f t="shared" si="62"/>
        <v>1.4568886741519991E-4</v>
      </c>
      <c r="G1386" s="122"/>
    </row>
    <row r="1387" spans="1:7" x14ac:dyDescent="0.15">
      <c r="A1387" s="25" t="s">
        <v>947</v>
      </c>
      <c r="B1387" s="25" t="s">
        <v>1150</v>
      </c>
      <c r="C1387" s="21">
        <v>0.68658478597551209</v>
      </c>
      <c r="D1387" s="22">
        <v>1.7929585579270202</v>
      </c>
      <c r="E1387" s="23">
        <f t="shared" si="61"/>
        <v>-0.61706600359501529</v>
      </c>
      <c r="F1387" s="24">
        <f t="shared" si="62"/>
        <v>3.1799991339420599E-5</v>
      </c>
      <c r="G1387" s="122"/>
    </row>
    <row r="1388" spans="1:7" x14ac:dyDescent="0.15">
      <c r="A1388" s="25" t="s">
        <v>843</v>
      </c>
      <c r="B1388" s="25" t="s">
        <v>1245</v>
      </c>
      <c r="C1388" s="21">
        <v>3.1556348867416202</v>
      </c>
      <c r="D1388" s="22">
        <v>6.7913387990268896</v>
      </c>
      <c r="E1388" s="23">
        <f t="shared" ref="E1388:E1408" si="63">IF(ISERROR(C1388/D1388-1),"",((C1388/D1388-1)))</f>
        <v>-0.53534421118943709</v>
      </c>
      <c r="F1388" s="24">
        <f t="shared" ref="F1388:F1407" si="64">C1388/$C$1542</f>
        <v>1.4615698471410072E-4</v>
      </c>
      <c r="G1388" s="122"/>
    </row>
    <row r="1389" spans="1:7" x14ac:dyDescent="0.15">
      <c r="A1389" s="25" t="s">
        <v>910</v>
      </c>
      <c r="B1389" s="25" t="s">
        <v>911</v>
      </c>
      <c r="C1389" s="21">
        <v>1.0791141485909501</v>
      </c>
      <c r="D1389" s="22">
        <v>1.6083620492000301</v>
      </c>
      <c r="E1389" s="23">
        <f t="shared" si="63"/>
        <v>-0.32906017701195966</v>
      </c>
      <c r="F1389" s="24">
        <f t="shared" si="64"/>
        <v>4.9980455845204769E-5</v>
      </c>
      <c r="G1389" s="122"/>
    </row>
    <row r="1390" spans="1:7" x14ac:dyDescent="0.15">
      <c r="A1390" s="25" t="s">
        <v>1158</v>
      </c>
      <c r="B1390" s="25" t="s">
        <v>1159</v>
      </c>
      <c r="C1390" s="21">
        <v>3.4445194146974401</v>
      </c>
      <c r="D1390" s="22">
        <v>3.24831777897605</v>
      </c>
      <c r="E1390" s="23">
        <f t="shared" si="63"/>
        <v>6.0400998015421203E-2</v>
      </c>
      <c r="F1390" s="24">
        <f t="shared" si="64"/>
        <v>1.5953701537416739E-4</v>
      </c>
      <c r="G1390" s="122"/>
    </row>
    <row r="1391" spans="1:7" x14ac:dyDescent="0.15">
      <c r="A1391" s="25" t="s">
        <v>1160</v>
      </c>
      <c r="B1391" s="25" t="s">
        <v>1161</v>
      </c>
      <c r="C1391" s="21">
        <v>29.309045038729597</v>
      </c>
      <c r="D1391" s="22">
        <v>24.141144902412304</v>
      </c>
      <c r="E1391" s="23">
        <f t="shared" si="63"/>
        <v>0.21407021734917353</v>
      </c>
      <c r="F1391" s="24">
        <f t="shared" si="64"/>
        <v>1.3574832962167202E-3</v>
      </c>
      <c r="G1391" s="122"/>
    </row>
    <row r="1392" spans="1:7" x14ac:dyDescent="0.15">
      <c r="A1392" s="25" t="s">
        <v>1162</v>
      </c>
      <c r="B1392" s="25" t="s">
        <v>1163</v>
      </c>
      <c r="C1392" s="21">
        <v>0.21994488000000001</v>
      </c>
      <c r="D1392" s="22">
        <v>0.33938878</v>
      </c>
      <c r="E1392" s="23">
        <f t="shared" si="63"/>
        <v>-0.35193826973301823</v>
      </c>
      <c r="F1392" s="24">
        <f t="shared" si="64"/>
        <v>1.0187008832729017E-5</v>
      </c>
      <c r="G1392" s="122"/>
    </row>
    <row r="1393" spans="1:7" x14ac:dyDescent="0.15">
      <c r="A1393" s="25" t="s">
        <v>1164</v>
      </c>
      <c r="B1393" s="25" t="s">
        <v>1165</v>
      </c>
      <c r="C1393" s="21">
        <v>1.7595274115410702</v>
      </c>
      <c r="D1393" s="22">
        <v>2.7357757668288798</v>
      </c>
      <c r="E1393" s="23">
        <f t="shared" si="63"/>
        <v>-0.35684516513552156</v>
      </c>
      <c r="F1393" s="24">
        <f t="shared" si="64"/>
        <v>8.1494605752121643E-5</v>
      </c>
      <c r="G1393" s="122"/>
    </row>
    <row r="1394" spans="1:7" x14ac:dyDescent="0.15">
      <c r="A1394" s="25" t="s">
        <v>1166</v>
      </c>
      <c r="B1394" s="25" t="s">
        <v>1250</v>
      </c>
      <c r="C1394" s="21">
        <v>47.556671219999998</v>
      </c>
      <c r="D1394" s="22">
        <v>53.427869999999999</v>
      </c>
      <c r="E1394" s="23">
        <f t="shared" si="63"/>
        <v>-0.10989018989527377</v>
      </c>
      <c r="F1394" s="24">
        <f t="shared" si="64"/>
        <v>2.2026438159111947E-3</v>
      </c>
      <c r="G1394" s="122"/>
    </row>
    <row r="1395" spans="1:7" x14ac:dyDescent="0.15">
      <c r="A1395" s="25" t="s">
        <v>1167</v>
      </c>
      <c r="B1395" s="25" t="s">
        <v>1168</v>
      </c>
      <c r="C1395" s="21">
        <v>21.734769417682902</v>
      </c>
      <c r="D1395" s="22">
        <v>22.7354898507628</v>
      </c>
      <c r="E1395" s="23">
        <f t="shared" si="63"/>
        <v>-4.401578499731873E-2</v>
      </c>
      <c r="F1395" s="24">
        <f t="shared" si="64"/>
        <v>1.0066717080900642E-3</v>
      </c>
      <c r="G1395" s="122"/>
    </row>
    <row r="1396" spans="1:7" x14ac:dyDescent="0.15">
      <c r="A1396" s="25" t="s">
        <v>1169</v>
      </c>
      <c r="B1396" s="25" t="s">
        <v>1170</v>
      </c>
      <c r="C1396" s="21">
        <v>1.9004120204817401</v>
      </c>
      <c r="D1396" s="22">
        <v>6.5733183673568201</v>
      </c>
      <c r="E1396" s="23">
        <f t="shared" si="63"/>
        <v>-0.7108900080179883</v>
      </c>
      <c r="F1396" s="24">
        <f t="shared" si="64"/>
        <v>8.8019844055801081E-5</v>
      </c>
      <c r="G1396" s="122"/>
    </row>
    <row r="1397" spans="1:7" x14ac:dyDescent="0.15">
      <c r="A1397" s="25" t="s">
        <v>1171</v>
      </c>
      <c r="B1397" s="25" t="s">
        <v>1172</v>
      </c>
      <c r="C1397" s="21">
        <v>23.166924255919898</v>
      </c>
      <c r="D1397" s="22">
        <v>22.0511416407696</v>
      </c>
      <c r="E1397" s="23">
        <f t="shared" si="63"/>
        <v>5.0599766367078525E-2</v>
      </c>
      <c r="F1397" s="24">
        <f t="shared" si="64"/>
        <v>1.0730036635643444E-3</v>
      </c>
      <c r="G1397" s="122"/>
    </row>
    <row r="1398" spans="1:7" x14ac:dyDescent="0.15">
      <c r="A1398" s="25" t="s">
        <v>1173</v>
      </c>
      <c r="B1398" s="25" t="s">
        <v>1174</v>
      </c>
      <c r="C1398" s="21">
        <v>246.40015781727001</v>
      </c>
      <c r="D1398" s="22">
        <v>259.06634747665902</v>
      </c>
      <c r="E1398" s="23">
        <f t="shared" si="63"/>
        <v>-4.8891682701205252E-2</v>
      </c>
      <c r="F1398" s="24">
        <f t="shared" si="64"/>
        <v>1.1412316504345786E-2</v>
      </c>
      <c r="G1398" s="122"/>
    </row>
    <row r="1399" spans="1:7" x14ac:dyDescent="0.15">
      <c r="A1399" s="25" t="s">
        <v>1175</v>
      </c>
      <c r="B1399" s="25" t="s">
        <v>1176</v>
      </c>
      <c r="C1399" s="21">
        <v>20.153819784818001</v>
      </c>
      <c r="D1399" s="22">
        <v>28.698229551842999</v>
      </c>
      <c r="E1399" s="23">
        <f t="shared" si="63"/>
        <v>-0.29773299260811981</v>
      </c>
      <c r="F1399" s="24">
        <f t="shared" si="64"/>
        <v>9.3344814464955852E-4</v>
      </c>
      <c r="G1399" s="122"/>
    </row>
    <row r="1400" spans="1:7" x14ac:dyDescent="0.15">
      <c r="A1400" s="25" t="s">
        <v>1177</v>
      </c>
      <c r="B1400" s="25" t="s">
        <v>1178</v>
      </c>
      <c r="C1400" s="21">
        <v>559.35603713599596</v>
      </c>
      <c r="D1400" s="22">
        <v>319.57198357980002</v>
      </c>
      <c r="E1400" s="23">
        <f t="shared" si="63"/>
        <v>0.75032877059549774</v>
      </c>
      <c r="F1400" s="24">
        <f t="shared" si="64"/>
        <v>2.5907240445627516E-2</v>
      </c>
      <c r="G1400" s="122"/>
    </row>
    <row r="1401" spans="1:7" x14ac:dyDescent="0.15">
      <c r="A1401" s="25" t="s">
        <v>608</v>
      </c>
      <c r="B1401" s="25" t="s">
        <v>612</v>
      </c>
      <c r="C1401" s="21">
        <v>107.73908587999999</v>
      </c>
      <c r="D1401" s="22">
        <v>17.6270007</v>
      </c>
      <c r="E1401" s="23">
        <f t="shared" si="63"/>
        <v>5.1121621150216434</v>
      </c>
      <c r="F1401" s="24">
        <f t="shared" si="64"/>
        <v>4.990063962796997E-3</v>
      </c>
      <c r="G1401" s="122"/>
    </row>
    <row r="1402" spans="1:7" x14ac:dyDescent="0.15">
      <c r="A1402" s="25" t="s">
        <v>609</v>
      </c>
      <c r="B1402" s="25" t="s">
        <v>613</v>
      </c>
      <c r="C1402" s="21">
        <v>65.541472390244493</v>
      </c>
      <c r="D1402" s="22">
        <v>47.897127690689302</v>
      </c>
      <c r="E1402" s="23">
        <f t="shared" si="63"/>
        <v>0.36838001672039855</v>
      </c>
      <c r="F1402" s="24">
        <f t="shared" si="64"/>
        <v>3.0356312824808E-3</v>
      </c>
      <c r="G1402" s="122"/>
    </row>
    <row r="1403" spans="1:7" x14ac:dyDescent="0.15">
      <c r="A1403" s="25" t="s">
        <v>1179</v>
      </c>
      <c r="B1403" s="25" t="s">
        <v>1180</v>
      </c>
      <c r="C1403" s="21">
        <v>14.443023732420301</v>
      </c>
      <c r="D1403" s="22">
        <v>9.1490922021422296</v>
      </c>
      <c r="E1403" s="23">
        <f t="shared" si="63"/>
        <v>0.57862915940868032</v>
      </c>
      <c r="F1403" s="24">
        <f t="shared" si="64"/>
        <v>6.6894583012562243E-4</v>
      </c>
      <c r="G1403" s="122"/>
    </row>
    <row r="1404" spans="1:7" x14ac:dyDescent="0.15">
      <c r="A1404" s="25" t="s">
        <v>1181</v>
      </c>
      <c r="B1404" s="25" t="s">
        <v>1182</v>
      </c>
      <c r="C1404" s="21">
        <v>38.949888266162404</v>
      </c>
      <c r="D1404" s="22">
        <v>13.615599126505998</v>
      </c>
      <c r="E1404" s="23">
        <f t="shared" si="63"/>
        <v>1.8606811866498916</v>
      </c>
      <c r="F1404" s="24">
        <f t="shared" si="64"/>
        <v>1.8040104220712239E-3</v>
      </c>
      <c r="G1404" s="122"/>
    </row>
    <row r="1405" spans="1:7" x14ac:dyDescent="0.15">
      <c r="A1405" s="25" t="s">
        <v>1183</v>
      </c>
      <c r="B1405" s="25" t="s">
        <v>1184</v>
      </c>
      <c r="C1405" s="21">
        <v>101.181337679341</v>
      </c>
      <c r="D1405" s="22">
        <v>53.437472105963401</v>
      </c>
      <c r="E1405" s="23">
        <f t="shared" si="63"/>
        <v>0.89345292155108469</v>
      </c>
      <c r="F1405" s="24">
        <f t="shared" si="64"/>
        <v>4.686334051725978E-3</v>
      </c>
      <c r="G1405" s="122"/>
    </row>
    <row r="1406" spans="1:7" x14ac:dyDescent="0.15">
      <c r="A1406" s="25" t="s">
        <v>610</v>
      </c>
      <c r="B1406" s="25" t="s">
        <v>614</v>
      </c>
      <c r="C1406" s="21">
        <v>16.667024550000001</v>
      </c>
      <c r="D1406" s="22">
        <v>1.3529787600000001</v>
      </c>
      <c r="E1406" s="23">
        <f t="shared" si="63"/>
        <v>11.318762897652585</v>
      </c>
      <c r="F1406" s="24">
        <f t="shared" si="64"/>
        <v>7.7195307436190999E-4</v>
      </c>
      <c r="G1406" s="122"/>
    </row>
    <row r="1407" spans="1:7" x14ac:dyDescent="0.15">
      <c r="A1407" s="25" t="s">
        <v>611</v>
      </c>
      <c r="B1407" s="25" t="s">
        <v>615</v>
      </c>
      <c r="C1407" s="21">
        <v>6.1332052103092609</v>
      </c>
      <c r="D1407" s="22">
        <v>2.89295988244803</v>
      </c>
      <c r="E1407" s="23">
        <f t="shared" si="63"/>
        <v>1.1200450263829191</v>
      </c>
      <c r="F1407" s="24">
        <f t="shared" si="64"/>
        <v>2.840666973032519E-4</v>
      </c>
      <c r="G1407" s="122"/>
    </row>
    <row r="1408" spans="1:7" s="4" customFormat="1" x14ac:dyDescent="0.15">
      <c r="A1408" s="113" t="s">
        <v>1107</v>
      </c>
      <c r="B1408" s="27"/>
      <c r="C1408" s="28">
        <f>SUM(C1260:C1407)</f>
        <v>1758.9250629285029</v>
      </c>
      <c r="D1408" s="29">
        <f>SUM(D1260:D1407)</f>
        <v>1373.3539258762789</v>
      </c>
      <c r="E1408" s="30">
        <f t="shared" si="63"/>
        <v>0.28075147257194266</v>
      </c>
      <c r="F1408" s="49">
        <f>C1408/$C1542</f>
        <v>8.1466707259387441E-2</v>
      </c>
      <c r="G1408" s="122"/>
    </row>
    <row r="1409" spans="1:7" x14ac:dyDescent="0.15">
      <c r="E1409" s="33"/>
      <c r="G1409" s="122"/>
    </row>
    <row r="1410" spans="1:7" s="4" customFormat="1" x14ac:dyDescent="0.15">
      <c r="A1410" s="34" t="s">
        <v>591</v>
      </c>
      <c r="B1410" s="34" t="s">
        <v>1296</v>
      </c>
      <c r="C1410" s="141" t="s">
        <v>815</v>
      </c>
      <c r="D1410" s="142"/>
      <c r="E1410" s="143"/>
      <c r="F1410" s="114"/>
      <c r="G1410" s="122"/>
    </row>
    <row r="1411" spans="1:7" s="4" customFormat="1" x14ac:dyDescent="0.15">
      <c r="A1411" s="37"/>
      <c r="B1411" s="37"/>
      <c r="C1411" s="7" t="s">
        <v>1545</v>
      </c>
      <c r="D1411" s="39" t="s">
        <v>607</v>
      </c>
      <c r="E1411" s="39" t="s">
        <v>1260</v>
      </c>
      <c r="F1411" s="41" t="s">
        <v>1261</v>
      </c>
      <c r="G1411" s="122"/>
    </row>
    <row r="1412" spans="1:7" x14ac:dyDescent="0.15">
      <c r="A1412" s="20" t="s">
        <v>1027</v>
      </c>
      <c r="B1412" s="62" t="s">
        <v>592</v>
      </c>
      <c r="C1412" s="45">
        <v>29.10773446</v>
      </c>
      <c r="D1412" s="46">
        <v>18.0598545</v>
      </c>
      <c r="E1412" s="42">
        <f t="shared" ref="E1412:E1441" si="65">IF(ISERROR(C1412/D1412-1),"",((C1412/D1412-1)))</f>
        <v>0.61173693066021095</v>
      </c>
      <c r="F1412" s="43">
        <f t="shared" ref="F1412:F1441" si="66">C1412/$C$1542</f>
        <v>1.348159357220549E-3</v>
      </c>
      <c r="G1412" s="122"/>
    </row>
    <row r="1413" spans="1:7" x14ac:dyDescent="0.15">
      <c r="A1413" s="25" t="s">
        <v>593</v>
      </c>
      <c r="B1413" s="66" t="s">
        <v>594</v>
      </c>
      <c r="C1413" s="21">
        <v>0.58452564000000007</v>
      </c>
      <c r="D1413" s="22">
        <v>0.36534559999999999</v>
      </c>
      <c r="E1413" s="23">
        <f t="shared" si="65"/>
        <v>0.5999252214889137</v>
      </c>
      <c r="F1413" s="24">
        <f t="shared" si="66"/>
        <v>2.7073000551940932E-5</v>
      </c>
      <c r="G1413" s="122"/>
    </row>
    <row r="1414" spans="1:7" x14ac:dyDescent="0.15">
      <c r="A1414" s="25" t="s">
        <v>595</v>
      </c>
      <c r="B1414" s="66" t="s">
        <v>596</v>
      </c>
      <c r="C1414" s="21">
        <v>61.749665030000003</v>
      </c>
      <c r="D1414" s="22">
        <v>72.562457659999993</v>
      </c>
      <c r="E1414" s="23">
        <f t="shared" si="65"/>
        <v>-0.14901359433916384</v>
      </c>
      <c r="F1414" s="24">
        <f t="shared" si="66"/>
        <v>2.860009212665774E-3</v>
      </c>
      <c r="G1414" s="122"/>
    </row>
    <row r="1415" spans="1:7" x14ac:dyDescent="0.15">
      <c r="A1415" s="25" t="s">
        <v>597</v>
      </c>
      <c r="B1415" s="66" t="s">
        <v>598</v>
      </c>
      <c r="C1415" s="21">
        <v>22.970761800000002</v>
      </c>
      <c r="D1415" s="22">
        <v>27.35646491</v>
      </c>
      <c r="E1415" s="23">
        <f t="shared" si="65"/>
        <v>-0.16031688028509961</v>
      </c>
      <c r="F1415" s="24">
        <f t="shared" si="66"/>
        <v>1.0639181660019289E-3</v>
      </c>
      <c r="G1415" s="122"/>
    </row>
    <row r="1416" spans="1:7" x14ac:dyDescent="0.15">
      <c r="A1416" s="25" t="s">
        <v>599</v>
      </c>
      <c r="B1416" s="66" t="s">
        <v>600</v>
      </c>
      <c r="C1416" s="21">
        <v>2.6491849999999997E-2</v>
      </c>
      <c r="D1416" s="22">
        <v>6.0399799999999995E-3</v>
      </c>
      <c r="E1416" s="23">
        <f t="shared" si="65"/>
        <v>3.3860824042463715</v>
      </c>
      <c r="F1416" s="24">
        <f t="shared" si="66"/>
        <v>1.2270015557776666E-6</v>
      </c>
      <c r="G1416" s="122"/>
    </row>
    <row r="1417" spans="1:7" x14ac:dyDescent="0.15">
      <c r="A1417" s="25" t="s">
        <v>601</v>
      </c>
      <c r="B1417" s="66" t="s">
        <v>602</v>
      </c>
      <c r="C1417" s="21">
        <v>0.35253648999999998</v>
      </c>
      <c r="D1417" s="22">
        <v>0.34630436999999997</v>
      </c>
      <c r="E1417" s="23">
        <f t="shared" si="65"/>
        <v>1.7996076688261198E-2</v>
      </c>
      <c r="F1417" s="24">
        <f t="shared" si="66"/>
        <v>1.6328147022514389E-5</v>
      </c>
      <c r="G1417" s="122"/>
    </row>
    <row r="1418" spans="1:7" x14ac:dyDescent="0.15">
      <c r="A1418" s="25" t="s">
        <v>603</v>
      </c>
      <c r="B1418" s="66" t="s">
        <v>604</v>
      </c>
      <c r="C1418" s="21">
        <v>68.04790208</v>
      </c>
      <c r="D1418" s="22">
        <v>3.7011479199999999</v>
      </c>
      <c r="E1418" s="23">
        <f t="shared" si="65"/>
        <v>17.385620772487258</v>
      </c>
      <c r="F1418" s="24">
        <f t="shared" si="66"/>
        <v>3.1517195559980266E-3</v>
      </c>
      <c r="G1418" s="122"/>
    </row>
    <row r="1419" spans="1:7" x14ac:dyDescent="0.15">
      <c r="A1419" s="67" t="s">
        <v>127</v>
      </c>
      <c r="B1419" s="60" t="s">
        <v>128</v>
      </c>
      <c r="C1419" s="21">
        <v>0</v>
      </c>
      <c r="D1419" s="22">
        <v>4.5041000000000005E-3</v>
      </c>
      <c r="E1419" s="23">
        <f t="shared" si="65"/>
        <v>-1</v>
      </c>
      <c r="F1419" s="24">
        <f t="shared" si="66"/>
        <v>0</v>
      </c>
      <c r="G1419" s="122"/>
    </row>
    <row r="1420" spans="1:7" x14ac:dyDescent="0.15">
      <c r="A1420" s="67" t="s">
        <v>840</v>
      </c>
      <c r="B1420" s="60" t="s">
        <v>325</v>
      </c>
      <c r="C1420" s="21">
        <v>2.8891819999999999E-2</v>
      </c>
      <c r="D1420" s="22">
        <v>2.5277919999999999E-2</v>
      </c>
      <c r="E1420" s="23">
        <f t="shared" si="65"/>
        <v>0.1429666681435815</v>
      </c>
      <c r="F1420" s="24">
        <f t="shared" si="66"/>
        <v>1.3381590220859738E-6</v>
      </c>
      <c r="G1420" s="122"/>
    </row>
    <row r="1421" spans="1:7" x14ac:dyDescent="0.15">
      <c r="A1421" s="67" t="s">
        <v>326</v>
      </c>
      <c r="B1421" s="60" t="s">
        <v>327</v>
      </c>
      <c r="C1421" s="21">
        <v>2.588041</v>
      </c>
      <c r="D1421" s="22">
        <v>1.41754011</v>
      </c>
      <c r="E1421" s="23">
        <f t="shared" si="65"/>
        <v>0.82572682193804026</v>
      </c>
      <c r="F1421" s="24">
        <f t="shared" si="66"/>
        <v>1.1986819846165474E-4</v>
      </c>
      <c r="G1421" s="122"/>
    </row>
    <row r="1422" spans="1:7" x14ac:dyDescent="0.15">
      <c r="A1422" s="67" t="s">
        <v>985</v>
      </c>
      <c r="B1422" s="60" t="s">
        <v>422</v>
      </c>
      <c r="C1422" s="21">
        <v>18.088883030000002</v>
      </c>
      <c r="D1422" s="22">
        <v>33.606466299999994</v>
      </c>
      <c r="E1422" s="23">
        <f t="shared" si="65"/>
        <v>-0.46174397306389803</v>
      </c>
      <c r="F1422" s="24">
        <f t="shared" si="66"/>
        <v>8.3780814175266115E-4</v>
      </c>
      <c r="G1422" s="122"/>
    </row>
    <row r="1423" spans="1:7" x14ac:dyDescent="0.15">
      <c r="A1423" s="67" t="s">
        <v>780</v>
      </c>
      <c r="B1423" s="60" t="s">
        <v>462</v>
      </c>
      <c r="C1423" s="21">
        <v>0.1961743</v>
      </c>
      <c r="D1423" s="22">
        <v>0.62552790000000003</v>
      </c>
      <c r="E1423" s="23">
        <f t="shared" si="65"/>
        <v>-0.68638601091973683</v>
      </c>
      <c r="F1423" s="24">
        <f t="shared" si="66"/>
        <v>9.0860461350790799E-6</v>
      </c>
      <c r="G1423" s="122"/>
    </row>
    <row r="1424" spans="1:7" x14ac:dyDescent="0.15">
      <c r="A1424" s="67" t="s">
        <v>846</v>
      </c>
      <c r="B1424" s="60" t="s">
        <v>428</v>
      </c>
      <c r="C1424" s="21">
        <v>3.549066E-2</v>
      </c>
      <c r="D1424" s="22">
        <v>0.44795090000000004</v>
      </c>
      <c r="E1424" s="23">
        <f t="shared" si="65"/>
        <v>-0.9207710934390354</v>
      </c>
      <c r="F1424" s="24">
        <f t="shared" si="66"/>
        <v>1.6437921487391859E-6</v>
      </c>
      <c r="G1424" s="122"/>
    </row>
    <row r="1425" spans="1:7" x14ac:dyDescent="0.15">
      <c r="A1425" s="60" t="s">
        <v>460</v>
      </c>
      <c r="B1425" s="60" t="s">
        <v>461</v>
      </c>
      <c r="C1425" s="21">
        <v>9.9290600000000007E-2</v>
      </c>
      <c r="D1425" s="22">
        <v>6.4322889999999994E-2</v>
      </c>
      <c r="E1425" s="23">
        <f t="shared" si="65"/>
        <v>0.54362778164973635</v>
      </c>
      <c r="F1425" s="24">
        <f t="shared" si="66"/>
        <v>4.5987622862917466E-6</v>
      </c>
      <c r="G1425" s="122"/>
    </row>
    <row r="1426" spans="1:7" x14ac:dyDescent="0.15">
      <c r="A1426" s="67" t="s">
        <v>463</v>
      </c>
      <c r="B1426" s="60" t="s">
        <v>464</v>
      </c>
      <c r="C1426" s="21">
        <v>0.23778864000000002</v>
      </c>
      <c r="D1426" s="22">
        <v>0.58998488000000004</v>
      </c>
      <c r="E1426" s="23">
        <f t="shared" si="65"/>
        <v>-0.5969580779765068</v>
      </c>
      <c r="F1426" s="24">
        <f t="shared" si="66"/>
        <v>1.1013463809671863E-5</v>
      </c>
      <c r="G1426" s="122"/>
    </row>
    <row r="1427" spans="1:7" x14ac:dyDescent="0.15">
      <c r="A1427" s="67" t="s">
        <v>465</v>
      </c>
      <c r="B1427" s="60" t="s">
        <v>466</v>
      </c>
      <c r="C1427" s="21">
        <v>2.4122119</v>
      </c>
      <c r="D1427" s="22">
        <v>13.684563070000001</v>
      </c>
      <c r="E1427" s="23">
        <f t="shared" si="65"/>
        <v>-0.82372751781252163</v>
      </c>
      <c r="F1427" s="24">
        <f t="shared" si="66"/>
        <v>1.1172446447361741E-4</v>
      </c>
      <c r="G1427" s="122"/>
    </row>
    <row r="1428" spans="1:7" x14ac:dyDescent="0.15">
      <c r="A1428" s="67" t="s">
        <v>616</v>
      </c>
      <c r="B1428" s="60" t="s">
        <v>617</v>
      </c>
      <c r="C1428" s="21">
        <v>12.174202449999999</v>
      </c>
      <c r="D1428" s="22">
        <v>11.241931939999999</v>
      </c>
      <c r="E1428" s="23">
        <f t="shared" si="65"/>
        <v>8.2927962469055982E-2</v>
      </c>
      <c r="F1428" s="24">
        <f t="shared" si="66"/>
        <v>5.638626727277363E-4</v>
      </c>
      <c r="G1428" s="122"/>
    </row>
    <row r="1429" spans="1:7" x14ac:dyDescent="0.15">
      <c r="A1429" s="60" t="s">
        <v>495</v>
      </c>
      <c r="B1429" s="60" t="s">
        <v>496</v>
      </c>
      <c r="C1429" s="21">
        <v>0.50536599999999998</v>
      </c>
      <c r="D1429" s="22">
        <v>4.7404999999999999E-3</v>
      </c>
      <c r="E1429" s="23">
        <f t="shared" si="65"/>
        <v>105.60605421369054</v>
      </c>
      <c r="F1429" s="24">
        <f t="shared" si="66"/>
        <v>2.3406627632163712E-5</v>
      </c>
      <c r="G1429" s="122"/>
    </row>
    <row r="1430" spans="1:7" x14ac:dyDescent="0.15">
      <c r="A1430" s="60" t="s">
        <v>1010</v>
      </c>
      <c r="B1430" s="60" t="s">
        <v>499</v>
      </c>
      <c r="C1430" s="21">
        <v>3.53503743</v>
      </c>
      <c r="D1430" s="22">
        <v>9.8885538000000004</v>
      </c>
      <c r="E1430" s="23">
        <f t="shared" si="65"/>
        <v>-0.64251219121647496</v>
      </c>
      <c r="F1430" s="24">
        <f t="shared" si="66"/>
        <v>1.6372946496157439E-4</v>
      </c>
      <c r="G1430" s="122"/>
    </row>
    <row r="1431" spans="1:7" x14ac:dyDescent="0.15">
      <c r="A1431" s="67" t="s">
        <v>502</v>
      </c>
      <c r="B1431" s="60" t="s">
        <v>503</v>
      </c>
      <c r="C1431" s="21">
        <v>0.13382784</v>
      </c>
      <c r="D1431" s="22">
        <v>0.16111494000000001</v>
      </c>
      <c r="E1431" s="23">
        <f t="shared" si="65"/>
        <v>-0.16936418186916746</v>
      </c>
      <c r="F1431" s="24">
        <f t="shared" si="66"/>
        <v>6.1983956532429655E-6</v>
      </c>
      <c r="G1431" s="122"/>
    </row>
    <row r="1432" spans="1:7" x14ac:dyDescent="0.15">
      <c r="A1432" s="67" t="s">
        <v>504</v>
      </c>
      <c r="B1432" s="60" t="s">
        <v>505</v>
      </c>
      <c r="C1432" s="21">
        <v>0.42922454999999998</v>
      </c>
      <c r="D1432" s="22">
        <v>0.11077361999999999</v>
      </c>
      <c r="E1432" s="23">
        <f t="shared" si="65"/>
        <v>2.8747903156004111</v>
      </c>
      <c r="F1432" s="24">
        <f t="shared" si="66"/>
        <v>1.9880045773623542E-5</v>
      </c>
      <c r="G1432" s="122"/>
    </row>
    <row r="1433" spans="1:7" x14ac:dyDescent="0.15">
      <c r="A1433" s="67" t="s">
        <v>506</v>
      </c>
      <c r="B1433" s="60" t="s">
        <v>507</v>
      </c>
      <c r="C1433" s="21">
        <v>0</v>
      </c>
      <c r="D1433" s="22">
        <v>3.0375000000000001</v>
      </c>
      <c r="E1433" s="23">
        <f t="shared" si="65"/>
        <v>-1</v>
      </c>
      <c r="F1433" s="24">
        <f t="shared" si="66"/>
        <v>0</v>
      </c>
      <c r="G1433" s="122"/>
    </row>
    <row r="1434" spans="1:7" x14ac:dyDescent="0.15">
      <c r="A1434" s="67" t="s">
        <v>508</v>
      </c>
      <c r="B1434" s="60" t="s">
        <v>509</v>
      </c>
      <c r="C1434" s="21">
        <v>0</v>
      </c>
      <c r="D1434" s="22">
        <v>1.5378299999999999E-2</v>
      </c>
      <c r="E1434" s="23">
        <f t="shared" si="65"/>
        <v>-1</v>
      </c>
      <c r="F1434" s="24">
        <f t="shared" si="66"/>
        <v>0</v>
      </c>
      <c r="G1434" s="122"/>
    </row>
    <row r="1435" spans="1:7" x14ac:dyDescent="0.15">
      <c r="A1435" s="67" t="s">
        <v>510</v>
      </c>
      <c r="B1435" s="60" t="s">
        <v>511</v>
      </c>
      <c r="C1435" s="21">
        <v>0</v>
      </c>
      <c r="D1435" s="22">
        <v>7.2150000000000001E-3</v>
      </c>
      <c r="E1435" s="23">
        <f t="shared" si="65"/>
        <v>-1</v>
      </c>
      <c r="F1435" s="24">
        <f t="shared" si="66"/>
        <v>0</v>
      </c>
      <c r="G1435" s="122"/>
    </row>
    <row r="1436" spans="1:7" x14ac:dyDescent="0.15">
      <c r="A1436" s="67" t="s">
        <v>516</v>
      </c>
      <c r="B1436" s="60" t="s">
        <v>517</v>
      </c>
      <c r="C1436" s="21">
        <v>6.7359570000000007E-2</v>
      </c>
      <c r="D1436" s="22">
        <v>8.4383199999999992E-2</v>
      </c>
      <c r="E1436" s="23">
        <f t="shared" si="65"/>
        <v>-0.20174193441348498</v>
      </c>
      <c r="F1436" s="24">
        <f t="shared" si="66"/>
        <v>3.1198386366567323E-6</v>
      </c>
      <c r="G1436" s="122"/>
    </row>
    <row r="1437" spans="1:7" x14ac:dyDescent="0.15">
      <c r="A1437" s="67" t="s">
        <v>618</v>
      </c>
      <c r="B1437" s="60" t="s">
        <v>1195</v>
      </c>
      <c r="C1437" s="21">
        <v>2.1177330000000001E-2</v>
      </c>
      <c r="D1437" s="22">
        <v>0.58631205000000008</v>
      </c>
      <c r="E1437" s="23">
        <f t="shared" si="65"/>
        <v>-0.96388044557501418</v>
      </c>
      <c r="F1437" s="24">
        <f t="shared" si="66"/>
        <v>9.8085323815501951E-7</v>
      </c>
      <c r="G1437" s="122"/>
    </row>
    <row r="1438" spans="1:7" x14ac:dyDescent="0.15">
      <c r="A1438" s="67" t="s">
        <v>1028</v>
      </c>
      <c r="B1438" s="60" t="s">
        <v>520</v>
      </c>
      <c r="C1438" s="21">
        <v>0.21863970000000002</v>
      </c>
      <c r="D1438" s="22">
        <v>0.90963837000000003</v>
      </c>
      <c r="E1438" s="23">
        <f t="shared" si="65"/>
        <v>-0.75964107582664964</v>
      </c>
      <c r="F1438" s="24">
        <f t="shared" si="66"/>
        <v>1.0126557867976843E-5</v>
      </c>
      <c r="G1438" s="122"/>
    </row>
    <row r="1439" spans="1:7" x14ac:dyDescent="0.15">
      <c r="A1439" s="60" t="s">
        <v>525</v>
      </c>
      <c r="B1439" s="60" t="s">
        <v>526</v>
      </c>
      <c r="C1439" s="21">
        <v>2.91924E-2</v>
      </c>
      <c r="D1439" s="22">
        <v>1.0332E-3</v>
      </c>
      <c r="E1439" s="23">
        <f t="shared" si="65"/>
        <v>27.254355400696866</v>
      </c>
      <c r="F1439" s="24">
        <f t="shared" si="66"/>
        <v>1.3520807424503746E-6</v>
      </c>
      <c r="G1439" s="122"/>
    </row>
    <row r="1440" spans="1:7" x14ac:dyDescent="0.15">
      <c r="A1440" s="84" t="s">
        <v>1200</v>
      </c>
      <c r="B1440" s="61" t="s">
        <v>1201</v>
      </c>
      <c r="C1440" s="136">
        <v>5.3350000000000003E-3</v>
      </c>
      <c r="D1440" s="47">
        <v>5.2440000000000004E-3</v>
      </c>
      <c r="E1440" s="23">
        <f t="shared" si="65"/>
        <v>1.7353165522501879E-2</v>
      </c>
      <c r="F1440" s="44">
        <f t="shared" si="66"/>
        <v>2.4709687319208936E-7</v>
      </c>
      <c r="G1440" s="122"/>
    </row>
    <row r="1441" spans="1:7" s="4" customFormat="1" x14ac:dyDescent="0.15">
      <c r="A1441" s="113" t="s">
        <v>1107</v>
      </c>
      <c r="B1441" s="27"/>
      <c r="C1441" s="29">
        <f>SUM(C1412:C1440)</f>
        <v>223.64575157000002</v>
      </c>
      <c r="D1441" s="29">
        <f>SUM(D1412:D1440)</f>
        <v>198.91757193000001</v>
      </c>
      <c r="E1441" s="30">
        <f t="shared" si="65"/>
        <v>0.12431370139940157</v>
      </c>
      <c r="F1441" s="50">
        <f t="shared" si="66"/>
        <v>1.0358419103213085E-2</v>
      </c>
      <c r="G1441" s="122"/>
    </row>
    <row r="1442" spans="1:7" x14ac:dyDescent="0.15">
      <c r="E1442" s="33"/>
      <c r="G1442" s="122"/>
    </row>
    <row r="1443" spans="1:7" s="4" customFormat="1" x14ac:dyDescent="0.15">
      <c r="A1443" s="112" t="s">
        <v>565</v>
      </c>
      <c r="B1443" s="34" t="s">
        <v>1296</v>
      </c>
      <c r="C1443" s="141" t="s">
        <v>815</v>
      </c>
      <c r="D1443" s="142"/>
      <c r="E1443" s="143"/>
      <c r="F1443" s="114"/>
      <c r="G1443" s="122"/>
    </row>
    <row r="1444" spans="1:7" s="4" customFormat="1" x14ac:dyDescent="0.15">
      <c r="A1444" s="38"/>
      <c r="B1444" s="37"/>
      <c r="C1444" s="7" t="s">
        <v>1545</v>
      </c>
      <c r="D1444" s="39" t="s">
        <v>607</v>
      </c>
      <c r="E1444" s="39" t="s">
        <v>1260</v>
      </c>
      <c r="F1444" s="41" t="s">
        <v>1261</v>
      </c>
      <c r="G1444" s="122"/>
    </row>
    <row r="1445" spans="1:7" ht="12.75" customHeight="1" x14ac:dyDescent="0.15">
      <c r="A1445" s="67" t="s">
        <v>1036</v>
      </c>
      <c r="B1445" s="59" t="s">
        <v>570</v>
      </c>
      <c r="C1445" s="45">
        <v>3.3077922700000002</v>
      </c>
      <c r="D1445" s="46">
        <v>3.6296012700000002</v>
      </c>
      <c r="E1445" s="42">
        <f t="shared" ref="E1445:E1452" si="67">IF(ISERROR(C1445/D1445-1),"",((C1445/D1445-1)))</f>
        <v>-8.8662356016863564E-2</v>
      </c>
      <c r="F1445" s="43">
        <f t="shared" ref="F1445:F1453" si="68">C1445/$C$1542</f>
        <v>1.5320433497393877E-4</v>
      </c>
      <c r="G1445" s="122"/>
    </row>
    <row r="1446" spans="1:7" x14ac:dyDescent="0.15">
      <c r="A1446" s="67" t="s">
        <v>566</v>
      </c>
      <c r="B1446" s="60" t="s">
        <v>567</v>
      </c>
      <c r="C1446" s="21">
        <v>71.376918930000002</v>
      </c>
      <c r="D1446" s="22">
        <v>87.989623030000004</v>
      </c>
      <c r="E1446" s="23">
        <f t="shared" si="67"/>
        <v>-0.18880299207937179</v>
      </c>
      <c r="F1446" s="24">
        <f t="shared" si="68"/>
        <v>3.3059069326500938E-3</v>
      </c>
      <c r="G1446" s="122"/>
    </row>
    <row r="1447" spans="1:7" x14ac:dyDescent="0.15">
      <c r="A1447" s="67" t="s">
        <v>1035</v>
      </c>
      <c r="B1447" s="60" t="s">
        <v>574</v>
      </c>
      <c r="C1447" s="21">
        <v>17.683549639999999</v>
      </c>
      <c r="D1447" s="22">
        <v>15.30033774</v>
      </c>
      <c r="E1447" s="23">
        <f t="shared" si="67"/>
        <v>0.15576204528933491</v>
      </c>
      <c r="F1447" s="24">
        <f t="shared" si="68"/>
        <v>8.190346434828672E-4</v>
      </c>
      <c r="G1447" s="122"/>
    </row>
    <row r="1448" spans="1:7" x14ac:dyDescent="0.15">
      <c r="A1448" s="67" t="s">
        <v>568</v>
      </c>
      <c r="B1448" s="60" t="s">
        <v>569</v>
      </c>
      <c r="C1448" s="21">
        <v>1.5808086000000001</v>
      </c>
      <c r="D1448" s="22">
        <v>4.0631656600000001</v>
      </c>
      <c r="E1448" s="23">
        <f t="shared" si="67"/>
        <v>-0.61094163214600505</v>
      </c>
      <c r="F1448" s="24">
        <f t="shared" si="68"/>
        <v>7.3217031335550949E-5</v>
      </c>
      <c r="G1448" s="122"/>
    </row>
    <row r="1449" spans="1:7" x14ac:dyDescent="0.15">
      <c r="A1449" s="67" t="s">
        <v>1038</v>
      </c>
      <c r="B1449" s="60" t="s">
        <v>571</v>
      </c>
      <c r="C1449" s="21">
        <v>170.43959923</v>
      </c>
      <c r="D1449" s="22">
        <v>180.70474025999999</v>
      </c>
      <c r="E1449" s="23">
        <f t="shared" si="67"/>
        <v>-5.6806152485155637E-2</v>
      </c>
      <c r="F1449" s="24">
        <f t="shared" si="68"/>
        <v>7.8941128468314591E-3</v>
      </c>
      <c r="G1449" s="122"/>
    </row>
    <row r="1450" spans="1:7" x14ac:dyDescent="0.15">
      <c r="A1450" s="67" t="s">
        <v>1037</v>
      </c>
      <c r="B1450" s="60" t="s">
        <v>572</v>
      </c>
      <c r="C1450" s="21">
        <v>48.240007479999996</v>
      </c>
      <c r="D1450" s="22">
        <v>32.603951500000001</v>
      </c>
      <c r="E1450" s="23">
        <f t="shared" si="67"/>
        <v>0.47957548887900892</v>
      </c>
      <c r="F1450" s="24">
        <f t="shared" si="68"/>
        <v>2.2342933479045923E-3</v>
      </c>
      <c r="G1450" s="122"/>
    </row>
    <row r="1451" spans="1:7" x14ac:dyDescent="0.15">
      <c r="A1451" s="67" t="s">
        <v>575</v>
      </c>
      <c r="B1451" s="60" t="s">
        <v>576</v>
      </c>
      <c r="C1451" s="21">
        <v>3.2994199999999994E-2</v>
      </c>
      <c r="D1451" s="22">
        <v>7.3799179999999992E-2</v>
      </c>
      <c r="E1451" s="23">
        <f t="shared" si="67"/>
        <v>-0.55291915167621108</v>
      </c>
      <c r="F1451" s="24">
        <f t="shared" si="68"/>
        <v>1.5281656332660605E-6</v>
      </c>
      <c r="G1451" s="122"/>
    </row>
    <row r="1452" spans="1:7" x14ac:dyDescent="0.15">
      <c r="A1452" s="67" t="s">
        <v>940</v>
      </c>
      <c r="B1452" s="61" t="s">
        <v>573</v>
      </c>
      <c r="C1452" s="136">
        <v>14.8649611</v>
      </c>
      <c r="D1452" s="47">
        <v>11.80362146</v>
      </c>
      <c r="E1452" s="48">
        <f t="shared" si="67"/>
        <v>0.25935596548688378</v>
      </c>
      <c r="F1452" s="44">
        <f t="shared" si="68"/>
        <v>6.8848836137432815E-4</v>
      </c>
      <c r="G1452" s="122"/>
    </row>
    <row r="1453" spans="1:7" s="4" customFormat="1" x14ac:dyDescent="0.15">
      <c r="A1453" s="113" t="s">
        <v>1107</v>
      </c>
      <c r="B1453" s="58"/>
      <c r="C1453" s="28">
        <f>SUM(C1445:C1452)</f>
        <v>327.52663145000002</v>
      </c>
      <c r="D1453" s="29">
        <f>SUM(D1445:D1452)</f>
        <v>336.16884009999995</v>
      </c>
      <c r="E1453" s="50">
        <f>C1453/D1453-1</f>
        <v>-2.5707940829462816E-2</v>
      </c>
      <c r="F1453" s="50">
        <f t="shared" si="68"/>
        <v>1.5169785664186098E-2</v>
      </c>
      <c r="G1453" s="122"/>
    </row>
    <row r="1454" spans="1:7" x14ac:dyDescent="0.15">
      <c r="E1454" s="33"/>
      <c r="G1454" s="122"/>
    </row>
    <row r="1455" spans="1:7" s="4" customFormat="1" x14ac:dyDescent="0.15">
      <c r="A1455" s="34" t="s">
        <v>1108</v>
      </c>
      <c r="B1455" s="35" t="s">
        <v>1296</v>
      </c>
      <c r="C1455" s="141" t="s">
        <v>815</v>
      </c>
      <c r="D1455" s="142"/>
      <c r="E1455" s="143"/>
      <c r="F1455" s="36"/>
      <c r="G1455" s="122"/>
    </row>
    <row r="1456" spans="1:7" s="10" customFormat="1" x14ac:dyDescent="0.15">
      <c r="A1456" s="37"/>
      <c r="B1456" s="38"/>
      <c r="C1456" s="7" t="s">
        <v>1545</v>
      </c>
      <c r="D1456" s="39" t="s">
        <v>607</v>
      </c>
      <c r="E1456" s="40" t="s">
        <v>1260</v>
      </c>
      <c r="F1456" s="41" t="s">
        <v>1261</v>
      </c>
      <c r="G1456" s="122"/>
    </row>
    <row r="1457" spans="1:7" x14ac:dyDescent="0.15">
      <c r="A1457" s="20" t="s">
        <v>740</v>
      </c>
      <c r="B1457" s="20" t="s">
        <v>960</v>
      </c>
      <c r="C1457" s="21">
        <v>0</v>
      </c>
      <c r="D1457" s="46">
        <v>0</v>
      </c>
      <c r="E1457" s="23" t="str">
        <f t="shared" ref="E1457:E1477" si="69">IF(ISERROR(C1457/D1457-1),"",((C1457/D1457-1)))</f>
        <v/>
      </c>
      <c r="F1457" s="43">
        <f t="shared" ref="F1457:F1476" si="70">C1457/$C$1542</f>
        <v>0</v>
      </c>
      <c r="G1457" s="122"/>
    </row>
    <row r="1458" spans="1:7" x14ac:dyDescent="0.15">
      <c r="A1458" s="25" t="s">
        <v>739</v>
      </c>
      <c r="B1458" s="25" t="s">
        <v>961</v>
      </c>
      <c r="C1458" s="21">
        <v>0</v>
      </c>
      <c r="D1458" s="22">
        <v>0</v>
      </c>
      <c r="E1458" s="23" t="str">
        <f t="shared" si="69"/>
        <v/>
      </c>
      <c r="F1458" s="24">
        <f t="shared" si="70"/>
        <v>0</v>
      </c>
      <c r="G1458" s="122"/>
    </row>
    <row r="1459" spans="1:7" x14ac:dyDescent="0.15">
      <c r="A1459" s="25" t="s">
        <v>1185</v>
      </c>
      <c r="B1459" s="25" t="s">
        <v>1497</v>
      </c>
      <c r="C1459" s="21">
        <v>6.5742939666666702</v>
      </c>
      <c r="D1459" s="22">
        <v>26.573766280000001</v>
      </c>
      <c r="E1459" s="23">
        <f t="shared" si="69"/>
        <v>-0.75260210022940455</v>
      </c>
      <c r="F1459" s="24">
        <f t="shared" si="70"/>
        <v>3.044962479117061E-4</v>
      </c>
      <c r="G1459" s="122"/>
    </row>
    <row r="1460" spans="1:7" x14ac:dyDescent="0.15">
      <c r="A1460" s="25" t="s">
        <v>1186</v>
      </c>
      <c r="B1460" s="25" t="s">
        <v>698</v>
      </c>
      <c r="C1460" s="21">
        <v>0.26504409999999995</v>
      </c>
      <c r="D1460" s="22">
        <v>0.25919523999999999</v>
      </c>
      <c r="E1460" s="23">
        <f t="shared" si="69"/>
        <v>2.2565460692873573E-2</v>
      </c>
      <c r="F1460" s="24">
        <f t="shared" si="70"/>
        <v>1.2275832871229885E-5</v>
      </c>
      <c r="G1460" s="122"/>
    </row>
    <row r="1461" spans="1:7" x14ac:dyDescent="0.15">
      <c r="A1461" s="25" t="s">
        <v>1187</v>
      </c>
      <c r="B1461" s="25" t="s">
        <v>700</v>
      </c>
      <c r="C1461" s="21">
        <v>0.15621617000000002</v>
      </c>
      <c r="D1461" s="22">
        <v>1.501E-5</v>
      </c>
      <c r="E1461" s="23">
        <f t="shared" si="69"/>
        <v>10406.473017988008</v>
      </c>
      <c r="F1461" s="24">
        <f t="shared" si="70"/>
        <v>7.2353377973840437E-6</v>
      </c>
      <c r="G1461" s="122"/>
    </row>
    <row r="1462" spans="1:7" x14ac:dyDescent="0.15">
      <c r="A1462" s="25" t="s">
        <v>1513</v>
      </c>
      <c r="B1462" s="25" t="s">
        <v>1514</v>
      </c>
      <c r="C1462" s="21">
        <v>2.7537170499999997</v>
      </c>
      <c r="D1462" s="22">
        <v>7.0304112600000002</v>
      </c>
      <c r="E1462" s="23">
        <f t="shared" si="69"/>
        <v>-0.60831351848967086</v>
      </c>
      <c r="F1462" s="24">
        <f t="shared" si="70"/>
        <v>1.2754168185768401E-4</v>
      </c>
      <c r="G1462" s="122"/>
    </row>
    <row r="1463" spans="1:7" x14ac:dyDescent="0.15">
      <c r="A1463" s="25" t="s">
        <v>702</v>
      </c>
      <c r="B1463" s="25" t="s">
        <v>703</v>
      </c>
      <c r="C1463" s="21">
        <v>1.58336974</v>
      </c>
      <c r="D1463" s="22">
        <v>2.2244673399999999</v>
      </c>
      <c r="E1463" s="23">
        <f t="shared" si="69"/>
        <v>-0.2882027478991892</v>
      </c>
      <c r="F1463" s="24">
        <f t="shared" si="70"/>
        <v>7.3335653582187708E-5</v>
      </c>
      <c r="G1463" s="122"/>
    </row>
    <row r="1464" spans="1:7" x14ac:dyDescent="0.15">
      <c r="A1464" s="25" t="s">
        <v>261</v>
      </c>
      <c r="B1464" s="25" t="s">
        <v>716</v>
      </c>
      <c r="C1464" s="21">
        <v>1.6662400346202502</v>
      </c>
      <c r="D1464" s="22">
        <v>0.78280833540532291</v>
      </c>
      <c r="E1464" s="23">
        <f t="shared" si="69"/>
        <v>1.1285415078743428</v>
      </c>
      <c r="F1464" s="24">
        <f t="shared" si="70"/>
        <v>7.7173889886062328E-5</v>
      </c>
      <c r="G1464" s="122"/>
    </row>
    <row r="1465" spans="1:7" x14ac:dyDescent="0.15">
      <c r="A1465" s="25" t="s">
        <v>263</v>
      </c>
      <c r="B1465" s="25" t="s">
        <v>717</v>
      </c>
      <c r="C1465" s="21">
        <v>0</v>
      </c>
      <c r="D1465" s="22">
        <v>7.3805699999999995E-3</v>
      </c>
      <c r="E1465" s="23">
        <f t="shared" si="69"/>
        <v>-1</v>
      </c>
      <c r="F1465" s="24">
        <f t="shared" si="70"/>
        <v>0</v>
      </c>
      <c r="G1465" s="122"/>
    </row>
    <row r="1466" spans="1:7" x14ac:dyDescent="0.15">
      <c r="A1466" s="25" t="s">
        <v>265</v>
      </c>
      <c r="B1466" s="25" t="s">
        <v>718</v>
      </c>
      <c r="C1466" s="21">
        <v>0</v>
      </c>
      <c r="D1466" s="22">
        <v>0.10379235000000001</v>
      </c>
      <c r="E1466" s="23">
        <f t="shared" si="69"/>
        <v>-1</v>
      </c>
      <c r="F1466" s="24">
        <f t="shared" si="70"/>
        <v>0</v>
      </c>
      <c r="G1466" s="122"/>
    </row>
    <row r="1467" spans="1:7" x14ac:dyDescent="0.15">
      <c r="A1467" s="25" t="s">
        <v>289</v>
      </c>
      <c r="B1467" s="25" t="s">
        <v>748</v>
      </c>
      <c r="C1467" s="21">
        <v>2.8394043497007697</v>
      </c>
      <c r="D1467" s="22">
        <v>3.0812229426213498</v>
      </c>
      <c r="E1467" s="23">
        <f t="shared" si="69"/>
        <v>-7.8481368412391728E-2</v>
      </c>
      <c r="F1467" s="24">
        <f t="shared" si="70"/>
        <v>1.3151039110385717E-4</v>
      </c>
      <c r="G1467" s="122"/>
    </row>
    <row r="1468" spans="1:7" x14ac:dyDescent="0.15">
      <c r="A1468" s="25" t="s">
        <v>310</v>
      </c>
      <c r="B1468" s="25" t="s">
        <v>758</v>
      </c>
      <c r="C1468" s="21">
        <v>31.984595088219496</v>
      </c>
      <c r="D1468" s="22">
        <v>12.998373957646999</v>
      </c>
      <c r="E1468" s="23">
        <f t="shared" si="69"/>
        <v>1.4606612482788912</v>
      </c>
      <c r="F1468" s="24">
        <f t="shared" si="70"/>
        <v>1.4814045804337574E-3</v>
      </c>
      <c r="G1468" s="122"/>
    </row>
    <row r="1469" spans="1:7" x14ac:dyDescent="0.15">
      <c r="A1469" s="25" t="s">
        <v>1225</v>
      </c>
      <c r="B1469" s="25" t="s">
        <v>1226</v>
      </c>
      <c r="C1469" s="21">
        <v>1.1265953819880199</v>
      </c>
      <c r="D1469" s="22">
        <v>0.59407932142113995</v>
      </c>
      <c r="E1469" s="23">
        <f t="shared" si="69"/>
        <v>0.89637198496155346</v>
      </c>
      <c r="F1469" s="24">
        <f t="shared" si="70"/>
        <v>5.2179605668582416E-5</v>
      </c>
      <c r="G1469" s="122"/>
    </row>
    <row r="1470" spans="1:7" x14ac:dyDescent="0.15">
      <c r="A1470" s="25" t="s">
        <v>1242</v>
      </c>
      <c r="B1470" s="25" t="s">
        <v>1241</v>
      </c>
      <c r="C1470" s="21">
        <v>8.82666404441491</v>
      </c>
      <c r="D1470" s="22">
        <v>1.95473492249631</v>
      </c>
      <c r="E1470" s="23">
        <f t="shared" si="69"/>
        <v>3.5155299282947006</v>
      </c>
      <c r="F1470" s="24">
        <f t="shared" si="70"/>
        <v>4.0881744818968422E-4</v>
      </c>
      <c r="G1470" s="122"/>
    </row>
    <row r="1471" spans="1:7" x14ac:dyDescent="0.15">
      <c r="A1471" s="25" t="s">
        <v>1247</v>
      </c>
      <c r="B1471" s="25" t="s">
        <v>1248</v>
      </c>
      <c r="C1471" s="21">
        <v>6.0666519634566098</v>
      </c>
      <c r="D1471" s="22">
        <v>4.5408657340411001</v>
      </c>
      <c r="E1471" s="23">
        <f t="shared" si="69"/>
        <v>0.33601218771506169</v>
      </c>
      <c r="F1471" s="24">
        <f t="shared" si="70"/>
        <v>2.8098420448261998E-4</v>
      </c>
      <c r="G1471" s="122"/>
    </row>
    <row r="1472" spans="1:7" x14ac:dyDescent="0.15">
      <c r="A1472" s="25" t="s">
        <v>841</v>
      </c>
      <c r="B1472" s="25" t="s">
        <v>1244</v>
      </c>
      <c r="C1472" s="21">
        <v>0.37510067114093998</v>
      </c>
      <c r="D1472" s="22">
        <v>0.23281500671140901</v>
      </c>
      <c r="E1472" s="23">
        <f t="shared" si="69"/>
        <v>0.61115332056710714</v>
      </c>
      <c r="F1472" s="24">
        <f t="shared" si="70"/>
        <v>1.7373233921495866E-5</v>
      </c>
      <c r="G1472" s="122"/>
    </row>
    <row r="1473" spans="1:7" x14ac:dyDescent="0.15">
      <c r="A1473" s="25" t="s">
        <v>842</v>
      </c>
      <c r="B1473" s="25" t="s">
        <v>1246</v>
      </c>
      <c r="C1473" s="21">
        <v>4.2304551453911996</v>
      </c>
      <c r="D1473" s="22">
        <v>3.4262280847440398</v>
      </c>
      <c r="E1473" s="23">
        <f t="shared" si="69"/>
        <v>0.23472665588964725</v>
      </c>
      <c r="F1473" s="24">
        <f t="shared" si="70"/>
        <v>1.9593856393731042E-4</v>
      </c>
      <c r="G1473" s="122"/>
    </row>
    <row r="1474" spans="1:7" x14ac:dyDescent="0.15">
      <c r="A1474" s="25" t="s">
        <v>843</v>
      </c>
      <c r="B1474" s="25" t="s">
        <v>1245</v>
      </c>
      <c r="C1474" s="21">
        <v>11.567230957780501</v>
      </c>
      <c r="D1474" s="22">
        <v>7.4102158123964701</v>
      </c>
      <c r="E1474" s="23">
        <f t="shared" si="69"/>
        <v>0.56098435600617802</v>
      </c>
      <c r="F1474" s="24">
        <f t="shared" si="70"/>
        <v>5.3575006582161171E-4</v>
      </c>
      <c r="G1474" s="122"/>
    </row>
    <row r="1475" spans="1:7" x14ac:dyDescent="0.15">
      <c r="A1475" s="25" t="s">
        <v>910</v>
      </c>
      <c r="B1475" s="25" t="s">
        <v>911</v>
      </c>
      <c r="C1475" s="21">
        <v>0.34457170060367298</v>
      </c>
      <c r="D1475" s="22">
        <v>0.44944818993021701</v>
      </c>
      <c r="E1475" s="23">
        <f t="shared" si="69"/>
        <v>-0.23334500322012097</v>
      </c>
      <c r="F1475" s="24">
        <f t="shared" si="70"/>
        <v>1.5959248324207752E-5</v>
      </c>
      <c r="G1475" s="122"/>
    </row>
    <row r="1476" spans="1:7" s="4" customFormat="1" x14ac:dyDescent="0.15">
      <c r="A1476" s="113" t="s">
        <v>1107</v>
      </c>
      <c r="B1476" s="27"/>
      <c r="C1476" s="28">
        <f>SUM(C1457:C1475)</f>
        <v>80.360150363983024</v>
      </c>
      <c r="D1476" s="29">
        <f>SUM(D1457:D1475)</f>
        <v>71.669820357414352</v>
      </c>
      <c r="E1476" s="30">
        <f t="shared" si="69"/>
        <v>0.1212550828679404</v>
      </c>
      <c r="F1476" s="49">
        <f t="shared" si="70"/>
        <v>3.7219759857893804E-3</v>
      </c>
      <c r="G1476" s="122"/>
    </row>
    <row r="1477" spans="1:7" x14ac:dyDescent="0.15">
      <c r="E1477" s="33" t="str">
        <f t="shared" si="69"/>
        <v/>
      </c>
      <c r="G1477" s="122"/>
    </row>
    <row r="1478" spans="1:7" s="4" customFormat="1" x14ac:dyDescent="0.15">
      <c r="A1478" s="34" t="s">
        <v>560</v>
      </c>
      <c r="B1478" s="34" t="s">
        <v>1296</v>
      </c>
      <c r="C1478" s="141" t="s">
        <v>815</v>
      </c>
      <c r="D1478" s="142"/>
      <c r="E1478" s="143"/>
      <c r="F1478" s="114"/>
      <c r="G1478" s="122"/>
    </row>
    <row r="1479" spans="1:7" s="4" customFormat="1" x14ac:dyDescent="0.15">
      <c r="A1479" s="37"/>
      <c r="B1479" s="37"/>
      <c r="C1479" s="7" t="s">
        <v>1545</v>
      </c>
      <c r="D1479" s="39" t="s">
        <v>607</v>
      </c>
      <c r="E1479" s="39" t="s">
        <v>1260</v>
      </c>
      <c r="F1479" s="41" t="s">
        <v>1261</v>
      </c>
      <c r="G1479" s="122"/>
    </row>
    <row r="1480" spans="1:7" x14ac:dyDescent="0.15">
      <c r="A1480" s="25" t="s">
        <v>561</v>
      </c>
      <c r="B1480" s="25" t="s">
        <v>562</v>
      </c>
      <c r="C1480" s="21">
        <v>0</v>
      </c>
      <c r="D1480" s="22">
        <v>0</v>
      </c>
      <c r="E1480" s="23" t="str">
        <f t="shared" ref="E1480:E1503" si="71">IF(ISERROR(C1480/D1480-1),"",((C1480/D1480-1)))</f>
        <v/>
      </c>
      <c r="F1480" s="24">
        <f t="shared" ref="F1480:F1502" si="72">C1480/$C$1542</f>
        <v>0</v>
      </c>
      <c r="G1480" s="122"/>
    </row>
    <row r="1481" spans="1:7" x14ac:dyDescent="0.15">
      <c r="A1481" s="25" t="s">
        <v>1485</v>
      </c>
      <c r="B1481" s="25" t="s">
        <v>1486</v>
      </c>
      <c r="C1481" s="21">
        <v>12.83857165</v>
      </c>
      <c r="D1481" s="22">
        <v>6.5534959400000004</v>
      </c>
      <c r="E1481" s="23">
        <f t="shared" si="71"/>
        <v>0.95904167295478637</v>
      </c>
      <c r="F1481" s="24">
        <f t="shared" si="72"/>
        <v>5.9463372276806058E-4</v>
      </c>
      <c r="G1481" s="122"/>
    </row>
    <row r="1482" spans="1:7" x14ac:dyDescent="0.15">
      <c r="A1482" s="25" t="s">
        <v>1487</v>
      </c>
      <c r="B1482" s="25" t="s">
        <v>1488</v>
      </c>
      <c r="C1482" s="21">
        <v>2.03225E-2</v>
      </c>
      <c r="D1482" s="22">
        <v>3.604893E-2</v>
      </c>
      <c r="E1482" s="23">
        <f t="shared" si="71"/>
        <v>-0.43625233814152042</v>
      </c>
      <c r="F1482" s="24">
        <f t="shared" si="72"/>
        <v>9.4126076953069079E-7</v>
      </c>
      <c r="G1482" s="122"/>
    </row>
    <row r="1483" spans="1:7" x14ac:dyDescent="0.15">
      <c r="A1483" s="25" t="s">
        <v>1489</v>
      </c>
      <c r="B1483" s="25" t="s">
        <v>1490</v>
      </c>
      <c r="C1483" s="21">
        <v>0.22367832999999998</v>
      </c>
      <c r="D1483" s="22">
        <v>4.5799999999999999E-3</v>
      </c>
      <c r="E1483" s="23">
        <f t="shared" si="71"/>
        <v>47.838063318777287</v>
      </c>
      <c r="F1483" s="24">
        <f t="shared" si="72"/>
        <v>1.0359928011964068E-5</v>
      </c>
      <c r="G1483" s="122"/>
    </row>
    <row r="1484" spans="1:7" x14ac:dyDescent="0.15">
      <c r="A1484" s="25" t="s">
        <v>975</v>
      </c>
      <c r="B1484" s="25" t="s">
        <v>1498</v>
      </c>
      <c r="C1484" s="21">
        <v>2.2081E-2</v>
      </c>
      <c r="D1484" s="22">
        <v>1.2255299999999998E-2</v>
      </c>
      <c r="E1484" s="23">
        <f t="shared" si="71"/>
        <v>0.80175107912495025</v>
      </c>
      <c r="F1484" s="24">
        <f t="shared" si="72"/>
        <v>1.0227077894947561E-6</v>
      </c>
      <c r="G1484" s="122"/>
    </row>
    <row r="1485" spans="1:7" x14ac:dyDescent="0.15">
      <c r="A1485" s="25" t="s">
        <v>980</v>
      </c>
      <c r="B1485" s="25" t="s">
        <v>1504</v>
      </c>
      <c r="C1485" s="21">
        <v>1.0537000000000001E-3</v>
      </c>
      <c r="D1485" s="22">
        <v>2.7039999999999998E-3</v>
      </c>
      <c r="E1485" s="23">
        <f t="shared" si="71"/>
        <v>-0.61031804733727801</v>
      </c>
      <c r="F1485" s="24">
        <f t="shared" si="72"/>
        <v>4.8803369312559425E-8</v>
      </c>
      <c r="G1485" s="122"/>
    </row>
    <row r="1486" spans="1:7" x14ac:dyDescent="0.15">
      <c r="A1486" s="25" t="s">
        <v>213</v>
      </c>
      <c r="B1486" s="25" t="s">
        <v>214</v>
      </c>
      <c r="C1486" s="21">
        <v>7.4446999999999994E-3</v>
      </c>
      <c r="D1486" s="22">
        <v>3.4339000000000001E-3</v>
      </c>
      <c r="E1486" s="23">
        <f t="shared" si="71"/>
        <v>1.1680013978275428</v>
      </c>
      <c r="F1486" s="24">
        <f t="shared" si="72"/>
        <v>3.4481013905401074E-7</v>
      </c>
      <c r="G1486" s="122"/>
    </row>
    <row r="1487" spans="1:7" x14ac:dyDescent="0.15">
      <c r="A1487" s="25" t="s">
        <v>215</v>
      </c>
      <c r="B1487" s="25" t="s">
        <v>216</v>
      </c>
      <c r="C1487" s="21">
        <v>5.1673800000000001E-3</v>
      </c>
      <c r="D1487" s="22">
        <v>1.2694500000000001E-3</v>
      </c>
      <c r="E1487" s="23">
        <f t="shared" si="71"/>
        <v>3.070565993146638</v>
      </c>
      <c r="F1487" s="24">
        <f t="shared" si="72"/>
        <v>2.393333534386764E-7</v>
      </c>
      <c r="G1487" s="122"/>
    </row>
    <row r="1488" spans="1:7" x14ac:dyDescent="0.15">
      <c r="A1488" s="25" t="s">
        <v>985</v>
      </c>
      <c r="B1488" s="25" t="s">
        <v>422</v>
      </c>
      <c r="C1488" s="21">
        <v>0</v>
      </c>
      <c r="D1488" s="22">
        <v>2.5049999999999998E-3</v>
      </c>
      <c r="E1488" s="23">
        <f t="shared" si="71"/>
        <v>-1</v>
      </c>
      <c r="F1488" s="24">
        <f t="shared" si="72"/>
        <v>0</v>
      </c>
      <c r="G1488" s="122"/>
    </row>
    <row r="1489" spans="1:7" x14ac:dyDescent="0.15">
      <c r="A1489" s="25" t="s">
        <v>778</v>
      </c>
      <c r="B1489" s="25" t="s">
        <v>779</v>
      </c>
      <c r="C1489" s="21">
        <v>0</v>
      </c>
      <c r="D1489" s="22">
        <v>2.7799999999999999E-3</v>
      </c>
      <c r="E1489" s="23">
        <f t="shared" si="71"/>
        <v>-1</v>
      </c>
      <c r="F1489" s="24">
        <f t="shared" si="72"/>
        <v>0</v>
      </c>
      <c r="G1489" s="122"/>
    </row>
    <row r="1490" spans="1:7" x14ac:dyDescent="0.15">
      <c r="A1490" s="25" t="s">
        <v>780</v>
      </c>
      <c r="B1490" s="25" t="s">
        <v>462</v>
      </c>
      <c r="C1490" s="21">
        <v>0.32952799999999999</v>
      </c>
      <c r="D1490" s="22">
        <v>0.70023950000000001</v>
      </c>
      <c r="E1490" s="23">
        <f t="shared" si="71"/>
        <v>-0.52940672441357561</v>
      </c>
      <c r="F1490" s="24">
        <f t="shared" si="72"/>
        <v>1.526248143003614E-5</v>
      </c>
      <c r="G1490" s="122"/>
    </row>
    <row r="1491" spans="1:7" x14ac:dyDescent="0.15">
      <c r="A1491" s="25" t="s">
        <v>463</v>
      </c>
      <c r="B1491" s="25" t="s">
        <v>464</v>
      </c>
      <c r="C1491" s="21">
        <v>0</v>
      </c>
      <c r="D1491" s="22">
        <v>0</v>
      </c>
      <c r="E1491" s="23" t="str">
        <f t="shared" si="71"/>
        <v/>
      </c>
      <c r="F1491" s="24">
        <f t="shared" si="72"/>
        <v>0</v>
      </c>
      <c r="G1491" s="122"/>
    </row>
    <row r="1492" spans="1:7" x14ac:dyDescent="0.15">
      <c r="A1492" s="25" t="s">
        <v>1148</v>
      </c>
      <c r="B1492" s="25" t="s">
        <v>1202</v>
      </c>
      <c r="C1492" s="21">
        <v>0.18180613000000001</v>
      </c>
      <c r="D1492" s="22">
        <v>7.5173000000000002E-3</v>
      </c>
      <c r="E1492" s="23">
        <f t="shared" si="71"/>
        <v>23.185030529578441</v>
      </c>
      <c r="F1492" s="24">
        <f t="shared" si="72"/>
        <v>8.4205672446400203E-6</v>
      </c>
      <c r="G1492" s="122"/>
    </row>
    <row r="1493" spans="1:7" x14ac:dyDescent="0.15">
      <c r="A1493" s="25" t="s">
        <v>1203</v>
      </c>
      <c r="B1493" s="25" t="s">
        <v>1204</v>
      </c>
      <c r="C1493" s="21">
        <v>0</v>
      </c>
      <c r="D1493" s="22">
        <v>1.472E-3</v>
      </c>
      <c r="E1493" s="23">
        <f t="shared" si="71"/>
        <v>-1</v>
      </c>
      <c r="F1493" s="24">
        <f t="shared" si="72"/>
        <v>0</v>
      </c>
      <c r="G1493" s="122"/>
    </row>
    <row r="1494" spans="1:7" x14ac:dyDescent="0.15">
      <c r="A1494" s="25" t="s">
        <v>1205</v>
      </c>
      <c r="B1494" s="25" t="s">
        <v>1206</v>
      </c>
      <c r="C1494" s="21">
        <v>0</v>
      </c>
      <c r="D1494" s="22">
        <v>8.1514999999999995E-4</v>
      </c>
      <c r="E1494" s="23">
        <f t="shared" si="71"/>
        <v>-1</v>
      </c>
      <c r="F1494" s="24">
        <f t="shared" si="72"/>
        <v>0</v>
      </c>
      <c r="G1494" s="122"/>
    </row>
    <row r="1495" spans="1:7" x14ac:dyDescent="0.15">
      <c r="A1495" s="25" t="s">
        <v>1207</v>
      </c>
      <c r="B1495" s="25" t="s">
        <v>1208</v>
      </c>
      <c r="C1495" s="21">
        <v>9.8010000000000002E-4</v>
      </c>
      <c r="D1495" s="22">
        <v>2.2372E-3</v>
      </c>
      <c r="E1495" s="23">
        <f t="shared" si="71"/>
        <v>-0.56190774182013237</v>
      </c>
      <c r="F1495" s="24">
        <f t="shared" si="72"/>
        <v>4.5394497734876619E-8</v>
      </c>
      <c r="G1495" s="122"/>
    </row>
    <row r="1496" spans="1:7" x14ac:dyDescent="0.15">
      <c r="A1496" s="25" t="s">
        <v>1209</v>
      </c>
      <c r="B1496" s="25" t="s">
        <v>1210</v>
      </c>
      <c r="C1496" s="21">
        <v>0</v>
      </c>
      <c r="D1496" s="22">
        <v>0</v>
      </c>
      <c r="E1496" s="23" t="str">
        <f t="shared" si="71"/>
        <v/>
      </c>
      <c r="F1496" s="24">
        <f t="shared" si="72"/>
        <v>0</v>
      </c>
      <c r="G1496" s="122"/>
    </row>
    <row r="1497" spans="1:7" x14ac:dyDescent="0.15">
      <c r="A1497" s="25" t="s">
        <v>1211</v>
      </c>
      <c r="B1497" s="25" t="s">
        <v>1212</v>
      </c>
      <c r="C1497" s="21">
        <v>0.13900000000000001</v>
      </c>
      <c r="D1497" s="22">
        <v>0</v>
      </c>
      <c r="E1497" s="23" t="str">
        <f t="shared" si="71"/>
        <v/>
      </c>
      <c r="F1497" s="24">
        <f t="shared" si="72"/>
        <v>6.437950398069432E-6</v>
      </c>
      <c r="G1497" s="122"/>
    </row>
    <row r="1498" spans="1:7" x14ac:dyDescent="0.15">
      <c r="A1498" s="25" t="s">
        <v>1213</v>
      </c>
      <c r="B1498" s="25" t="s">
        <v>1214</v>
      </c>
      <c r="C1498" s="21">
        <v>1.2586100000000001E-2</v>
      </c>
      <c r="D1498" s="22">
        <v>9.8500800000000006E-3</v>
      </c>
      <c r="E1498" s="23">
        <f t="shared" si="71"/>
        <v>0.27776627194906034</v>
      </c>
      <c r="F1498" s="24">
        <f t="shared" si="72"/>
        <v>5.8294019787871715E-7</v>
      </c>
      <c r="G1498" s="122"/>
    </row>
    <row r="1499" spans="1:7" x14ac:dyDescent="0.15">
      <c r="A1499" s="25" t="s">
        <v>1030</v>
      </c>
      <c r="B1499" s="25" t="s">
        <v>1215</v>
      </c>
      <c r="C1499" s="21">
        <v>2.9064999999999998E-3</v>
      </c>
      <c r="D1499" s="22">
        <v>1.632165E-2</v>
      </c>
      <c r="E1499" s="23">
        <f t="shared" si="71"/>
        <v>-0.82192364129852069</v>
      </c>
      <c r="F1499" s="24">
        <f t="shared" si="72"/>
        <v>1.3461800598553095E-7</v>
      </c>
      <c r="G1499" s="122"/>
    </row>
    <row r="1500" spans="1:7" x14ac:dyDescent="0.15">
      <c r="A1500" s="25" t="s">
        <v>1031</v>
      </c>
      <c r="B1500" s="25" t="s">
        <v>1216</v>
      </c>
      <c r="C1500" s="21">
        <v>1.1425139999999999E-2</v>
      </c>
      <c r="D1500" s="22">
        <v>0</v>
      </c>
      <c r="E1500" s="23" t="str">
        <f t="shared" si="71"/>
        <v/>
      </c>
      <c r="F1500" s="24">
        <f t="shared" si="72"/>
        <v>5.2916895403596384E-7</v>
      </c>
      <c r="G1500" s="122"/>
    </row>
    <row r="1501" spans="1:7" x14ac:dyDescent="0.15">
      <c r="A1501" s="25" t="s">
        <v>1217</v>
      </c>
      <c r="B1501" s="25" t="s">
        <v>1218</v>
      </c>
      <c r="C1501" s="21">
        <v>0</v>
      </c>
      <c r="D1501" s="22">
        <v>9.0299999999999999E-6</v>
      </c>
      <c r="E1501" s="23">
        <f t="shared" si="71"/>
        <v>-1</v>
      </c>
      <c r="F1501" s="24">
        <f t="shared" si="72"/>
        <v>0</v>
      </c>
      <c r="G1501" s="122"/>
    </row>
    <row r="1502" spans="1:7" s="4" customFormat="1" x14ac:dyDescent="0.15">
      <c r="A1502" s="113" t="s">
        <v>1107</v>
      </c>
      <c r="B1502" s="27"/>
      <c r="C1502" s="28">
        <f>SUM(C1480:C1501)</f>
        <v>13.79655123</v>
      </c>
      <c r="D1502" s="29">
        <f>SUM(D1480:D1501)</f>
        <v>7.3575344299999985</v>
      </c>
      <c r="E1502" s="30">
        <f t="shared" si="71"/>
        <v>0.87515958793821147</v>
      </c>
      <c r="F1502" s="50">
        <f t="shared" si="72"/>
        <v>6.3900368692923601E-4</v>
      </c>
      <c r="G1502" s="122"/>
    </row>
    <row r="1503" spans="1:7" x14ac:dyDescent="0.15">
      <c r="E1503" s="33" t="str">
        <f t="shared" si="71"/>
        <v/>
      </c>
      <c r="G1503" s="122"/>
    </row>
    <row r="1504" spans="1:7" s="4" customFormat="1" x14ac:dyDescent="0.15">
      <c r="A1504" s="34" t="s">
        <v>563</v>
      </c>
      <c r="B1504" s="34" t="s">
        <v>1296</v>
      </c>
      <c r="C1504" s="141" t="s">
        <v>815</v>
      </c>
      <c r="D1504" s="142"/>
      <c r="E1504" s="143"/>
      <c r="F1504" s="114"/>
      <c r="G1504" s="122"/>
    </row>
    <row r="1505" spans="1:7" s="4" customFormat="1" x14ac:dyDescent="0.15">
      <c r="A1505" s="37"/>
      <c r="B1505" s="37"/>
      <c r="C1505" s="7" t="s">
        <v>1545</v>
      </c>
      <c r="D1505" s="39" t="s">
        <v>607</v>
      </c>
      <c r="E1505" s="39" t="s">
        <v>1260</v>
      </c>
      <c r="F1505" s="41" t="s">
        <v>1261</v>
      </c>
      <c r="G1505" s="122"/>
    </row>
    <row r="1506" spans="1:7" x14ac:dyDescent="0.15">
      <c r="A1506" s="25" t="s">
        <v>811</v>
      </c>
      <c r="B1506" s="25" t="s">
        <v>812</v>
      </c>
      <c r="C1506" s="21">
        <v>19.839357100000001</v>
      </c>
      <c r="D1506" s="22">
        <v>38.258084689999997</v>
      </c>
      <c r="E1506" s="23">
        <f>IF(ISERROR(C1506/D1506-1),"",((C1506/D1506-1)))</f>
        <v>-0.48143360388384349</v>
      </c>
      <c r="F1506" s="24">
        <f>C1506/$C$1542</f>
        <v>9.1888343121860868E-4</v>
      </c>
      <c r="G1506" s="122"/>
    </row>
    <row r="1507" spans="1:7" x14ac:dyDescent="0.15">
      <c r="A1507" s="25" t="s">
        <v>912</v>
      </c>
      <c r="B1507" s="25" t="s">
        <v>564</v>
      </c>
      <c r="C1507" s="21">
        <v>0</v>
      </c>
      <c r="D1507" s="22">
        <v>0</v>
      </c>
      <c r="E1507" s="23" t="str">
        <f>IF(ISERROR(C1507/D1507-1),"",((C1507/D1507-1)))</f>
        <v/>
      </c>
      <c r="F1507" s="24">
        <f>C1507/$C$1542</f>
        <v>0</v>
      </c>
      <c r="G1507" s="122"/>
    </row>
    <row r="1508" spans="1:7" s="4" customFormat="1" x14ac:dyDescent="0.15">
      <c r="A1508" s="113" t="s">
        <v>1107</v>
      </c>
      <c r="B1508" s="27"/>
      <c r="C1508" s="28">
        <f>SUM(C1506:C1507)</f>
        <v>19.839357100000001</v>
      </c>
      <c r="D1508" s="29">
        <f>SUM(D1506:D1507)</f>
        <v>38.258084689999997</v>
      </c>
      <c r="E1508" s="50">
        <f>C1508/D1508-1</f>
        <v>-0.48143360388384349</v>
      </c>
      <c r="F1508" s="50">
        <f>C1508/$C$1542</f>
        <v>9.1888343121860868E-4</v>
      </c>
      <c r="G1508" s="122"/>
    </row>
    <row r="1509" spans="1:7" x14ac:dyDescent="0.15">
      <c r="G1509" s="122"/>
    </row>
    <row r="1510" spans="1:7" s="4" customFormat="1" x14ac:dyDescent="0.15">
      <c r="A1510" s="34" t="s">
        <v>577</v>
      </c>
      <c r="B1510" s="34" t="s">
        <v>1296</v>
      </c>
      <c r="C1510" s="141" t="s">
        <v>815</v>
      </c>
      <c r="D1510" s="142"/>
      <c r="E1510" s="143"/>
      <c r="F1510" s="114"/>
      <c r="G1510" s="122"/>
    </row>
    <row r="1511" spans="1:7" s="4" customFormat="1" x14ac:dyDescent="0.15">
      <c r="A1511" s="37"/>
      <c r="B1511" s="37"/>
      <c r="C1511" s="7" t="s">
        <v>1545</v>
      </c>
      <c r="D1511" s="39" t="s">
        <v>607</v>
      </c>
      <c r="E1511" s="39" t="s">
        <v>1260</v>
      </c>
      <c r="F1511" s="41" t="s">
        <v>1261</v>
      </c>
      <c r="G1511" s="122"/>
    </row>
    <row r="1512" spans="1:7" x14ac:dyDescent="0.15">
      <c r="A1512" s="20" t="s">
        <v>578</v>
      </c>
      <c r="B1512" s="62" t="s">
        <v>579</v>
      </c>
      <c r="C1512" s="45">
        <v>37.00351654</v>
      </c>
      <c r="D1512" s="46">
        <v>52.591952620000001</v>
      </c>
      <c r="E1512" s="42">
        <f>IF(ISERROR(C1512/D1512-1),"",((C1512/D1512-1)))</f>
        <v>-0.29640344774101302</v>
      </c>
      <c r="F1512" s="43">
        <f>C1512/$C$1542</f>
        <v>1.713861899558718E-3</v>
      </c>
      <c r="G1512" s="122"/>
    </row>
    <row r="1513" spans="1:7" x14ac:dyDescent="0.15">
      <c r="A1513" s="26" t="s">
        <v>580</v>
      </c>
      <c r="B1513" s="63" t="s">
        <v>581</v>
      </c>
      <c r="C1513" s="136">
        <v>40.629942659999998</v>
      </c>
      <c r="D1513" s="47">
        <v>8.734764349999999</v>
      </c>
      <c r="E1513" s="48">
        <f>IF(ISERROR(C1513/D1513-1),"",((C1513/D1513-1)))</f>
        <v>3.6515213269605837</v>
      </c>
      <c r="F1513" s="44">
        <f>C1513/$C$1542</f>
        <v>1.8818241404423392E-3</v>
      </c>
      <c r="G1513" s="122"/>
    </row>
    <row r="1514" spans="1:7" s="4" customFormat="1" x14ac:dyDescent="0.15">
      <c r="A1514" s="113" t="s">
        <v>1107</v>
      </c>
      <c r="B1514" s="27"/>
      <c r="C1514" s="28">
        <f>SUM(C1512:C1513)</f>
        <v>77.633459200000004</v>
      </c>
      <c r="D1514" s="29">
        <f>SUM(D1512:D1513)</f>
        <v>61.32671697</v>
      </c>
      <c r="E1514" s="50">
        <f>C1514/D1514-1</f>
        <v>0.26589948126486185</v>
      </c>
      <c r="F1514" s="49">
        <f>C1514/$C$1542</f>
        <v>3.5956860400010574E-3</v>
      </c>
      <c r="G1514" s="122"/>
    </row>
    <row r="1515" spans="1:7" x14ac:dyDescent="0.15">
      <c r="G1515" s="122"/>
    </row>
    <row r="1516" spans="1:7" s="4" customFormat="1" x14ac:dyDescent="0.15">
      <c r="A1516" s="34" t="s">
        <v>582</v>
      </c>
      <c r="B1516" s="34" t="s">
        <v>1296</v>
      </c>
      <c r="C1516" s="141" t="s">
        <v>815</v>
      </c>
      <c r="D1516" s="142"/>
      <c r="E1516" s="143"/>
      <c r="F1516" s="114"/>
      <c r="G1516" s="122"/>
    </row>
    <row r="1517" spans="1:7" s="4" customFormat="1" x14ac:dyDescent="0.15">
      <c r="A1517" s="37"/>
      <c r="B1517" s="37"/>
      <c r="C1517" s="7" t="s">
        <v>1545</v>
      </c>
      <c r="D1517" s="39" t="s">
        <v>607</v>
      </c>
      <c r="E1517" s="39" t="s">
        <v>1260</v>
      </c>
      <c r="F1517" s="41" t="s">
        <v>1261</v>
      </c>
      <c r="G1517" s="122"/>
    </row>
    <row r="1518" spans="1:7" x14ac:dyDescent="0.15">
      <c r="A1518" s="25" t="s">
        <v>583</v>
      </c>
      <c r="B1518" s="25" t="s">
        <v>584</v>
      </c>
      <c r="C1518" s="21">
        <f>3294919.76/1000000</f>
        <v>3.29491976</v>
      </c>
      <c r="D1518" s="22">
        <v>5.3751992599999996</v>
      </c>
      <c r="E1518" s="23">
        <f>IF(ISERROR(C1518/D1518-1),"",((C1518/D1518-1)))</f>
        <v>-0.38701439693232875</v>
      </c>
      <c r="F1518" s="24">
        <f>C1518/$C$1542</f>
        <v>1.5260812935610673E-4</v>
      </c>
      <c r="G1518" s="122"/>
    </row>
    <row r="1519" spans="1:7" s="4" customFormat="1" x14ac:dyDescent="0.15">
      <c r="A1519" s="113" t="s">
        <v>1107</v>
      </c>
      <c r="B1519" s="64"/>
      <c r="C1519" s="28">
        <f>SUM(C1518:C1518)</f>
        <v>3.29491976</v>
      </c>
      <c r="D1519" s="29">
        <f>SUM(D1518:D1518)</f>
        <v>5.3751992599999996</v>
      </c>
      <c r="E1519" s="50">
        <f>C1519/D1519-1</f>
        <v>-0.38701439693232875</v>
      </c>
      <c r="F1519" s="50">
        <f>C1519/$C$1542</f>
        <v>1.5260812935610673E-4</v>
      </c>
      <c r="G1519" s="122"/>
    </row>
    <row r="1520" spans="1:7" x14ac:dyDescent="0.15">
      <c r="G1520" s="122"/>
    </row>
    <row r="1521" spans="1:7" s="4" customFormat="1" x14ac:dyDescent="0.15">
      <c r="A1521" s="34" t="s">
        <v>585</v>
      </c>
      <c r="B1521" s="34" t="s">
        <v>1296</v>
      </c>
      <c r="C1521" s="141" t="s">
        <v>815</v>
      </c>
      <c r="D1521" s="142"/>
      <c r="E1521" s="143"/>
      <c r="F1521" s="114"/>
      <c r="G1521" s="122"/>
    </row>
    <row r="1522" spans="1:7" s="4" customFormat="1" x14ac:dyDescent="0.15">
      <c r="A1522" s="37"/>
      <c r="B1522" s="37"/>
      <c r="C1522" s="7" t="s">
        <v>1545</v>
      </c>
      <c r="D1522" s="39" t="s">
        <v>607</v>
      </c>
      <c r="E1522" s="39" t="s">
        <v>1260</v>
      </c>
      <c r="F1522" s="41" t="s">
        <v>1261</v>
      </c>
      <c r="G1522" s="122"/>
    </row>
    <row r="1523" spans="1:7" x14ac:dyDescent="0.15">
      <c r="A1523" s="52" t="s">
        <v>586</v>
      </c>
      <c r="B1523" s="32" t="s">
        <v>587</v>
      </c>
      <c r="C1523" s="54">
        <v>0</v>
      </c>
      <c r="D1523" s="55">
        <v>0</v>
      </c>
      <c r="E1523" s="56" t="str">
        <f>IF(ISERROR(C1523/D1523-1),"",((C1523/D1523-1)))</f>
        <v/>
      </c>
      <c r="F1523" s="57">
        <f>C1523/$C$1542</f>
        <v>0</v>
      </c>
      <c r="G1523" s="122"/>
    </row>
    <row r="1524" spans="1:7" s="4" customFormat="1" x14ac:dyDescent="0.15">
      <c r="A1524" s="113" t="s">
        <v>1107</v>
      </c>
      <c r="B1524" s="64"/>
      <c r="C1524" s="28">
        <f>SUM(C1523)</f>
        <v>0</v>
      </c>
      <c r="D1524" s="29">
        <f>SUM(D1523)</f>
        <v>0</v>
      </c>
      <c r="E1524" s="65">
        <f>IF(ISERROR(C1524/D1524-1),0,(C1524/D1524-1))</f>
        <v>0</v>
      </c>
      <c r="F1524" s="50">
        <f>C1524/$C$1542</f>
        <v>0</v>
      </c>
      <c r="G1524" s="122"/>
    </row>
    <row r="1525" spans="1:7" x14ac:dyDescent="0.15">
      <c r="G1525" s="122"/>
    </row>
    <row r="1526" spans="1:7" s="4" customFormat="1" x14ac:dyDescent="0.15">
      <c r="A1526" s="34" t="s">
        <v>619</v>
      </c>
      <c r="B1526" s="34" t="s">
        <v>1296</v>
      </c>
      <c r="C1526" s="141" t="s">
        <v>815</v>
      </c>
      <c r="D1526" s="142"/>
      <c r="E1526" s="143"/>
      <c r="F1526" s="114"/>
      <c r="G1526" s="122"/>
    </row>
    <row r="1527" spans="1:7" s="4" customFormat="1" x14ac:dyDescent="0.15">
      <c r="A1527" s="37"/>
      <c r="B1527" s="37"/>
      <c r="C1527" s="7" t="s">
        <v>1545</v>
      </c>
      <c r="D1527" s="39" t="s">
        <v>607</v>
      </c>
      <c r="E1527" s="39" t="s">
        <v>1260</v>
      </c>
      <c r="F1527" s="41" t="s">
        <v>1261</v>
      </c>
      <c r="G1527" s="122"/>
    </row>
    <row r="1528" spans="1:7" x14ac:dyDescent="0.15">
      <c r="A1528" s="52" t="s">
        <v>620</v>
      </c>
      <c r="B1528" s="52" t="s">
        <v>621</v>
      </c>
      <c r="C1528" s="54">
        <f>172023.74/1000000</f>
        <v>0.17202373999999998</v>
      </c>
      <c r="D1528" s="55">
        <v>0.23349196999999999</v>
      </c>
      <c r="E1528" s="56">
        <f>IF(ISERROR(C1528/D1528-1),"",((C1528/D1528-1)))</f>
        <v>-0.26325629099793035</v>
      </c>
      <c r="F1528" s="57">
        <f>C1528/$C$1542</f>
        <v>7.9674842115855564E-6</v>
      </c>
      <c r="G1528" s="122"/>
    </row>
    <row r="1529" spans="1:7" s="4" customFormat="1" x14ac:dyDescent="0.15">
      <c r="A1529" s="113" t="s">
        <v>1107</v>
      </c>
      <c r="B1529" s="64"/>
      <c r="C1529" s="28">
        <f>SUM(C1528)</f>
        <v>0.17202373999999998</v>
      </c>
      <c r="D1529" s="29">
        <f>SUM(D1528)</f>
        <v>0.23349196999999999</v>
      </c>
      <c r="E1529" s="50">
        <f>C1529/D1529-1</f>
        <v>-0.26325629099793035</v>
      </c>
      <c r="F1529" s="50">
        <f>C1529/$C$1542</f>
        <v>7.9674842115855564E-6</v>
      </c>
      <c r="G1529" s="122"/>
    </row>
    <row r="1530" spans="1:7" x14ac:dyDescent="0.15">
      <c r="G1530" s="122"/>
    </row>
    <row r="1531" spans="1:7" s="4" customFormat="1" x14ac:dyDescent="0.15">
      <c r="A1531" s="34" t="s">
        <v>622</v>
      </c>
      <c r="B1531" s="34" t="s">
        <v>1296</v>
      </c>
      <c r="C1531" s="141" t="s">
        <v>815</v>
      </c>
      <c r="D1531" s="142"/>
      <c r="E1531" s="143"/>
      <c r="F1531" s="114"/>
      <c r="G1531" s="122"/>
    </row>
    <row r="1532" spans="1:7" s="4" customFormat="1" x14ac:dyDescent="0.15">
      <c r="A1532" s="37"/>
      <c r="B1532" s="37"/>
      <c r="C1532" s="7" t="s">
        <v>1545</v>
      </c>
      <c r="D1532" s="39" t="s">
        <v>607</v>
      </c>
      <c r="E1532" s="39" t="s">
        <v>1260</v>
      </c>
      <c r="F1532" s="41" t="s">
        <v>1261</v>
      </c>
      <c r="G1532" s="122"/>
    </row>
    <row r="1533" spans="1:7" x14ac:dyDescent="0.15">
      <c r="A1533" s="52" t="s">
        <v>1039</v>
      </c>
      <c r="B1533" s="53" t="s">
        <v>623</v>
      </c>
      <c r="C1533" s="54">
        <v>4.4890164299999995</v>
      </c>
      <c r="D1533" s="55">
        <v>6.9014231500000003</v>
      </c>
      <c r="E1533" s="56">
        <f>IF(ISERROR(C1533/D1533-1),"",((C1533/D1533-1)))</f>
        <v>-0.34955206593874777</v>
      </c>
      <c r="F1533" s="57">
        <f>C1533/$C$1542</f>
        <v>2.0791413749970299E-4</v>
      </c>
      <c r="G1533" s="122"/>
    </row>
    <row r="1534" spans="1:7" s="4" customFormat="1" x14ac:dyDescent="0.15">
      <c r="A1534" s="113" t="s">
        <v>1107</v>
      </c>
      <c r="B1534" s="58"/>
      <c r="C1534" s="28">
        <f>SUM(C1533)</f>
        <v>4.4890164299999995</v>
      </c>
      <c r="D1534" s="29">
        <f>SUM(D1533)</f>
        <v>6.9014231500000003</v>
      </c>
      <c r="E1534" s="50">
        <f>IF(ISERROR(C1534/D1534-1),"",(C1534/D1534-1))</f>
        <v>-0.34955206593874777</v>
      </c>
      <c r="F1534" s="50">
        <f>C1534/$C$1542</f>
        <v>2.0791413749970299E-4</v>
      </c>
      <c r="G1534" s="122"/>
    </row>
    <row r="1535" spans="1:7" x14ac:dyDescent="0.15">
      <c r="G1535" s="122"/>
    </row>
    <row r="1536" spans="1:7" s="4" customFormat="1" x14ac:dyDescent="0.15">
      <c r="A1536" s="34" t="s">
        <v>588</v>
      </c>
      <c r="B1536" s="34" t="s">
        <v>1296</v>
      </c>
      <c r="C1536" s="141" t="s">
        <v>815</v>
      </c>
      <c r="D1536" s="142"/>
      <c r="E1536" s="143"/>
      <c r="F1536" s="114"/>
      <c r="G1536" s="122"/>
    </row>
    <row r="1537" spans="1:7" s="4" customFormat="1" x14ac:dyDescent="0.15">
      <c r="A1537" s="37"/>
      <c r="B1537" s="37"/>
      <c r="C1537" s="7" t="s">
        <v>1545</v>
      </c>
      <c r="D1537" s="39" t="s">
        <v>607</v>
      </c>
      <c r="E1537" s="39" t="s">
        <v>1260</v>
      </c>
      <c r="F1537" s="41" t="s">
        <v>1261</v>
      </c>
      <c r="G1537" s="122"/>
    </row>
    <row r="1538" spans="1:7" x14ac:dyDescent="0.15">
      <c r="A1538" s="52" t="s">
        <v>589</v>
      </c>
      <c r="B1538" s="53" t="s">
        <v>590</v>
      </c>
      <c r="C1538" s="54">
        <v>2.5622900000000001E-3</v>
      </c>
      <c r="D1538" s="55">
        <v>3.5729999999999998E-5</v>
      </c>
      <c r="E1538" s="56">
        <f>IF(ISERROR(C1538/D1538-1),"",((C1538/D1538-1)))</f>
        <v>70.712566470752876</v>
      </c>
      <c r="F1538" s="57">
        <f>C1538/$C$1542</f>
        <v>1.1867551025517499E-7</v>
      </c>
      <c r="G1538" s="122"/>
    </row>
    <row r="1539" spans="1:7" s="4" customFormat="1" x14ac:dyDescent="0.15">
      <c r="A1539" s="113" t="s">
        <v>1107</v>
      </c>
      <c r="B1539" s="58"/>
      <c r="C1539" s="28">
        <f>SUM(C1538)</f>
        <v>2.5622900000000001E-3</v>
      </c>
      <c r="D1539" s="29">
        <f>SUM(D1538)</f>
        <v>3.5729999999999998E-5</v>
      </c>
      <c r="E1539" s="50">
        <f>IF(ISERROR(C1539/D1539-1),"",(C1539/D1539-1))</f>
        <v>70.712566470752876</v>
      </c>
      <c r="F1539" s="50">
        <f>C1539/$C$1542</f>
        <v>1.1867551025517499E-7</v>
      </c>
      <c r="G1539" s="122"/>
    </row>
    <row r="1540" spans="1:7" x14ac:dyDescent="0.15">
      <c r="G1540" s="122"/>
    </row>
    <row r="1541" spans="1:7" x14ac:dyDescent="0.15">
      <c r="G1541" s="122"/>
    </row>
    <row r="1542" spans="1:7" s="4" customFormat="1" ht="14" thickBot="1" x14ac:dyDescent="0.2">
      <c r="A1542" s="68" t="s">
        <v>624</v>
      </c>
      <c r="B1542" s="68"/>
      <c r="C1542" s="69">
        <f>C411+C766+C1069+C1256+C1408+C1476+C1502+C1508+C1453+C1514+C1519+C1524+C1441+C1529+C1534+C1539</f>
        <v>21590.722420241444</v>
      </c>
      <c r="D1542" s="69">
        <f>D411+D766+D1069+D1256+D1408+D1476+D1502+D1508+D1453+D1514+D1519+D1524+D1441+D1529+D1534+D1539</f>
        <v>21610.240514917692</v>
      </c>
      <c r="E1542" s="110">
        <f>IF(ISERROR(C1542/D1542-1),"",((C1542/D1542-1)))</f>
        <v>-9.0318729505922679E-4</v>
      </c>
      <c r="F1542" s="110">
        <f>F411+F766+F1069+F1256+F1408+F1476+F1502+F1453+F1514+F1519+F1508+F1524+F1441+F1529+F1534+F1539</f>
        <v>1</v>
      </c>
      <c r="G1542" s="122"/>
    </row>
    <row r="1543" spans="1:7" ht="14" thickTop="1" x14ac:dyDescent="0.15">
      <c r="D1543" s="70"/>
      <c r="G1543" s="122"/>
    </row>
    <row r="1544" spans="1:7" x14ac:dyDescent="0.15">
      <c r="D1544" s="71"/>
      <c r="G1544" s="122"/>
    </row>
    <row r="1545" spans="1:7" s="4" customFormat="1" x14ac:dyDescent="0.15">
      <c r="A1545" s="72" t="s">
        <v>1268</v>
      </c>
      <c r="B1545" s="72" t="s">
        <v>1296</v>
      </c>
      <c r="C1545" s="138" t="s">
        <v>1276</v>
      </c>
      <c r="D1545" s="139"/>
      <c r="E1545" s="140"/>
      <c r="F1545" s="73"/>
      <c r="G1545" s="122"/>
    </row>
    <row r="1546" spans="1:7" s="4" customFormat="1" x14ac:dyDescent="0.15">
      <c r="A1546" s="74"/>
      <c r="B1546" s="74"/>
      <c r="C1546" s="75" t="s">
        <v>1545</v>
      </c>
      <c r="D1546" s="75" t="s">
        <v>607</v>
      </c>
      <c r="E1546" s="76" t="s">
        <v>1260</v>
      </c>
      <c r="F1546" s="77" t="s">
        <v>1261</v>
      </c>
      <c r="G1546" s="122"/>
    </row>
    <row r="1547" spans="1:7" s="4" customFormat="1" x14ac:dyDescent="0.15">
      <c r="A1547" s="78" t="s">
        <v>625</v>
      </c>
      <c r="B1547" s="78" t="s">
        <v>626</v>
      </c>
      <c r="C1547" s="133">
        <v>915.80129141999998</v>
      </c>
      <c r="D1547" s="133">
        <v>902.08651405000001</v>
      </c>
      <c r="E1547" s="79">
        <f t="shared" ref="E1547:E1552" si="73">IF(ISERROR(C1547/D1547-1),"",((C1547/D1547-1)))</f>
        <v>1.5203394748056098E-2</v>
      </c>
      <c r="F1547" s="80"/>
      <c r="G1547" s="122"/>
    </row>
    <row r="1548" spans="1:7" s="4" customFormat="1" x14ac:dyDescent="0.15">
      <c r="A1548" s="81" t="s">
        <v>627</v>
      </c>
      <c r="B1548" s="81" t="s">
        <v>628</v>
      </c>
      <c r="C1548" s="133">
        <v>485.00456287000003</v>
      </c>
      <c r="D1548" s="133">
        <v>420.49007967</v>
      </c>
      <c r="E1548" s="79">
        <f t="shared" si="73"/>
        <v>0.15342688524454817</v>
      </c>
      <c r="F1548" s="82"/>
      <c r="G1548" s="122"/>
    </row>
    <row r="1549" spans="1:7" s="4" customFormat="1" x14ac:dyDescent="0.15">
      <c r="A1549" s="67" t="s">
        <v>629</v>
      </c>
      <c r="B1549" s="67" t="s">
        <v>630</v>
      </c>
      <c r="C1549" s="133">
        <v>200.76210218</v>
      </c>
      <c r="D1549" s="133">
        <v>201.31621378</v>
      </c>
      <c r="E1549" s="79">
        <f t="shared" si="73"/>
        <v>-2.7524439765469477E-3</v>
      </c>
      <c r="F1549" s="83"/>
      <c r="G1549" s="122"/>
    </row>
    <row r="1550" spans="1:7" s="4" customFormat="1" x14ac:dyDescent="0.15">
      <c r="A1550" s="67" t="s">
        <v>633</v>
      </c>
      <c r="B1550" s="67" t="s">
        <v>634</v>
      </c>
      <c r="C1550" s="133">
        <v>62.53390958</v>
      </c>
      <c r="D1550" s="133">
        <v>42.525984860000001</v>
      </c>
      <c r="E1550" s="79">
        <f t="shared" si="73"/>
        <v>0.47048703953284532</v>
      </c>
      <c r="F1550" s="83"/>
      <c r="G1550" s="122"/>
    </row>
    <row r="1551" spans="1:7" s="4" customFormat="1" ht="11" x14ac:dyDescent="0.15">
      <c r="A1551" s="84" t="s">
        <v>631</v>
      </c>
      <c r="B1551" s="84" t="s">
        <v>632</v>
      </c>
      <c r="C1551" s="133">
        <v>64.671896959999998</v>
      </c>
      <c r="D1551" s="133">
        <v>32.401162469999996</v>
      </c>
      <c r="E1551" s="79">
        <f t="shared" si="73"/>
        <v>0.99597458948823969</v>
      </c>
      <c r="F1551" s="85"/>
    </row>
    <row r="1552" spans="1:7" s="4" customFormat="1" ht="11" x14ac:dyDescent="0.15">
      <c r="A1552" s="86"/>
      <c r="B1552" s="86"/>
      <c r="C1552" s="87">
        <f>SUM(C1547:C1551)</f>
        <v>1728.77376301</v>
      </c>
      <c r="D1552" s="128">
        <f>SUM(D1547:D1551)</f>
        <v>1598.8199548299999</v>
      </c>
      <c r="E1552" s="88">
        <f t="shared" si="73"/>
        <v>8.1281077201602603E-2</v>
      </c>
      <c r="F1552" s="88"/>
    </row>
    <row r="1554" spans="1:10" s="4" customFormat="1" x14ac:dyDescent="0.15">
      <c r="A1554" s="89" t="s">
        <v>1277</v>
      </c>
      <c r="B1554" s="89"/>
      <c r="C1554" s="51"/>
      <c r="D1554" s="51"/>
      <c r="E1554" s="90"/>
      <c r="F1554" s="51"/>
      <c r="G1554" s="18"/>
      <c r="H1554" s="19"/>
      <c r="I1554" s="18"/>
      <c r="J1554" s="14"/>
    </row>
    <row r="1555" spans="1:10" s="4" customFormat="1" x14ac:dyDescent="0.15">
      <c r="A1555" s="89" t="s">
        <v>816</v>
      </c>
      <c r="B1555" s="89"/>
      <c r="C1555" s="51"/>
      <c r="D1555" s="51"/>
      <c r="E1555" s="90"/>
      <c r="F1555" s="51"/>
      <c r="G1555" s="18"/>
      <c r="H1555" s="19"/>
      <c r="I1555" s="18"/>
      <c r="J1555" s="14"/>
    </row>
    <row r="1556" spans="1:10" s="4" customFormat="1" ht="11" x14ac:dyDescent="0.15">
      <c r="A1556" s="51"/>
      <c r="B1556" s="51"/>
      <c r="C1556" s="51"/>
      <c r="D1556" s="51"/>
      <c r="E1556" s="90"/>
      <c r="F1556" s="51"/>
      <c r="G1556" s="18"/>
      <c r="H1556" s="19"/>
      <c r="I1556" s="18"/>
      <c r="J1556" s="14"/>
    </row>
    <row r="1557" spans="1:10" s="4" customFormat="1" ht="11" x14ac:dyDescent="0.15">
      <c r="A1557" s="51" t="s">
        <v>1408</v>
      </c>
      <c r="B1557" s="51"/>
      <c r="C1557" s="51"/>
      <c r="D1557" s="51"/>
      <c r="E1557" s="90"/>
      <c r="F1557" s="51"/>
      <c r="G1557" s="18"/>
      <c r="H1557" s="19"/>
      <c r="I1557" s="18"/>
      <c r="J1557" s="14"/>
    </row>
    <row r="1558" spans="1:10" s="4" customFormat="1" ht="11" x14ac:dyDescent="0.15">
      <c r="A1558" s="51" t="s">
        <v>1267</v>
      </c>
      <c r="B1558" s="51"/>
      <c r="C1558" s="51"/>
      <c r="D1558" s="51"/>
      <c r="E1558" s="90"/>
      <c r="F1558" s="51"/>
      <c r="G1558" s="18"/>
      <c r="H1558" s="19"/>
      <c r="I1558" s="18"/>
      <c r="J1558" s="14"/>
    </row>
  </sheetData>
  <mergeCells count="17">
    <mergeCell ref="C1510:E1510"/>
    <mergeCell ref="C1516:E1516"/>
    <mergeCell ref="C1521:E1521"/>
    <mergeCell ref="C4:E4"/>
    <mergeCell ref="C413:E413"/>
    <mergeCell ref="C1071:E1071"/>
    <mergeCell ref="C1504:E1504"/>
    <mergeCell ref="C1545:E1545"/>
    <mergeCell ref="C768:E768"/>
    <mergeCell ref="C1410:E1410"/>
    <mergeCell ref="C1443:E1443"/>
    <mergeCell ref="C1478:E1478"/>
    <mergeCell ref="C1258:E1258"/>
    <mergeCell ref="C1455:E1455"/>
    <mergeCell ref="C1526:E1526"/>
    <mergeCell ref="C1531:E1531"/>
    <mergeCell ref="C1536:E1536"/>
  </mergeCells>
  <phoneticPr fontId="2" type="noConversion"/>
  <pageMargins left="0.75" right="0.75" top="1" bottom="1" header="0.5" footer="0.5"/>
  <pageSetup paperSize="9" scale="70"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12"/>
  <sheetViews>
    <sheetView showGridLines="0" workbookViewId="0"/>
  </sheetViews>
  <sheetFormatPr baseColWidth="10" defaultRowHeight="13" x14ac:dyDescent="0.15"/>
  <cols>
    <col min="1" max="1" width="46.83203125" style="4" customWidth="1"/>
    <col min="2" max="2" width="12.6640625" style="104" bestFit="1" customWidth="1"/>
    <col min="3" max="4" width="11.33203125" style="4" customWidth="1"/>
    <col min="5" max="5" width="10.6640625" style="4" customWidth="1"/>
    <col min="6" max="7" width="10.33203125" style="4" customWidth="1"/>
    <col min="8" max="8" width="11.5" style="4" customWidth="1"/>
    <col min="9" max="9" width="11.5" style="4" bestFit="1" customWidth="1"/>
    <col min="10" max="256" width="8.83203125" customWidth="1"/>
  </cols>
  <sheetData>
    <row r="1" spans="1:9" x14ac:dyDescent="0.15">
      <c r="A1" s="1" t="s">
        <v>1295</v>
      </c>
      <c r="B1" s="91"/>
      <c r="C1" s="92"/>
      <c r="D1" s="18"/>
      <c r="E1" s="19"/>
      <c r="F1" s="18"/>
      <c r="G1" s="18"/>
      <c r="H1" s="19"/>
      <c r="I1" s="18"/>
    </row>
    <row r="2" spans="1:9" x14ac:dyDescent="0.15">
      <c r="A2" s="1" t="s">
        <v>818</v>
      </c>
      <c r="B2" s="91"/>
      <c r="C2" s="92"/>
      <c r="D2" s="18"/>
      <c r="E2" s="19"/>
      <c r="F2" s="18"/>
      <c r="G2" s="18"/>
      <c r="H2" s="19"/>
      <c r="I2" s="18"/>
    </row>
    <row r="3" spans="1:9" x14ac:dyDescent="0.15">
      <c r="A3" s="2" t="s">
        <v>388</v>
      </c>
      <c r="B3" s="93"/>
      <c r="C3" s="18"/>
      <c r="D3" s="18"/>
      <c r="E3" s="19"/>
      <c r="F3" s="18"/>
      <c r="G3" s="18"/>
      <c r="H3" s="19"/>
      <c r="I3" s="18"/>
    </row>
    <row r="4" spans="1:9" x14ac:dyDescent="0.15">
      <c r="A4" s="94"/>
      <c r="B4" s="95"/>
      <c r="C4" s="18"/>
      <c r="D4" s="18"/>
      <c r="E4" s="19"/>
      <c r="F4" s="18"/>
      <c r="G4" s="18"/>
      <c r="H4" s="19"/>
      <c r="I4" s="18"/>
    </row>
    <row r="5" spans="1:9" x14ac:dyDescent="0.15">
      <c r="A5" s="96" t="s">
        <v>1295</v>
      </c>
      <c r="B5" s="97" t="s">
        <v>1296</v>
      </c>
      <c r="C5" s="147" t="s">
        <v>817</v>
      </c>
      <c r="D5" s="148"/>
      <c r="E5" s="149"/>
      <c r="F5" s="144" t="s">
        <v>1278</v>
      </c>
      <c r="G5" s="150"/>
      <c r="H5" s="150"/>
      <c r="I5" s="151"/>
    </row>
    <row r="6" spans="1:9" ht="24" x14ac:dyDescent="0.15">
      <c r="A6" s="5"/>
      <c r="B6" s="130"/>
      <c r="C6" s="131" t="s">
        <v>1545</v>
      </c>
      <c r="D6" s="132" t="s">
        <v>607</v>
      </c>
      <c r="E6" s="132" t="s">
        <v>1260</v>
      </c>
      <c r="F6" s="131" t="s">
        <v>1545</v>
      </c>
      <c r="G6" s="132" t="s">
        <v>607</v>
      </c>
      <c r="H6" s="98" t="s">
        <v>1260</v>
      </c>
      <c r="I6" s="98" t="s">
        <v>1279</v>
      </c>
    </row>
    <row r="7" spans="1:9" x14ac:dyDescent="0.15">
      <c r="A7" s="107" t="s">
        <v>394</v>
      </c>
      <c r="B7" s="117" t="s">
        <v>395</v>
      </c>
      <c r="C7" s="100">
        <v>0.97871719999999995</v>
      </c>
      <c r="D7" s="99">
        <v>0.33591531000000002</v>
      </c>
      <c r="E7" s="101">
        <f t="shared" ref="E7:E38" si="0">IF(ISERROR(C7/D7-1),"",(C7/D7-1))</f>
        <v>1.9135831885721428</v>
      </c>
      <c r="F7" s="100">
        <v>0</v>
      </c>
      <c r="G7" s="99">
        <v>0.55709755000000005</v>
      </c>
      <c r="H7" s="101">
        <f t="shared" ref="H7:H14" si="1">IF(ISERROR(F7/G7-1),"",(F7/G7-1))</f>
        <v>-1</v>
      </c>
      <c r="I7" s="102">
        <f>IF(ISERROR(F7/C7),"",(F7/C7))</f>
        <v>0</v>
      </c>
    </row>
    <row r="8" spans="1:9" x14ac:dyDescent="0.15">
      <c r="A8" s="105" t="s">
        <v>105</v>
      </c>
      <c r="B8" s="117" t="s">
        <v>106</v>
      </c>
      <c r="C8" s="100">
        <v>47.622317267</v>
      </c>
      <c r="D8" s="99">
        <v>56.314449447999998</v>
      </c>
      <c r="E8" s="101">
        <f t="shared" si="0"/>
        <v>-0.15434994510647215</v>
      </c>
      <c r="F8" s="100">
        <v>40.68136097</v>
      </c>
      <c r="G8" s="99">
        <v>64.802233479999998</v>
      </c>
      <c r="H8" s="101">
        <f t="shared" si="1"/>
        <v>-0.37222285737179805</v>
      </c>
      <c r="I8" s="102">
        <f t="shared" ref="I8:I71" si="2">IF(ISERROR(F8/C8),"",(F8/C8))</f>
        <v>0.85424992534309641</v>
      </c>
    </row>
    <row r="9" spans="1:9" x14ac:dyDescent="0.15">
      <c r="A9" s="105" t="s">
        <v>107</v>
      </c>
      <c r="B9" s="117" t="s">
        <v>108</v>
      </c>
      <c r="C9" s="100">
        <v>0.52720199999999995</v>
      </c>
      <c r="D9" s="99">
        <v>9.1178699999999999</v>
      </c>
      <c r="E9" s="101">
        <f t="shared" si="0"/>
        <v>-0.94217925897166777</v>
      </c>
      <c r="F9" s="100">
        <v>0.52706981999999991</v>
      </c>
      <c r="G9" s="99">
        <v>9.1196842500000006</v>
      </c>
      <c r="H9" s="101">
        <f t="shared" si="1"/>
        <v>-0.94220525562603774</v>
      </c>
      <c r="I9" s="102">
        <f t="shared" si="2"/>
        <v>0.99974928016206299</v>
      </c>
    </row>
    <row r="10" spans="1:9" x14ac:dyDescent="0.15">
      <c r="A10" s="105" t="s">
        <v>55</v>
      </c>
      <c r="B10" s="117" t="s">
        <v>56</v>
      </c>
      <c r="C10" s="100">
        <v>16.936188090999998</v>
      </c>
      <c r="D10" s="99">
        <v>57.988010564999996</v>
      </c>
      <c r="E10" s="101">
        <f t="shared" si="0"/>
        <v>-0.7079363832974428</v>
      </c>
      <c r="F10" s="100">
        <v>110.81849665999999</v>
      </c>
      <c r="G10" s="99">
        <v>7.3322156399999994</v>
      </c>
      <c r="H10" s="101">
        <f t="shared" si="1"/>
        <v>14.11391673417832</v>
      </c>
      <c r="I10" s="102">
        <f t="shared" si="2"/>
        <v>6.5432962874857106</v>
      </c>
    </row>
    <row r="11" spans="1:9" x14ac:dyDescent="0.15">
      <c r="A11" s="107" t="s">
        <v>392</v>
      </c>
      <c r="B11" s="117" t="s">
        <v>393</v>
      </c>
      <c r="C11" s="100">
        <v>0.31961843000000001</v>
      </c>
      <c r="D11" s="99">
        <v>0.20371926000000001</v>
      </c>
      <c r="E11" s="101">
        <f t="shared" si="0"/>
        <v>0.56891611524604979</v>
      </c>
      <c r="F11" s="100">
        <v>0</v>
      </c>
      <c r="G11" s="99">
        <v>2.4946999999999999E-3</v>
      </c>
      <c r="H11" s="101">
        <f t="shared" si="1"/>
        <v>-1</v>
      </c>
      <c r="I11" s="102">
        <f t="shared" si="2"/>
        <v>0</v>
      </c>
    </row>
    <row r="12" spans="1:9" x14ac:dyDescent="0.15">
      <c r="A12" s="107" t="s">
        <v>390</v>
      </c>
      <c r="B12" s="117" t="s">
        <v>391</v>
      </c>
      <c r="C12" s="100">
        <v>4.0914510450000003</v>
      </c>
      <c r="D12" s="99">
        <v>1.064196798</v>
      </c>
      <c r="E12" s="101">
        <f t="shared" si="0"/>
        <v>2.8446376203060146</v>
      </c>
      <c r="F12" s="100">
        <v>9.6723806999999997</v>
      </c>
      <c r="G12" s="99">
        <v>3.1365376</v>
      </c>
      <c r="H12" s="101">
        <f t="shared" si="1"/>
        <v>2.0837764227663014</v>
      </c>
      <c r="I12" s="102">
        <f t="shared" si="2"/>
        <v>2.3640465432967193</v>
      </c>
    </row>
    <row r="13" spans="1:9" x14ac:dyDescent="0.15">
      <c r="A13" s="105" t="s">
        <v>57</v>
      </c>
      <c r="B13" s="117" t="s">
        <v>58</v>
      </c>
      <c r="C13" s="100">
        <v>4.3597871660000003</v>
      </c>
      <c r="D13" s="99">
        <v>16.982283662</v>
      </c>
      <c r="E13" s="101">
        <f t="shared" si="0"/>
        <v>-0.74327438801675583</v>
      </c>
      <c r="F13" s="100">
        <v>2.1958866699999997</v>
      </c>
      <c r="G13" s="99">
        <v>7.7800091500000006</v>
      </c>
      <c r="H13" s="101">
        <f t="shared" si="1"/>
        <v>-0.71775268799009062</v>
      </c>
      <c r="I13" s="102">
        <f t="shared" si="2"/>
        <v>0.50366831828964553</v>
      </c>
    </row>
    <row r="14" spans="1:9" x14ac:dyDescent="0.15">
      <c r="A14" s="105" t="s">
        <v>59</v>
      </c>
      <c r="B14" s="117" t="s">
        <v>60</v>
      </c>
      <c r="C14" s="100">
        <v>0.25191100999999999</v>
      </c>
      <c r="D14" s="99">
        <v>0.72675693999999991</v>
      </c>
      <c r="E14" s="101">
        <f t="shared" si="0"/>
        <v>-0.65337653328773171</v>
      </c>
      <c r="F14" s="100">
        <v>0</v>
      </c>
      <c r="G14" s="99">
        <v>5.2483620000000002E-2</v>
      </c>
      <c r="H14" s="101">
        <f t="shared" si="1"/>
        <v>-1</v>
      </c>
      <c r="I14" s="102">
        <f t="shared" si="2"/>
        <v>0</v>
      </c>
    </row>
    <row r="15" spans="1:9" x14ac:dyDescent="0.15">
      <c r="A15" s="105" t="s">
        <v>63</v>
      </c>
      <c r="B15" s="117" t="s">
        <v>64</v>
      </c>
      <c r="C15" s="100">
        <v>3.3359099999999996E-2</v>
      </c>
      <c r="D15" s="99">
        <v>3.2614599999999999E-3</v>
      </c>
      <c r="E15" s="101">
        <f t="shared" si="0"/>
        <v>9.2282720008830399</v>
      </c>
      <c r="F15" s="100">
        <v>0</v>
      </c>
      <c r="G15" s="99">
        <v>0</v>
      </c>
      <c r="H15" s="101" t="str">
        <f t="shared" ref="H15:H56" si="3">IF(ISERROR(F15/G15-1),"",(F15/G15-1))</f>
        <v/>
      </c>
      <c r="I15" s="102">
        <f t="shared" si="2"/>
        <v>0</v>
      </c>
    </row>
    <row r="16" spans="1:9" x14ac:dyDescent="0.15">
      <c r="A16" s="105" t="s">
        <v>65</v>
      </c>
      <c r="B16" s="117" t="s">
        <v>66</v>
      </c>
      <c r="C16" s="100">
        <v>1.5872235770000001</v>
      </c>
      <c r="D16" s="99">
        <v>1.90367215</v>
      </c>
      <c r="E16" s="101">
        <f t="shared" si="0"/>
        <v>-0.16623060488645591</v>
      </c>
      <c r="F16" s="100">
        <v>11.8158425</v>
      </c>
      <c r="G16" s="99">
        <v>5.0529610000000003E-2</v>
      </c>
      <c r="H16" s="101">
        <f t="shared" si="3"/>
        <v>232.83997026693854</v>
      </c>
      <c r="I16" s="102">
        <f t="shared" si="2"/>
        <v>7.4443466385076258</v>
      </c>
    </row>
    <row r="17" spans="1:9" x14ac:dyDescent="0.15">
      <c r="A17" s="105" t="s">
        <v>67</v>
      </c>
      <c r="B17" s="117" t="s">
        <v>68</v>
      </c>
      <c r="C17" s="100">
        <v>2.4667695049999998</v>
      </c>
      <c r="D17" s="99">
        <v>1.989682033</v>
      </c>
      <c r="E17" s="101">
        <f t="shared" si="0"/>
        <v>0.23978076098956258</v>
      </c>
      <c r="F17" s="100">
        <v>3.6579056899999998</v>
      </c>
      <c r="G17" s="99">
        <v>5.0767879999999994E-2</v>
      </c>
      <c r="H17" s="101">
        <f t="shared" si="3"/>
        <v>71.051574538861971</v>
      </c>
      <c r="I17" s="102">
        <f t="shared" si="2"/>
        <v>1.4828729164138099</v>
      </c>
    </row>
    <row r="18" spans="1:9" x14ac:dyDescent="0.15">
      <c r="A18" s="105" t="s">
        <v>69</v>
      </c>
      <c r="B18" s="117" t="s">
        <v>70</v>
      </c>
      <c r="C18" s="100">
        <v>7.1858107000000004E-2</v>
      </c>
      <c r="D18" s="99">
        <v>0.24333443599999999</v>
      </c>
      <c r="E18" s="101">
        <f t="shared" si="0"/>
        <v>-0.70469404913984302</v>
      </c>
      <c r="F18" s="100">
        <v>0</v>
      </c>
      <c r="G18" s="99">
        <v>1.8156769999999999E-2</v>
      </c>
      <c r="H18" s="101">
        <f t="shared" si="3"/>
        <v>-1</v>
      </c>
      <c r="I18" s="102">
        <f t="shared" si="2"/>
        <v>0</v>
      </c>
    </row>
    <row r="19" spans="1:9" x14ac:dyDescent="0.15">
      <c r="A19" s="105" t="s">
        <v>71</v>
      </c>
      <c r="B19" s="117" t="s">
        <v>72</v>
      </c>
      <c r="C19" s="100">
        <v>0.205373377</v>
      </c>
      <c r="D19" s="99">
        <v>1.6651402</v>
      </c>
      <c r="E19" s="101">
        <f t="shared" si="0"/>
        <v>-0.87666301191935669</v>
      </c>
      <c r="F19" s="100">
        <v>0</v>
      </c>
      <c r="G19" s="99">
        <v>7.010363E-2</v>
      </c>
      <c r="H19" s="101">
        <f t="shared" si="3"/>
        <v>-1</v>
      </c>
      <c r="I19" s="102">
        <f t="shared" si="2"/>
        <v>0</v>
      </c>
    </row>
    <row r="20" spans="1:9" x14ac:dyDescent="0.15">
      <c r="A20" s="105" t="s">
        <v>73</v>
      </c>
      <c r="B20" s="117" t="s">
        <v>74</v>
      </c>
      <c r="C20" s="100">
        <v>0</v>
      </c>
      <c r="D20" s="99">
        <v>1.4628799999999999E-2</v>
      </c>
      <c r="E20" s="101">
        <f t="shared" si="0"/>
        <v>-1</v>
      </c>
      <c r="F20" s="100">
        <v>0</v>
      </c>
      <c r="G20" s="99">
        <v>0</v>
      </c>
      <c r="H20" s="101" t="str">
        <f t="shared" si="3"/>
        <v/>
      </c>
      <c r="I20" s="102" t="str">
        <f t="shared" si="2"/>
        <v/>
      </c>
    </row>
    <row r="21" spans="1:9" x14ac:dyDescent="0.15">
      <c r="A21" s="105" t="s">
        <v>75</v>
      </c>
      <c r="B21" s="117" t="s">
        <v>76</v>
      </c>
      <c r="C21" s="100">
        <v>1.9838358E-2</v>
      </c>
      <c r="D21" s="99">
        <v>0.59478745999999993</v>
      </c>
      <c r="E21" s="101">
        <f t="shared" si="0"/>
        <v>-0.96664630757346504</v>
      </c>
      <c r="F21" s="100">
        <v>2.9545970000000001E-2</v>
      </c>
      <c r="G21" s="99">
        <v>1.1055000000000001E-2</v>
      </c>
      <c r="H21" s="101">
        <f t="shared" si="3"/>
        <v>1.6726341022161919</v>
      </c>
      <c r="I21" s="102">
        <f t="shared" si="2"/>
        <v>1.4893354581059581</v>
      </c>
    </row>
    <row r="22" spans="1:9" x14ac:dyDescent="0.15">
      <c r="A22" s="105" t="s">
        <v>77</v>
      </c>
      <c r="B22" s="117" t="s">
        <v>78</v>
      </c>
      <c r="C22" s="100">
        <v>2.7299113830000001</v>
      </c>
      <c r="D22" s="99">
        <v>0.42217549999999998</v>
      </c>
      <c r="E22" s="101">
        <f t="shared" si="0"/>
        <v>5.4662951379224998</v>
      </c>
      <c r="F22" s="100">
        <v>0.32121144000000001</v>
      </c>
      <c r="G22" s="99">
        <v>6.5975490000000012E-2</v>
      </c>
      <c r="H22" s="101">
        <f t="shared" si="3"/>
        <v>3.8686480388398774</v>
      </c>
      <c r="I22" s="102">
        <f t="shared" si="2"/>
        <v>0.11766368754688621</v>
      </c>
    </row>
    <row r="23" spans="1:9" x14ac:dyDescent="0.15">
      <c r="A23" s="105" t="s">
        <v>79</v>
      </c>
      <c r="B23" s="117" t="s">
        <v>80</v>
      </c>
      <c r="C23" s="100">
        <v>7.5519999999999997E-3</v>
      </c>
      <c r="D23" s="99">
        <v>4.7836299999999999E-4</v>
      </c>
      <c r="E23" s="101">
        <f t="shared" si="0"/>
        <v>14.78717417526021</v>
      </c>
      <c r="F23" s="100">
        <v>0</v>
      </c>
      <c r="G23" s="99">
        <v>0</v>
      </c>
      <c r="H23" s="101" t="str">
        <f t="shared" si="3"/>
        <v/>
      </c>
      <c r="I23" s="102">
        <f t="shared" si="2"/>
        <v>0</v>
      </c>
    </row>
    <row r="24" spans="1:9" x14ac:dyDescent="0.15">
      <c r="A24" s="105" t="s">
        <v>81</v>
      </c>
      <c r="B24" s="117" t="s">
        <v>82</v>
      </c>
      <c r="C24" s="100">
        <v>0.13409175000000001</v>
      </c>
      <c r="D24" s="99">
        <v>4.1751907499999996</v>
      </c>
      <c r="E24" s="101">
        <f t="shared" si="0"/>
        <v>-0.96788368291915761</v>
      </c>
      <c r="F24" s="100">
        <v>4.1009999999999996E-3</v>
      </c>
      <c r="G24" s="99">
        <v>2.86521056</v>
      </c>
      <c r="H24" s="101">
        <f t="shared" si="3"/>
        <v>-0.99856869157986072</v>
      </c>
      <c r="I24" s="102">
        <f t="shared" si="2"/>
        <v>3.058353701849666E-2</v>
      </c>
    </row>
    <row r="25" spans="1:9" x14ac:dyDescent="0.15">
      <c r="A25" s="105" t="s">
        <v>83</v>
      </c>
      <c r="B25" s="117" t="s">
        <v>84</v>
      </c>
      <c r="C25" s="100">
        <v>4.7736000000000002E-3</v>
      </c>
      <c r="D25" s="99">
        <v>0.5776017</v>
      </c>
      <c r="E25" s="101">
        <f t="shared" si="0"/>
        <v>-0.99173548138795298</v>
      </c>
      <c r="F25" s="100">
        <v>0</v>
      </c>
      <c r="G25" s="99">
        <v>0</v>
      </c>
      <c r="H25" s="101" t="str">
        <f t="shared" si="3"/>
        <v/>
      </c>
      <c r="I25" s="102">
        <f t="shared" si="2"/>
        <v>0</v>
      </c>
    </row>
    <row r="26" spans="1:9" x14ac:dyDescent="0.15">
      <c r="A26" s="105" t="s">
        <v>85</v>
      </c>
      <c r="B26" s="117" t="s">
        <v>86</v>
      </c>
      <c r="C26" s="100">
        <v>2.1577084969999998</v>
      </c>
      <c r="D26" s="99">
        <v>0.64914369199999999</v>
      </c>
      <c r="E26" s="101">
        <f t="shared" si="0"/>
        <v>2.3239304696193517</v>
      </c>
      <c r="F26" s="100">
        <v>0</v>
      </c>
      <c r="G26" s="99">
        <v>0.12426505</v>
      </c>
      <c r="H26" s="101">
        <f t="shared" si="3"/>
        <v>-1</v>
      </c>
      <c r="I26" s="102">
        <f t="shared" si="2"/>
        <v>0</v>
      </c>
    </row>
    <row r="27" spans="1:9" x14ac:dyDescent="0.15">
      <c r="A27" s="105" t="s">
        <v>87</v>
      </c>
      <c r="B27" s="117" t="s">
        <v>88</v>
      </c>
      <c r="C27" s="100">
        <v>4.3538000000000006E-3</v>
      </c>
      <c r="D27" s="99">
        <v>2.4521E-3</v>
      </c>
      <c r="E27" s="101">
        <f t="shared" si="0"/>
        <v>0.77553933363239702</v>
      </c>
      <c r="F27" s="100">
        <v>0</v>
      </c>
      <c r="G27" s="99">
        <v>5.8651160000000001E-2</v>
      </c>
      <c r="H27" s="101">
        <f t="shared" si="3"/>
        <v>-1</v>
      </c>
      <c r="I27" s="102">
        <f t="shared" si="2"/>
        <v>0</v>
      </c>
    </row>
    <row r="28" spans="1:9" x14ac:dyDescent="0.15">
      <c r="A28" s="105" t="s">
        <v>1538</v>
      </c>
      <c r="B28" s="119" t="s">
        <v>1539</v>
      </c>
      <c r="C28" s="100">
        <v>4.895E-3</v>
      </c>
      <c r="D28" s="99">
        <v>7.4198999999999992E-3</v>
      </c>
      <c r="E28" s="101">
        <f t="shared" si="0"/>
        <v>-0.34028760495424459</v>
      </c>
      <c r="F28" s="100">
        <v>0</v>
      </c>
      <c r="G28" s="99">
        <v>2.5525000000000001E-3</v>
      </c>
      <c r="H28" s="101">
        <f t="shared" si="3"/>
        <v>-1</v>
      </c>
      <c r="I28" s="102">
        <f t="shared" si="2"/>
        <v>0</v>
      </c>
    </row>
    <row r="29" spans="1:9" x14ac:dyDescent="0.15">
      <c r="A29" s="105" t="s">
        <v>89</v>
      </c>
      <c r="B29" s="117" t="s">
        <v>90</v>
      </c>
      <c r="C29" s="100">
        <v>0.57369000000000003</v>
      </c>
      <c r="D29" s="99">
        <v>0</v>
      </c>
      <c r="E29" s="101" t="str">
        <f t="shared" si="0"/>
        <v/>
      </c>
      <c r="F29" s="100">
        <v>0</v>
      </c>
      <c r="G29" s="99">
        <v>0</v>
      </c>
      <c r="H29" s="101" t="str">
        <f t="shared" si="3"/>
        <v/>
      </c>
      <c r="I29" s="102">
        <f t="shared" si="2"/>
        <v>0</v>
      </c>
    </row>
    <row r="30" spans="1:9" x14ac:dyDescent="0.15">
      <c r="A30" s="105" t="s">
        <v>91</v>
      </c>
      <c r="B30" s="117" t="s">
        <v>92</v>
      </c>
      <c r="C30" s="100">
        <v>0.92667142000000002</v>
      </c>
      <c r="D30" s="99">
        <v>2.804199074</v>
      </c>
      <c r="E30" s="101">
        <f t="shared" si="0"/>
        <v>-0.66954149989138756</v>
      </c>
      <c r="F30" s="100">
        <v>0</v>
      </c>
      <c r="G30" s="99">
        <v>15.50347966</v>
      </c>
      <c r="H30" s="101">
        <f t="shared" si="3"/>
        <v>-1</v>
      </c>
      <c r="I30" s="102">
        <f t="shared" si="2"/>
        <v>0</v>
      </c>
    </row>
    <row r="31" spans="1:9" x14ac:dyDescent="0.15">
      <c r="A31" s="105" t="s">
        <v>93</v>
      </c>
      <c r="B31" s="117" t="s">
        <v>94</v>
      </c>
      <c r="C31" s="100">
        <v>3.7616580000000004E-2</v>
      </c>
      <c r="D31" s="99">
        <v>7.0297200000000006E-3</v>
      </c>
      <c r="E31" s="101">
        <f t="shared" si="0"/>
        <v>4.3510779945716189</v>
      </c>
      <c r="F31" s="100">
        <v>0</v>
      </c>
      <c r="G31" s="99">
        <v>1.39752E-3</v>
      </c>
      <c r="H31" s="101">
        <f t="shared" si="3"/>
        <v>-1</v>
      </c>
      <c r="I31" s="102">
        <f t="shared" si="2"/>
        <v>0</v>
      </c>
    </row>
    <row r="32" spans="1:9" x14ac:dyDescent="0.15">
      <c r="A32" s="105" t="s">
        <v>61</v>
      </c>
      <c r="B32" s="117" t="s">
        <v>62</v>
      </c>
      <c r="C32" s="100">
        <v>4.3968132539999996</v>
      </c>
      <c r="D32" s="99">
        <v>1.4304230900000001</v>
      </c>
      <c r="E32" s="101">
        <f t="shared" si="0"/>
        <v>2.0737851512170424</v>
      </c>
      <c r="F32" s="100">
        <v>3.39904779</v>
      </c>
      <c r="G32" s="99">
        <v>3.0846819399999998</v>
      </c>
      <c r="H32" s="101">
        <f t="shared" si="3"/>
        <v>0.10191191705164915</v>
      </c>
      <c r="I32" s="102">
        <f t="shared" si="2"/>
        <v>0.77307076594797774</v>
      </c>
    </row>
    <row r="33" spans="1:9" x14ac:dyDescent="0.15">
      <c r="A33" s="105" t="s">
        <v>95</v>
      </c>
      <c r="B33" s="117" t="s">
        <v>96</v>
      </c>
      <c r="C33" s="100">
        <v>0</v>
      </c>
      <c r="D33" s="99">
        <v>0.39975003999999997</v>
      </c>
      <c r="E33" s="101">
        <f t="shared" si="0"/>
        <v>-1</v>
      </c>
      <c r="F33" s="100">
        <v>0</v>
      </c>
      <c r="G33" s="99">
        <v>0</v>
      </c>
      <c r="H33" s="101" t="str">
        <f t="shared" si="3"/>
        <v/>
      </c>
      <c r="I33" s="102" t="str">
        <f t="shared" si="2"/>
        <v/>
      </c>
    </row>
    <row r="34" spans="1:9" x14ac:dyDescent="0.15">
      <c r="A34" s="105" t="s">
        <v>97</v>
      </c>
      <c r="B34" s="117" t="s">
        <v>98</v>
      </c>
      <c r="C34" s="100">
        <v>0.37632839299999998</v>
      </c>
      <c r="D34" s="99">
        <v>3.5442772519999997</v>
      </c>
      <c r="E34" s="101">
        <f t="shared" si="0"/>
        <v>-0.89382083673402191</v>
      </c>
      <c r="F34" s="100">
        <v>0.31461722999999997</v>
      </c>
      <c r="G34" s="99">
        <v>0.27455142999999999</v>
      </c>
      <c r="H34" s="101">
        <f t="shared" si="3"/>
        <v>0.14593185692021349</v>
      </c>
      <c r="I34" s="102">
        <f t="shared" si="2"/>
        <v>0.83601778619983103</v>
      </c>
    </row>
    <row r="35" spans="1:9" x14ac:dyDescent="0.15">
      <c r="A35" s="118" t="s">
        <v>99</v>
      </c>
      <c r="B35" s="117" t="s">
        <v>100</v>
      </c>
      <c r="C35" s="100">
        <v>3.1309022179999997</v>
      </c>
      <c r="D35" s="99">
        <v>2.1124867310000002</v>
      </c>
      <c r="E35" s="101">
        <f t="shared" si="0"/>
        <v>0.48209319947676366</v>
      </c>
      <c r="F35" s="100">
        <v>0</v>
      </c>
      <c r="G35" s="99">
        <v>0.55386102000000004</v>
      </c>
      <c r="H35" s="101">
        <f t="shared" si="3"/>
        <v>-1</v>
      </c>
      <c r="I35" s="102">
        <f t="shared" si="2"/>
        <v>0</v>
      </c>
    </row>
    <row r="36" spans="1:9" x14ac:dyDescent="0.15">
      <c r="A36" s="134" t="s">
        <v>356</v>
      </c>
      <c r="B36" s="117" t="s">
        <v>357</v>
      </c>
      <c r="C36" s="100">
        <v>0.88051100000000004</v>
      </c>
      <c r="D36" s="99">
        <v>0.34700829999999999</v>
      </c>
      <c r="E36" s="101">
        <f t="shared" si="0"/>
        <v>1.5374349835436214</v>
      </c>
      <c r="F36" s="100">
        <v>0</v>
      </c>
      <c r="G36" s="99">
        <v>0</v>
      </c>
      <c r="H36" s="101" t="str">
        <f t="shared" si="3"/>
        <v/>
      </c>
      <c r="I36" s="102">
        <f t="shared" si="2"/>
        <v>0</v>
      </c>
    </row>
    <row r="37" spans="1:9" x14ac:dyDescent="0.15">
      <c r="A37" s="107" t="s">
        <v>348</v>
      </c>
      <c r="B37" s="117" t="s">
        <v>349</v>
      </c>
      <c r="C37" s="100">
        <v>9.6720000000000009E-4</v>
      </c>
      <c r="D37" s="99">
        <v>3.999E-3</v>
      </c>
      <c r="E37" s="101">
        <f t="shared" si="0"/>
        <v>-0.75813953488372088</v>
      </c>
      <c r="F37" s="100">
        <v>0</v>
      </c>
      <c r="G37" s="99">
        <v>2.1297900000000002E-2</v>
      </c>
      <c r="H37" s="101">
        <f t="shared" si="3"/>
        <v>-1</v>
      </c>
      <c r="I37" s="102">
        <f t="shared" si="2"/>
        <v>0</v>
      </c>
    </row>
    <row r="38" spans="1:9" x14ac:dyDescent="0.15">
      <c r="A38" s="107" t="s">
        <v>379</v>
      </c>
      <c r="B38" s="117" t="s">
        <v>380</v>
      </c>
      <c r="C38" s="100">
        <v>3.6412100000000002E-3</v>
      </c>
      <c r="D38" s="99">
        <v>0</v>
      </c>
      <c r="E38" s="101" t="str">
        <f t="shared" si="0"/>
        <v/>
      </c>
      <c r="F38" s="100">
        <v>0</v>
      </c>
      <c r="G38" s="99">
        <v>0</v>
      </c>
      <c r="H38" s="101" t="str">
        <f t="shared" si="3"/>
        <v/>
      </c>
      <c r="I38" s="102">
        <f t="shared" si="2"/>
        <v>0</v>
      </c>
    </row>
    <row r="39" spans="1:9" x14ac:dyDescent="0.15">
      <c r="A39" s="107" t="s">
        <v>381</v>
      </c>
      <c r="B39" s="117" t="s">
        <v>382</v>
      </c>
      <c r="C39" s="100">
        <v>0</v>
      </c>
      <c r="D39" s="99">
        <v>0</v>
      </c>
      <c r="E39" s="101" t="str">
        <f t="shared" ref="E39:E70" si="4">IF(ISERROR(C39/D39-1),"",(C39/D39-1))</f>
        <v/>
      </c>
      <c r="F39" s="100">
        <v>0</v>
      </c>
      <c r="G39" s="99">
        <v>0</v>
      </c>
      <c r="H39" s="101" t="str">
        <f t="shared" si="3"/>
        <v/>
      </c>
      <c r="I39" s="102" t="str">
        <f t="shared" si="2"/>
        <v/>
      </c>
    </row>
    <row r="40" spans="1:9" x14ac:dyDescent="0.15">
      <c r="A40" s="107" t="s">
        <v>383</v>
      </c>
      <c r="B40" s="117" t="s">
        <v>384</v>
      </c>
      <c r="C40" s="100">
        <v>9.0710900000000004E-3</v>
      </c>
      <c r="D40" s="99">
        <v>3.63413517</v>
      </c>
      <c r="E40" s="101">
        <f t="shared" si="4"/>
        <v>-0.99750392058201842</v>
      </c>
      <c r="F40" s="100">
        <v>0</v>
      </c>
      <c r="G40" s="99">
        <v>1.600271E-2</v>
      </c>
      <c r="H40" s="101">
        <f t="shared" si="3"/>
        <v>-1</v>
      </c>
      <c r="I40" s="102">
        <f t="shared" si="2"/>
        <v>0</v>
      </c>
    </row>
    <row r="41" spans="1:9" x14ac:dyDescent="0.15">
      <c r="A41" s="107" t="s">
        <v>346</v>
      </c>
      <c r="B41" s="117" t="s">
        <v>347</v>
      </c>
      <c r="C41" s="100">
        <v>0</v>
      </c>
      <c r="D41" s="99">
        <v>1.622028E-2</v>
      </c>
      <c r="E41" s="101">
        <f t="shared" si="4"/>
        <v>-1</v>
      </c>
      <c r="F41" s="100">
        <v>0</v>
      </c>
      <c r="G41" s="99">
        <v>0</v>
      </c>
      <c r="H41" s="101" t="str">
        <f t="shared" si="3"/>
        <v/>
      </c>
      <c r="I41" s="102" t="str">
        <f t="shared" si="2"/>
        <v/>
      </c>
    </row>
    <row r="42" spans="1:9" x14ac:dyDescent="0.15">
      <c r="A42" s="107" t="s">
        <v>358</v>
      </c>
      <c r="B42" s="117" t="s">
        <v>359</v>
      </c>
      <c r="C42" s="100">
        <v>0</v>
      </c>
      <c r="D42" s="99">
        <v>13.633723659999999</v>
      </c>
      <c r="E42" s="101">
        <f t="shared" si="4"/>
        <v>-1</v>
      </c>
      <c r="F42" s="100">
        <v>0</v>
      </c>
      <c r="G42" s="99">
        <v>1.9120000000000002E-2</v>
      </c>
      <c r="H42" s="101">
        <f t="shared" si="3"/>
        <v>-1</v>
      </c>
      <c r="I42" s="102" t="str">
        <f t="shared" si="2"/>
        <v/>
      </c>
    </row>
    <row r="43" spans="1:9" x14ac:dyDescent="0.15">
      <c r="A43" s="107" t="s">
        <v>350</v>
      </c>
      <c r="B43" s="117" t="s">
        <v>351</v>
      </c>
      <c r="C43" s="100">
        <v>2.6934400000000001E-3</v>
      </c>
      <c r="D43" s="99">
        <v>2.7982457000000003</v>
      </c>
      <c r="E43" s="101">
        <f t="shared" si="4"/>
        <v>-0.99903745407345756</v>
      </c>
      <c r="F43" s="100">
        <v>0</v>
      </c>
      <c r="G43" s="99">
        <v>0</v>
      </c>
      <c r="H43" s="101" t="str">
        <f t="shared" si="3"/>
        <v/>
      </c>
      <c r="I43" s="102">
        <f t="shared" si="2"/>
        <v>0</v>
      </c>
    </row>
    <row r="44" spans="1:9" x14ac:dyDescent="0.15">
      <c r="A44" s="107" t="s">
        <v>354</v>
      </c>
      <c r="B44" s="117" t="s">
        <v>355</v>
      </c>
      <c r="C44" s="100">
        <v>0.77581761999999999</v>
      </c>
      <c r="D44" s="99">
        <v>5.7855215300000005</v>
      </c>
      <c r="E44" s="101">
        <f t="shared" si="4"/>
        <v>-0.86590359814977647</v>
      </c>
      <c r="F44" s="100">
        <v>0</v>
      </c>
      <c r="G44" s="99">
        <v>3.0360000000000001E-3</v>
      </c>
      <c r="H44" s="101">
        <f t="shared" si="3"/>
        <v>-1</v>
      </c>
      <c r="I44" s="102">
        <f t="shared" si="2"/>
        <v>0</v>
      </c>
    </row>
    <row r="45" spans="1:9" x14ac:dyDescent="0.15">
      <c r="A45" s="107" t="s">
        <v>352</v>
      </c>
      <c r="B45" s="117" t="s">
        <v>353</v>
      </c>
      <c r="C45" s="100">
        <v>4.4990000000000004E-3</v>
      </c>
      <c r="D45" s="99">
        <v>0.77246000000000004</v>
      </c>
      <c r="E45" s="101">
        <f t="shared" si="4"/>
        <v>-0.99417575020065763</v>
      </c>
      <c r="F45" s="100">
        <v>0</v>
      </c>
      <c r="G45" s="99">
        <v>3.2799999999999999E-3</v>
      </c>
      <c r="H45" s="101">
        <f t="shared" si="3"/>
        <v>-1</v>
      </c>
      <c r="I45" s="102">
        <f t="shared" si="2"/>
        <v>0</v>
      </c>
    </row>
    <row r="46" spans="1:9" x14ac:dyDescent="0.15">
      <c r="A46" s="107" t="s">
        <v>360</v>
      </c>
      <c r="B46" s="117" t="s">
        <v>361</v>
      </c>
      <c r="C46" s="100">
        <v>1.2322696599999998</v>
      </c>
      <c r="D46" s="99">
        <v>0.25636104999999998</v>
      </c>
      <c r="E46" s="101">
        <f t="shared" si="4"/>
        <v>3.8067741179871124</v>
      </c>
      <c r="F46" s="100">
        <v>0</v>
      </c>
      <c r="G46" s="99">
        <v>1.8651750000000002E-2</v>
      </c>
      <c r="H46" s="101">
        <f t="shared" si="3"/>
        <v>-1</v>
      </c>
      <c r="I46" s="102">
        <f t="shared" si="2"/>
        <v>0</v>
      </c>
    </row>
    <row r="47" spans="1:9" x14ac:dyDescent="0.15">
      <c r="A47" s="107" t="s">
        <v>362</v>
      </c>
      <c r="B47" s="117" t="s">
        <v>363</v>
      </c>
      <c r="C47" s="100">
        <v>0.55838645999999992</v>
      </c>
      <c r="D47" s="99">
        <v>2.4217282500000001</v>
      </c>
      <c r="E47" s="101">
        <f t="shared" si="4"/>
        <v>-0.76942645815029009</v>
      </c>
      <c r="F47" s="100">
        <v>0</v>
      </c>
      <c r="G47" s="99">
        <v>0</v>
      </c>
      <c r="H47" s="101" t="str">
        <f t="shared" si="3"/>
        <v/>
      </c>
      <c r="I47" s="102">
        <f t="shared" si="2"/>
        <v>0</v>
      </c>
    </row>
    <row r="48" spans="1:9" x14ac:dyDescent="0.15">
      <c r="A48" s="107" t="s">
        <v>373</v>
      </c>
      <c r="B48" s="117" t="s">
        <v>374</v>
      </c>
      <c r="C48" s="100">
        <v>0</v>
      </c>
      <c r="D48" s="99">
        <v>12.644229230000001</v>
      </c>
      <c r="E48" s="101">
        <f t="shared" si="4"/>
        <v>-1</v>
      </c>
      <c r="F48" s="100">
        <v>0</v>
      </c>
      <c r="G48" s="99">
        <v>0</v>
      </c>
      <c r="H48" s="101" t="str">
        <f t="shared" si="3"/>
        <v/>
      </c>
      <c r="I48" s="102" t="str">
        <f t="shared" si="2"/>
        <v/>
      </c>
    </row>
    <row r="49" spans="1:9" x14ac:dyDescent="0.15">
      <c r="A49" s="107" t="s">
        <v>375</v>
      </c>
      <c r="B49" s="117" t="s">
        <v>376</v>
      </c>
      <c r="C49" s="100">
        <v>1.0835749800000001</v>
      </c>
      <c r="D49" s="99">
        <v>12.616616410000001</v>
      </c>
      <c r="E49" s="101">
        <f t="shared" si="4"/>
        <v>-0.91411524732247917</v>
      </c>
      <c r="F49" s="100">
        <v>0</v>
      </c>
      <c r="G49" s="99">
        <v>3.9490650000000002E-2</v>
      </c>
      <c r="H49" s="101">
        <f t="shared" si="3"/>
        <v>-1</v>
      </c>
      <c r="I49" s="102">
        <f t="shared" si="2"/>
        <v>0</v>
      </c>
    </row>
    <row r="50" spans="1:9" x14ac:dyDescent="0.15">
      <c r="A50" s="107" t="s">
        <v>377</v>
      </c>
      <c r="B50" s="117" t="s">
        <v>378</v>
      </c>
      <c r="C50" s="100">
        <v>2.5858811000000002E-2</v>
      </c>
      <c r="D50" s="99">
        <v>1.8911869999999997E-2</v>
      </c>
      <c r="E50" s="101">
        <f t="shared" si="4"/>
        <v>0.36733231563034252</v>
      </c>
      <c r="F50" s="100">
        <v>0</v>
      </c>
      <c r="G50" s="99">
        <v>4.9742190000000006E-2</v>
      </c>
      <c r="H50" s="101">
        <f t="shared" si="3"/>
        <v>-1</v>
      </c>
      <c r="I50" s="102">
        <f t="shared" si="2"/>
        <v>0</v>
      </c>
    </row>
    <row r="51" spans="1:9" x14ac:dyDescent="0.15">
      <c r="A51" s="107" t="s">
        <v>364</v>
      </c>
      <c r="B51" s="117" t="s">
        <v>365</v>
      </c>
      <c r="C51" s="100">
        <v>7.3699999999999998E-3</v>
      </c>
      <c r="D51" s="99">
        <v>6.1572673399999998</v>
      </c>
      <c r="E51" s="101">
        <f t="shared" si="4"/>
        <v>-0.99880304044098889</v>
      </c>
      <c r="F51" s="100">
        <v>0</v>
      </c>
      <c r="G51" s="99">
        <v>1.5957519999999999E-2</v>
      </c>
      <c r="H51" s="101">
        <f t="shared" si="3"/>
        <v>-1</v>
      </c>
      <c r="I51" s="102">
        <f t="shared" si="2"/>
        <v>0</v>
      </c>
    </row>
    <row r="52" spans="1:9" x14ac:dyDescent="0.15">
      <c r="A52" s="107" t="s">
        <v>344</v>
      </c>
      <c r="B52" s="117" t="s">
        <v>345</v>
      </c>
      <c r="C52" s="100">
        <v>6.6820083200000004</v>
      </c>
      <c r="D52" s="99">
        <v>8.8729472200000004</v>
      </c>
      <c r="E52" s="101">
        <f t="shared" si="4"/>
        <v>-0.24692346811908572</v>
      </c>
      <c r="F52" s="100">
        <v>0</v>
      </c>
      <c r="G52" s="99">
        <v>3.0000000000000001E-3</v>
      </c>
      <c r="H52" s="101">
        <f t="shared" si="3"/>
        <v>-1</v>
      </c>
      <c r="I52" s="102">
        <f t="shared" si="2"/>
        <v>0</v>
      </c>
    </row>
    <row r="53" spans="1:9" x14ac:dyDescent="0.15">
      <c r="A53" s="105" t="s">
        <v>101</v>
      </c>
      <c r="B53" s="117" t="s">
        <v>102</v>
      </c>
      <c r="C53" s="100">
        <v>2.9932109810000003</v>
      </c>
      <c r="D53" s="99">
        <v>0.36772770500000002</v>
      </c>
      <c r="E53" s="101">
        <f t="shared" si="4"/>
        <v>7.139748352656758</v>
      </c>
      <c r="F53" s="100">
        <v>2.8203389900000002</v>
      </c>
      <c r="G53" s="99">
        <v>0</v>
      </c>
      <c r="H53" s="101" t="str">
        <f t="shared" si="3"/>
        <v/>
      </c>
      <c r="I53" s="102">
        <f t="shared" si="2"/>
        <v>0.94224530375662152</v>
      </c>
    </row>
    <row r="54" spans="1:9" x14ac:dyDescent="0.15">
      <c r="A54" s="105" t="s">
        <v>103</v>
      </c>
      <c r="B54" s="117" t="s">
        <v>104</v>
      </c>
      <c r="C54" s="100">
        <v>1.1489960290000001</v>
      </c>
      <c r="D54" s="99">
        <v>1.3151739099999999</v>
      </c>
      <c r="E54" s="101">
        <f t="shared" si="4"/>
        <v>-0.12635430169079298</v>
      </c>
      <c r="F54" s="100">
        <v>0</v>
      </c>
      <c r="G54" s="99">
        <v>2.4394300000000001E-2</v>
      </c>
      <c r="H54" s="101">
        <f t="shared" si="3"/>
        <v>-1</v>
      </c>
      <c r="I54" s="102">
        <f t="shared" si="2"/>
        <v>0</v>
      </c>
    </row>
    <row r="55" spans="1:9" x14ac:dyDescent="0.15">
      <c r="A55" s="107" t="s">
        <v>385</v>
      </c>
      <c r="B55" s="117" t="s">
        <v>386</v>
      </c>
      <c r="C55" s="100">
        <v>3.7800996699999998</v>
      </c>
      <c r="D55" s="99">
        <v>3.6600410999999999</v>
      </c>
      <c r="E55" s="101">
        <f t="shared" si="4"/>
        <v>3.2802519621978998E-2</v>
      </c>
      <c r="F55" s="100">
        <v>2.72272E-2</v>
      </c>
      <c r="G55" s="99">
        <v>0.11964021000000001</v>
      </c>
      <c r="H55" s="101">
        <f t="shared" si="3"/>
        <v>-0.77242433793788901</v>
      </c>
      <c r="I55" s="102">
        <f t="shared" si="2"/>
        <v>7.202773042225101E-3</v>
      </c>
    </row>
    <row r="56" spans="1:9" x14ac:dyDescent="0.15">
      <c r="A56" s="107" t="s">
        <v>387</v>
      </c>
      <c r="B56" s="117" t="s">
        <v>389</v>
      </c>
      <c r="C56" s="100">
        <v>0.13450000000000001</v>
      </c>
      <c r="D56" s="99">
        <v>0.21995000000000001</v>
      </c>
      <c r="E56" s="101">
        <f t="shared" si="4"/>
        <v>-0.388497385769493</v>
      </c>
      <c r="F56" s="100">
        <v>0</v>
      </c>
      <c r="G56" s="99">
        <v>2.136944E-2</v>
      </c>
      <c r="H56" s="101">
        <f t="shared" si="3"/>
        <v>-1</v>
      </c>
      <c r="I56" s="102">
        <f t="shared" si="2"/>
        <v>0</v>
      </c>
    </row>
    <row r="57" spans="1:9" x14ac:dyDescent="0.15">
      <c r="A57" s="25" t="s">
        <v>874</v>
      </c>
      <c r="B57" s="25" t="s">
        <v>875</v>
      </c>
      <c r="C57" s="100">
        <v>0.7685503199999999</v>
      </c>
      <c r="D57" s="99"/>
      <c r="E57" s="101"/>
      <c r="F57" s="100">
        <v>0.65138169999999995</v>
      </c>
      <c r="G57" s="99"/>
      <c r="H57" s="101"/>
      <c r="I57" s="102">
        <f>IF(ISERROR(F57/C57),"",(F57/C57))</f>
        <v>0.8475459355738737</v>
      </c>
    </row>
    <row r="58" spans="1:9" x14ac:dyDescent="0.15">
      <c r="A58" s="121" t="s">
        <v>366</v>
      </c>
      <c r="B58" s="25" t="s">
        <v>873</v>
      </c>
      <c r="C58" s="100">
        <v>4.9126771299999996</v>
      </c>
      <c r="D58" s="99"/>
      <c r="E58" s="101"/>
      <c r="F58" s="100">
        <v>4.53136195</v>
      </c>
      <c r="G58" s="99"/>
      <c r="H58" s="101"/>
      <c r="I58" s="102">
        <f t="shared" si="2"/>
        <v>0.92238138800707226</v>
      </c>
    </row>
    <row r="59" spans="1:9" x14ac:dyDescent="0.15">
      <c r="A59" s="105" t="s">
        <v>1297</v>
      </c>
      <c r="B59" s="117" t="s">
        <v>1298</v>
      </c>
      <c r="C59" s="100">
        <v>8.0598249999999996E-2</v>
      </c>
      <c r="D59" s="99">
        <v>2.4577999999999999E-2</v>
      </c>
      <c r="E59" s="101">
        <f t="shared" ref="E59:E72" si="5">IF(ISERROR(C59/D59-1),"",(C59/D59-1))</f>
        <v>2.2792843193099519</v>
      </c>
      <c r="F59" s="100">
        <v>2.0680990000000003E-2</v>
      </c>
      <c r="G59" s="99">
        <v>2.116931E-2</v>
      </c>
      <c r="H59" s="101">
        <f t="shared" ref="H59:H72" si="6">IF(ISERROR(F59/G59-1),"",(F59/G59-1))</f>
        <v>-2.3067355525522415E-2</v>
      </c>
      <c r="I59" s="102">
        <f t="shared" si="2"/>
        <v>0.25659353646015892</v>
      </c>
    </row>
    <row r="60" spans="1:9" x14ac:dyDescent="0.15">
      <c r="A60" s="105" t="s">
        <v>1299</v>
      </c>
      <c r="B60" s="117" t="s">
        <v>1300</v>
      </c>
      <c r="C60" s="100">
        <v>0.26231301099999998</v>
      </c>
      <c r="D60" s="99">
        <v>2.3849041299999998</v>
      </c>
      <c r="E60" s="101">
        <f t="shared" si="5"/>
        <v>-0.89001108778322258</v>
      </c>
      <c r="F60" s="100">
        <v>9.998557000000001E-2</v>
      </c>
      <c r="G60" s="99">
        <v>5.7361760000000005E-2</v>
      </c>
      <c r="H60" s="101">
        <f t="shared" si="6"/>
        <v>0.7430701219767315</v>
      </c>
      <c r="I60" s="102">
        <f t="shared" si="2"/>
        <v>0.38116893103712651</v>
      </c>
    </row>
    <row r="61" spans="1:9" x14ac:dyDescent="0.15">
      <c r="A61" s="105" t="s">
        <v>1301</v>
      </c>
      <c r="B61" s="117" t="s">
        <v>1302</v>
      </c>
      <c r="C61" s="100">
        <v>3.7762820000000002E-2</v>
      </c>
      <c r="D61" s="99">
        <v>0.25686164</v>
      </c>
      <c r="E61" s="101">
        <f t="shared" si="5"/>
        <v>-0.85298380871507318</v>
      </c>
      <c r="F61" s="100">
        <v>0.12397977</v>
      </c>
      <c r="G61" s="99">
        <v>0.31090993</v>
      </c>
      <c r="H61" s="101">
        <f t="shared" si="6"/>
        <v>-0.60123573409186382</v>
      </c>
      <c r="I61" s="102">
        <f t="shared" si="2"/>
        <v>3.2831173625274808</v>
      </c>
    </row>
    <row r="62" spans="1:9" x14ac:dyDescent="0.15">
      <c r="A62" s="105" t="s">
        <v>1303</v>
      </c>
      <c r="B62" s="117" t="s">
        <v>1304</v>
      </c>
      <c r="C62" s="100">
        <v>8.9234999999999991E-3</v>
      </c>
      <c r="D62" s="99">
        <v>1.24382E-2</v>
      </c>
      <c r="E62" s="101">
        <f t="shared" si="5"/>
        <v>-0.28257304111527393</v>
      </c>
      <c r="F62" s="100">
        <v>0</v>
      </c>
      <c r="G62" s="99">
        <v>0</v>
      </c>
      <c r="H62" s="101" t="str">
        <f t="shared" si="6"/>
        <v/>
      </c>
      <c r="I62" s="102">
        <f t="shared" si="2"/>
        <v>0</v>
      </c>
    </row>
    <row r="63" spans="1:9" x14ac:dyDescent="0.15">
      <c r="A63" s="105" t="s">
        <v>1305</v>
      </c>
      <c r="B63" s="117" t="s">
        <v>1306</v>
      </c>
      <c r="C63" s="100">
        <v>240.97604454100002</v>
      </c>
      <c r="D63" s="99">
        <v>239.47330374800001</v>
      </c>
      <c r="E63" s="101">
        <f t="shared" si="5"/>
        <v>6.2751913030829609E-3</v>
      </c>
      <c r="F63" s="100">
        <v>327.15653112000001</v>
      </c>
      <c r="G63" s="99">
        <v>488.30093937999999</v>
      </c>
      <c r="H63" s="101">
        <f t="shared" si="6"/>
        <v>-0.33001044082488651</v>
      </c>
      <c r="I63" s="102">
        <f t="shared" si="2"/>
        <v>1.357630928597706</v>
      </c>
    </row>
    <row r="64" spans="1:9" x14ac:dyDescent="0.15">
      <c r="A64" s="105" t="s">
        <v>1307</v>
      </c>
      <c r="B64" s="117" t="s">
        <v>1308</v>
      </c>
      <c r="C64" s="100">
        <v>12.972325227000001</v>
      </c>
      <c r="D64" s="99">
        <v>13.967947532</v>
      </c>
      <c r="E64" s="101">
        <f t="shared" si="5"/>
        <v>-7.1279069649930249E-2</v>
      </c>
      <c r="F64" s="100">
        <v>56.072329520000004</v>
      </c>
      <c r="G64" s="99">
        <v>85.097495510000002</v>
      </c>
      <c r="H64" s="101">
        <f t="shared" si="6"/>
        <v>-0.34108131873974112</v>
      </c>
      <c r="I64" s="102">
        <f t="shared" si="2"/>
        <v>4.322457889299109</v>
      </c>
    </row>
    <row r="65" spans="1:9" x14ac:dyDescent="0.15">
      <c r="A65" s="105" t="s">
        <v>970</v>
      </c>
      <c r="B65" s="117" t="s">
        <v>1309</v>
      </c>
      <c r="C65" s="100">
        <v>153.66943961000001</v>
      </c>
      <c r="D65" s="99">
        <v>260.67685027499999</v>
      </c>
      <c r="E65" s="101">
        <f t="shared" si="5"/>
        <v>-0.4104983260006132</v>
      </c>
      <c r="F65" s="100">
        <v>276.89006305000004</v>
      </c>
      <c r="G65" s="99">
        <v>366.76064117000004</v>
      </c>
      <c r="H65" s="101">
        <f t="shared" si="6"/>
        <v>-0.24503877469868263</v>
      </c>
      <c r="I65" s="102">
        <f t="shared" si="2"/>
        <v>1.8018550972315868</v>
      </c>
    </row>
    <row r="66" spans="1:9" x14ac:dyDescent="0.15">
      <c r="A66" s="105" t="s">
        <v>971</v>
      </c>
      <c r="B66" s="117" t="s">
        <v>1310</v>
      </c>
      <c r="C66" s="100">
        <v>471.61585868100002</v>
      </c>
      <c r="D66" s="99">
        <v>356.89677504799999</v>
      </c>
      <c r="E66" s="101">
        <f t="shared" si="5"/>
        <v>0.32143491242690869</v>
      </c>
      <c r="F66" s="100">
        <v>824.26191789999996</v>
      </c>
      <c r="G66" s="99">
        <v>515.85829912999998</v>
      </c>
      <c r="H66" s="101">
        <f t="shared" si="6"/>
        <v>0.59784560855204938</v>
      </c>
      <c r="I66" s="102">
        <f t="shared" si="2"/>
        <v>1.747740036149906</v>
      </c>
    </row>
    <row r="67" spans="1:9" x14ac:dyDescent="0.15">
      <c r="A67" s="105" t="s">
        <v>53</v>
      </c>
      <c r="B67" s="117" t="s">
        <v>54</v>
      </c>
      <c r="C67" s="100">
        <v>20.840948600000001</v>
      </c>
      <c r="D67" s="99">
        <v>30.047503539999997</v>
      </c>
      <c r="E67" s="101">
        <f t="shared" si="5"/>
        <v>-0.30639999518575634</v>
      </c>
      <c r="F67" s="100">
        <v>44.566283229999996</v>
      </c>
      <c r="G67" s="99">
        <v>114.5582148</v>
      </c>
      <c r="H67" s="101">
        <f t="shared" si="6"/>
        <v>-0.6109726106695581</v>
      </c>
      <c r="I67" s="102">
        <f t="shared" si="2"/>
        <v>2.1383999397225133</v>
      </c>
    </row>
    <row r="68" spans="1:9" x14ac:dyDescent="0.15">
      <c r="A68" s="105" t="s">
        <v>972</v>
      </c>
      <c r="B68" s="117" t="s">
        <v>1311</v>
      </c>
      <c r="C68" s="100">
        <v>0.70527978000000002</v>
      </c>
      <c r="D68" s="99">
        <v>3.0450823599999999</v>
      </c>
      <c r="E68" s="101">
        <f t="shared" si="5"/>
        <v>-0.76838728920291011</v>
      </c>
      <c r="F68" s="100">
        <v>0.84786168999999989</v>
      </c>
      <c r="G68" s="99">
        <v>20.466572020000001</v>
      </c>
      <c r="H68" s="101">
        <f t="shared" si="6"/>
        <v>-0.95857334148720819</v>
      </c>
      <c r="I68" s="102">
        <f t="shared" si="2"/>
        <v>1.2021636151259005</v>
      </c>
    </row>
    <row r="69" spans="1:9" x14ac:dyDescent="0.15">
      <c r="A69" s="118" t="s">
        <v>531</v>
      </c>
      <c r="B69" s="117" t="s">
        <v>532</v>
      </c>
      <c r="C69" s="100">
        <v>2.3219999999999998E-4</v>
      </c>
      <c r="D69" s="99">
        <v>0.15965823000000001</v>
      </c>
      <c r="E69" s="101">
        <f t="shared" si="5"/>
        <v>-0.99854564340341245</v>
      </c>
      <c r="F69" s="100">
        <v>2.2929600000000001E-3</v>
      </c>
      <c r="G69" s="99">
        <v>0.16673066</v>
      </c>
      <c r="H69" s="101">
        <f t="shared" si="6"/>
        <v>-0.98624752040206642</v>
      </c>
      <c r="I69" s="102">
        <f t="shared" si="2"/>
        <v>9.8749354005167973</v>
      </c>
    </row>
    <row r="70" spans="1:9" x14ac:dyDescent="0.15">
      <c r="A70" s="105" t="s">
        <v>1312</v>
      </c>
      <c r="B70" s="118" t="s">
        <v>1313</v>
      </c>
      <c r="C70" s="100">
        <v>9.6089620900000003</v>
      </c>
      <c r="D70" s="99">
        <v>18.956134885000001</v>
      </c>
      <c r="E70" s="101">
        <f t="shared" si="5"/>
        <v>-0.49309486621117171</v>
      </c>
      <c r="F70" s="100">
        <v>31.723241980000001</v>
      </c>
      <c r="G70" s="99">
        <v>78.34589201</v>
      </c>
      <c r="H70" s="101">
        <f t="shared" si="6"/>
        <v>-0.59508735983309924</v>
      </c>
      <c r="I70" s="102">
        <f t="shared" si="2"/>
        <v>3.3014223266646274</v>
      </c>
    </row>
    <row r="71" spans="1:9" x14ac:dyDescent="0.15">
      <c r="A71" s="105" t="s">
        <v>1314</v>
      </c>
      <c r="B71" s="118" t="s">
        <v>1315</v>
      </c>
      <c r="C71" s="100">
        <v>26.610458511999997</v>
      </c>
      <c r="D71" s="99">
        <v>13.341595656999999</v>
      </c>
      <c r="E71" s="101">
        <f t="shared" si="5"/>
        <v>0.9945484180550892</v>
      </c>
      <c r="F71" s="100">
        <v>23.808677739999997</v>
      </c>
      <c r="G71" s="99">
        <v>19.630528809999998</v>
      </c>
      <c r="H71" s="101">
        <f t="shared" si="6"/>
        <v>0.2128393468377483</v>
      </c>
      <c r="I71" s="102">
        <f t="shared" si="2"/>
        <v>0.8947112929025054</v>
      </c>
    </row>
    <row r="72" spans="1:9" x14ac:dyDescent="0.15">
      <c r="A72" s="105" t="s">
        <v>1316</v>
      </c>
      <c r="B72" s="118" t="s">
        <v>1317</v>
      </c>
      <c r="C72" s="100">
        <v>2.2544563960000001</v>
      </c>
      <c r="D72" s="99">
        <v>27.339432449</v>
      </c>
      <c r="E72" s="101">
        <f t="shared" si="5"/>
        <v>-0.91753828832381401</v>
      </c>
      <c r="F72" s="100">
        <v>7.4390373600000004</v>
      </c>
      <c r="G72" s="99">
        <v>31.189374260000001</v>
      </c>
      <c r="H72" s="101">
        <f t="shared" si="6"/>
        <v>-0.76148808571833149</v>
      </c>
      <c r="I72" s="102">
        <f t="shared" ref="I72:I79" si="7">IF(ISERROR(F72/C72),"",(F72/C72))</f>
        <v>3.2997033667179427</v>
      </c>
    </row>
    <row r="73" spans="1:9" x14ac:dyDescent="0.15">
      <c r="A73" s="121" t="s">
        <v>367</v>
      </c>
      <c r="B73" s="25" t="s">
        <v>368</v>
      </c>
      <c r="C73" s="100">
        <v>0.30421403999999996</v>
      </c>
      <c r="D73" s="99"/>
      <c r="E73" s="101"/>
      <c r="F73" s="100">
        <v>0.60093328000000001</v>
      </c>
      <c r="G73" s="99"/>
      <c r="H73" s="101"/>
      <c r="I73" s="102">
        <f t="shared" si="7"/>
        <v>1.9753633987438584</v>
      </c>
    </row>
    <row r="74" spans="1:9" x14ac:dyDescent="0.15">
      <c r="A74" s="105" t="s">
        <v>997</v>
      </c>
      <c r="B74" s="118" t="s">
        <v>1318</v>
      </c>
      <c r="C74" s="100">
        <v>1.2365691699999999</v>
      </c>
      <c r="D74" s="99">
        <v>8.9403907399999998</v>
      </c>
      <c r="E74" s="101">
        <f t="shared" ref="E74:E121" si="8">IF(ISERROR(C74/D74-1),"",(C74/D74-1))</f>
        <v>-0.86168734611704456</v>
      </c>
      <c r="F74" s="100">
        <v>2.73084821</v>
      </c>
      <c r="G74" s="99">
        <v>9.6540103500000001</v>
      </c>
      <c r="H74" s="101">
        <f t="shared" ref="H74:H121" si="9">IF(ISERROR(F74/G74-1),"",(F74/G74-1))</f>
        <v>-0.71712810417693418</v>
      </c>
      <c r="I74" s="102">
        <f t="shared" si="7"/>
        <v>2.2084071609192719</v>
      </c>
    </row>
    <row r="75" spans="1:9" x14ac:dyDescent="0.15">
      <c r="A75" s="105" t="s">
        <v>1319</v>
      </c>
      <c r="B75" s="118" t="s">
        <v>1320</v>
      </c>
      <c r="C75" s="100">
        <v>3.4795514169999997</v>
      </c>
      <c r="D75" s="99">
        <v>15.677437919999999</v>
      </c>
      <c r="E75" s="101">
        <f t="shared" si="8"/>
        <v>-0.77805356750537213</v>
      </c>
      <c r="F75" s="100">
        <v>80.087803090000008</v>
      </c>
      <c r="G75" s="99">
        <v>69.139315859999996</v>
      </c>
      <c r="H75" s="101">
        <f t="shared" si="9"/>
        <v>0.15835400009120093</v>
      </c>
      <c r="I75" s="102">
        <f t="shared" si="7"/>
        <v>23.016703445943076</v>
      </c>
    </row>
    <row r="76" spans="1:9" x14ac:dyDescent="0.15">
      <c r="A76" s="105" t="s">
        <v>1321</v>
      </c>
      <c r="B76" s="118" t="s">
        <v>1322</v>
      </c>
      <c r="C76" s="100">
        <v>1.04534858</v>
      </c>
      <c r="D76" s="99">
        <v>2.4238300000000001E-2</v>
      </c>
      <c r="E76" s="101">
        <f t="shared" si="8"/>
        <v>42.127966070227693</v>
      </c>
      <c r="F76" s="100">
        <v>1.03825619</v>
      </c>
      <c r="G76" s="99">
        <v>0.60555341000000007</v>
      </c>
      <c r="H76" s="101">
        <f t="shared" si="9"/>
        <v>0.71455758130401725</v>
      </c>
      <c r="I76" s="102">
        <f t="shared" si="7"/>
        <v>0.99321528709590834</v>
      </c>
    </row>
    <row r="77" spans="1:9" x14ac:dyDescent="0.15">
      <c r="A77" s="105" t="s">
        <v>1323</v>
      </c>
      <c r="B77" s="118" t="s">
        <v>1324</v>
      </c>
      <c r="C77" s="100">
        <v>0.15520495000000001</v>
      </c>
      <c r="D77" s="99">
        <v>4.51161222</v>
      </c>
      <c r="E77" s="101">
        <f t="shared" si="8"/>
        <v>-0.96559878322166615</v>
      </c>
      <c r="F77" s="100">
        <v>0.98387930000000001</v>
      </c>
      <c r="G77" s="99">
        <v>8.6209928800000011</v>
      </c>
      <c r="H77" s="101">
        <f t="shared" si="9"/>
        <v>-0.88587401547650968</v>
      </c>
      <c r="I77" s="102">
        <f t="shared" si="7"/>
        <v>6.339226294006731</v>
      </c>
    </row>
    <row r="78" spans="1:9" x14ac:dyDescent="0.15">
      <c r="A78" s="105" t="s">
        <v>1325</v>
      </c>
      <c r="B78" s="118" t="s">
        <v>1326</v>
      </c>
      <c r="C78" s="100">
        <v>1.4653524499999999</v>
      </c>
      <c r="D78" s="99">
        <v>2.9707212200000002</v>
      </c>
      <c r="E78" s="101">
        <f t="shared" si="8"/>
        <v>-0.50673511868609467</v>
      </c>
      <c r="F78" s="100">
        <v>1.1699401999999999</v>
      </c>
      <c r="G78" s="99">
        <v>3.2034155800000002</v>
      </c>
      <c r="H78" s="101">
        <f t="shared" si="9"/>
        <v>-0.63478350817036366</v>
      </c>
      <c r="I78" s="102">
        <f t="shared" si="7"/>
        <v>0.79840191347822154</v>
      </c>
    </row>
    <row r="79" spans="1:9" x14ac:dyDescent="0.15">
      <c r="A79" s="105" t="s">
        <v>998</v>
      </c>
      <c r="B79" s="118" t="s">
        <v>1329</v>
      </c>
      <c r="C79" s="100">
        <v>3.5004880649999999</v>
      </c>
      <c r="D79" s="99">
        <v>7.7498674670000005</v>
      </c>
      <c r="E79" s="101">
        <f t="shared" si="8"/>
        <v>-0.54831639638928553</v>
      </c>
      <c r="F79" s="100">
        <v>11.61809092</v>
      </c>
      <c r="G79" s="99">
        <v>11.577315890000001</v>
      </c>
      <c r="H79" s="101">
        <f t="shared" si="9"/>
        <v>3.5219761115112824E-3</v>
      </c>
      <c r="I79" s="102">
        <f t="shared" si="7"/>
        <v>3.3189917246582588</v>
      </c>
    </row>
    <row r="80" spans="1:9" x14ac:dyDescent="0.15">
      <c r="A80" s="105" t="s">
        <v>1327</v>
      </c>
      <c r="B80" s="118" t="s">
        <v>1328</v>
      </c>
      <c r="C80" s="100">
        <v>5.373649028</v>
      </c>
      <c r="D80" s="99">
        <v>8.3701721799999991</v>
      </c>
      <c r="E80" s="101">
        <f t="shared" si="8"/>
        <v>-0.35800018058887761</v>
      </c>
      <c r="F80" s="100">
        <v>14.49350561</v>
      </c>
      <c r="G80" s="99">
        <v>44.138284579999997</v>
      </c>
      <c r="H80" s="101">
        <f t="shared" si="9"/>
        <v>-0.67163414373907693</v>
      </c>
      <c r="I80" s="102">
        <f>IF(ISERROR(F80/C80),"",(F80/C80))</f>
        <v>2.6971440699755354</v>
      </c>
    </row>
    <row r="81" spans="1:9" x14ac:dyDescent="0.15">
      <c r="A81" s="105" t="s">
        <v>1330</v>
      </c>
      <c r="B81" s="117" t="s">
        <v>1331</v>
      </c>
      <c r="C81" s="100">
        <v>0.10987373</v>
      </c>
      <c r="D81" s="99">
        <v>3.2573439799999999</v>
      </c>
      <c r="E81" s="101">
        <f t="shared" si="8"/>
        <v>-0.96626892011570731</v>
      </c>
      <c r="F81" s="100">
        <v>0.32191678999999995</v>
      </c>
      <c r="G81" s="99">
        <v>3.2714179300000001</v>
      </c>
      <c r="H81" s="101">
        <f t="shared" si="9"/>
        <v>-0.90159716768441145</v>
      </c>
      <c r="I81" s="102">
        <f t="shared" ref="I81:I96" si="10">IF(ISERROR(F81/C81),"",(F81/C81))</f>
        <v>2.9298795080498308</v>
      </c>
    </row>
    <row r="82" spans="1:9" x14ac:dyDescent="0.15">
      <c r="A82" s="105" t="s">
        <v>1332</v>
      </c>
      <c r="B82" s="117" t="s">
        <v>1333</v>
      </c>
      <c r="C82" s="100">
        <v>9.3605025399999988</v>
      </c>
      <c r="D82" s="99">
        <v>3.18920446</v>
      </c>
      <c r="E82" s="101">
        <f t="shared" si="8"/>
        <v>1.9350587763821196</v>
      </c>
      <c r="F82" s="100">
        <v>58.135297680000001</v>
      </c>
      <c r="G82" s="99">
        <v>20.440060760000001</v>
      </c>
      <c r="H82" s="101">
        <f t="shared" si="9"/>
        <v>1.8441841911628445</v>
      </c>
      <c r="I82" s="102">
        <f t="shared" si="10"/>
        <v>6.2107026232375775</v>
      </c>
    </row>
    <row r="83" spans="1:9" x14ac:dyDescent="0.15">
      <c r="A83" s="105" t="s">
        <v>1334</v>
      </c>
      <c r="B83" s="118" t="s">
        <v>1335</v>
      </c>
      <c r="C83" s="100">
        <v>0.73009204999999999</v>
      </c>
      <c r="D83" s="99">
        <v>6.8900599099999997</v>
      </c>
      <c r="E83" s="101">
        <f t="shared" si="8"/>
        <v>-0.89403690830897287</v>
      </c>
      <c r="F83" s="100">
        <v>1.9279338700000002</v>
      </c>
      <c r="G83" s="99">
        <v>8.2046535499999997</v>
      </c>
      <c r="H83" s="101">
        <f t="shared" si="9"/>
        <v>-0.76501946630031681</v>
      </c>
      <c r="I83" s="102">
        <f t="shared" si="10"/>
        <v>2.6406723234419553</v>
      </c>
    </row>
    <row r="84" spans="1:9" x14ac:dyDescent="0.15">
      <c r="A84" s="105" t="s">
        <v>1336</v>
      </c>
      <c r="B84" s="118" t="s">
        <v>1337</v>
      </c>
      <c r="C84" s="100">
        <v>0.38428037999999998</v>
      </c>
      <c r="D84" s="99">
        <v>0.19647125599999998</v>
      </c>
      <c r="E84" s="101">
        <f t="shared" si="8"/>
        <v>0.95591145403987232</v>
      </c>
      <c r="F84" s="100">
        <v>0.37771929999999998</v>
      </c>
      <c r="G84" s="99">
        <v>0.19450167999999998</v>
      </c>
      <c r="H84" s="101">
        <f t="shared" si="9"/>
        <v>0.94198476846061174</v>
      </c>
      <c r="I84" s="102">
        <f t="shared" si="10"/>
        <v>0.98292632062037621</v>
      </c>
    </row>
    <row r="85" spans="1:9" x14ac:dyDescent="0.15">
      <c r="A85" s="105" t="s">
        <v>1338</v>
      </c>
      <c r="B85" s="118" t="s">
        <v>1339</v>
      </c>
      <c r="C85" s="100">
        <v>0.65498348299999998</v>
      </c>
      <c r="D85" s="99">
        <v>9.9411564160000001</v>
      </c>
      <c r="E85" s="101">
        <f t="shared" si="8"/>
        <v>-0.93411395459527991</v>
      </c>
      <c r="F85" s="100">
        <v>1.17688477</v>
      </c>
      <c r="G85" s="99">
        <v>15.106720220000001</v>
      </c>
      <c r="H85" s="101">
        <f t="shared" si="9"/>
        <v>-0.92209528257219553</v>
      </c>
      <c r="I85" s="102">
        <f t="shared" si="10"/>
        <v>1.7968159511588784</v>
      </c>
    </row>
    <row r="86" spans="1:9" x14ac:dyDescent="0.15">
      <c r="A86" s="105" t="s">
        <v>1340</v>
      </c>
      <c r="B86" s="118" t="s">
        <v>1341</v>
      </c>
      <c r="C86" s="100">
        <v>1.1272571599999999</v>
      </c>
      <c r="D86" s="99">
        <v>0.620115686</v>
      </c>
      <c r="E86" s="101">
        <f t="shared" si="8"/>
        <v>0.81781752251949946</v>
      </c>
      <c r="F86" s="100">
        <v>1.2300159799999999</v>
      </c>
      <c r="G86" s="99">
        <v>6.6377510800000001</v>
      </c>
      <c r="H86" s="101">
        <f t="shared" si="9"/>
        <v>-0.8146938676706148</v>
      </c>
      <c r="I86" s="102">
        <f t="shared" si="10"/>
        <v>1.0911582766083296</v>
      </c>
    </row>
    <row r="87" spans="1:9" x14ac:dyDescent="0.15">
      <c r="A87" s="105" t="s">
        <v>1342</v>
      </c>
      <c r="B87" s="117" t="s">
        <v>1343</v>
      </c>
      <c r="C87" s="100">
        <v>2.248174267</v>
      </c>
      <c r="D87" s="99">
        <v>11.372380720000001</v>
      </c>
      <c r="E87" s="101">
        <f t="shared" si="8"/>
        <v>-0.80231278547980234</v>
      </c>
      <c r="F87" s="100">
        <v>13.153707619999999</v>
      </c>
      <c r="G87" s="99">
        <v>21.671327730000002</v>
      </c>
      <c r="H87" s="101">
        <f t="shared" si="9"/>
        <v>-0.39303637581046369</v>
      </c>
      <c r="I87" s="102">
        <f t="shared" si="10"/>
        <v>5.8508398628512541</v>
      </c>
    </row>
    <row r="88" spans="1:9" x14ac:dyDescent="0.15">
      <c r="A88" s="105" t="s">
        <v>537</v>
      </c>
      <c r="B88" s="117" t="s">
        <v>946</v>
      </c>
      <c r="C88" s="100">
        <v>2.2938186660000004</v>
      </c>
      <c r="D88" s="99">
        <v>3.3515034700000004</v>
      </c>
      <c r="E88" s="101">
        <f t="shared" si="8"/>
        <v>-0.31558517348036641</v>
      </c>
      <c r="F88" s="100">
        <v>2.80387414</v>
      </c>
      <c r="G88" s="99">
        <v>3.5596314700000002</v>
      </c>
      <c r="H88" s="101">
        <f t="shared" si="9"/>
        <v>-0.21231336343927765</v>
      </c>
      <c r="I88" s="102">
        <f t="shared" si="10"/>
        <v>1.2223608524772549</v>
      </c>
    </row>
    <row r="89" spans="1:9" x14ac:dyDescent="0.15">
      <c r="A89" s="105" t="s">
        <v>1344</v>
      </c>
      <c r="B89" s="118" t="s">
        <v>1345</v>
      </c>
      <c r="C89" s="100">
        <v>0.10680000000000001</v>
      </c>
      <c r="D89" s="99">
        <v>3.9510000000000003E-2</v>
      </c>
      <c r="E89" s="101">
        <f t="shared" si="8"/>
        <v>1.7031131359149581</v>
      </c>
      <c r="F89" s="100">
        <v>0.10680000000000001</v>
      </c>
      <c r="G89" s="99">
        <v>6.176164E-2</v>
      </c>
      <c r="H89" s="101">
        <f t="shared" si="9"/>
        <v>0.7292286927613969</v>
      </c>
      <c r="I89" s="102">
        <f t="shared" si="10"/>
        <v>1</v>
      </c>
    </row>
    <row r="90" spans="1:9" x14ac:dyDescent="0.15">
      <c r="A90" s="105" t="s">
        <v>1346</v>
      </c>
      <c r="B90" s="118" t="s">
        <v>1347</v>
      </c>
      <c r="C90" s="100">
        <v>9.7267000000000013E-3</v>
      </c>
      <c r="D90" s="99">
        <v>2.9325000000000002E-3</v>
      </c>
      <c r="E90" s="101">
        <f t="shared" si="8"/>
        <v>2.3168627450980392</v>
      </c>
      <c r="F90" s="100">
        <v>9.7267000000000013E-3</v>
      </c>
      <c r="G90" s="99">
        <v>2.9325000000000002E-3</v>
      </c>
      <c r="H90" s="101">
        <f t="shared" si="9"/>
        <v>2.3168627450980392</v>
      </c>
      <c r="I90" s="102">
        <f t="shared" si="10"/>
        <v>1</v>
      </c>
    </row>
    <row r="91" spans="1:9" x14ac:dyDescent="0.15">
      <c r="A91" s="105" t="s">
        <v>1348</v>
      </c>
      <c r="B91" s="117" t="s">
        <v>1349</v>
      </c>
      <c r="C91" s="100">
        <v>2.201308992</v>
      </c>
      <c r="D91" s="99">
        <v>2.7002255210000001</v>
      </c>
      <c r="E91" s="101">
        <f t="shared" si="8"/>
        <v>-0.18476846660394186</v>
      </c>
      <c r="F91" s="100">
        <v>4.1648108500000003</v>
      </c>
      <c r="G91" s="99">
        <v>5.1148669099999999</v>
      </c>
      <c r="H91" s="101">
        <f t="shared" si="9"/>
        <v>-0.18574404314265913</v>
      </c>
      <c r="I91" s="102">
        <f t="shared" si="10"/>
        <v>1.8919701255642718</v>
      </c>
    </row>
    <row r="92" spans="1:9" x14ac:dyDescent="0.15">
      <c r="A92" s="105" t="s">
        <v>1350</v>
      </c>
      <c r="B92" s="117" t="s">
        <v>1351</v>
      </c>
      <c r="C92" s="100">
        <v>10.466838637</v>
      </c>
      <c r="D92" s="99">
        <v>8.7728268430000007</v>
      </c>
      <c r="E92" s="101">
        <f t="shared" si="8"/>
        <v>0.19309759833589824</v>
      </c>
      <c r="F92" s="100">
        <v>31.474813480000002</v>
      </c>
      <c r="G92" s="99">
        <v>20.196529290000001</v>
      </c>
      <c r="H92" s="101">
        <f t="shared" si="9"/>
        <v>0.55842684790323194</v>
      </c>
      <c r="I92" s="102">
        <f t="shared" si="10"/>
        <v>3.0070983772251307</v>
      </c>
    </row>
    <row r="93" spans="1:9" x14ac:dyDescent="0.15">
      <c r="A93" s="105" t="s">
        <v>827</v>
      </c>
      <c r="B93" s="117" t="s">
        <v>828</v>
      </c>
      <c r="C93" s="100">
        <v>0.489779835</v>
      </c>
      <c r="D93" s="99">
        <v>6.923564900000001E-2</v>
      </c>
      <c r="E93" s="101">
        <f t="shared" si="8"/>
        <v>6.0740989948689572</v>
      </c>
      <c r="F93" s="100">
        <v>0.80688409999999999</v>
      </c>
      <c r="G93" s="99">
        <v>0.6416130699999999</v>
      </c>
      <c r="H93" s="101">
        <f t="shared" si="9"/>
        <v>0.25758675707775103</v>
      </c>
      <c r="I93" s="102">
        <f t="shared" si="10"/>
        <v>1.6474424676957147</v>
      </c>
    </row>
    <row r="94" spans="1:9" x14ac:dyDescent="0.15">
      <c r="A94" s="105" t="s">
        <v>819</v>
      </c>
      <c r="B94" s="117" t="s">
        <v>1352</v>
      </c>
      <c r="C94" s="100">
        <v>777.86655598599998</v>
      </c>
      <c r="D94" s="99">
        <v>880.47765202900007</v>
      </c>
      <c r="E94" s="101">
        <f t="shared" si="8"/>
        <v>-0.11654026176194243</v>
      </c>
      <c r="F94" s="100">
        <v>2671.0085449099997</v>
      </c>
      <c r="G94" s="99">
        <v>1555.71106166</v>
      </c>
      <c r="H94" s="101">
        <f t="shared" si="9"/>
        <v>0.71690528577969803</v>
      </c>
      <c r="I94" s="102">
        <f t="shared" si="10"/>
        <v>3.4337619021611112</v>
      </c>
    </row>
    <row r="95" spans="1:9" x14ac:dyDescent="0.15">
      <c r="A95" s="121" t="s">
        <v>919</v>
      </c>
      <c r="B95" s="25" t="s">
        <v>820</v>
      </c>
      <c r="C95" s="100">
        <v>39.406713093</v>
      </c>
      <c r="D95" s="99">
        <v>19.758628350000002</v>
      </c>
      <c r="E95" s="101">
        <f t="shared" si="8"/>
        <v>0.99440529954600798</v>
      </c>
      <c r="F95" s="100">
        <v>117.13364425</v>
      </c>
      <c r="G95" s="99">
        <v>104.71251248999999</v>
      </c>
      <c r="H95" s="101">
        <f t="shared" si="9"/>
        <v>0.11862127519083465</v>
      </c>
      <c r="I95" s="102">
        <f t="shared" si="10"/>
        <v>2.9724286817214147</v>
      </c>
    </row>
    <row r="96" spans="1:9" x14ac:dyDescent="0.15">
      <c r="A96" s="105" t="s">
        <v>1353</v>
      </c>
      <c r="B96" s="117" t="s">
        <v>1354</v>
      </c>
      <c r="C96" s="100">
        <v>13.26702047</v>
      </c>
      <c r="D96" s="99">
        <v>28.615168329999999</v>
      </c>
      <c r="E96" s="101">
        <f t="shared" si="8"/>
        <v>-0.53636405989298619</v>
      </c>
      <c r="F96" s="100">
        <v>33.351505843538398</v>
      </c>
      <c r="G96" s="99">
        <v>57.860448357036503</v>
      </c>
      <c r="H96" s="101">
        <f t="shared" si="9"/>
        <v>-0.42358715166294647</v>
      </c>
      <c r="I96" s="102">
        <f t="shared" si="10"/>
        <v>2.51386556001435</v>
      </c>
    </row>
    <row r="97" spans="1:9" x14ac:dyDescent="0.15">
      <c r="A97" s="121" t="s">
        <v>605</v>
      </c>
      <c r="B97" s="25" t="s">
        <v>606</v>
      </c>
      <c r="C97" s="100">
        <v>0.21222157999999999</v>
      </c>
      <c r="D97" s="99">
        <v>2.2086000000000001E-2</v>
      </c>
      <c r="E97" s="101">
        <f t="shared" si="8"/>
        <v>8.6088734945214149</v>
      </c>
      <c r="F97" s="100">
        <v>0.23912506</v>
      </c>
      <c r="G97" s="99">
        <v>0</v>
      </c>
      <c r="H97" s="101" t="str">
        <f t="shared" si="9"/>
        <v/>
      </c>
      <c r="I97" s="102">
        <f>IF(ISERROR(F97/C97),"",(F97/C97))</f>
        <v>1.1267707082380596</v>
      </c>
    </row>
    <row r="98" spans="1:9" x14ac:dyDescent="0.15">
      <c r="A98" s="105" t="s">
        <v>1355</v>
      </c>
      <c r="B98" s="117" t="s">
        <v>1356</v>
      </c>
      <c r="C98" s="100">
        <v>31.571302894999999</v>
      </c>
      <c r="D98" s="99">
        <v>7.5758068349999999</v>
      </c>
      <c r="E98" s="101">
        <f t="shared" si="8"/>
        <v>3.1673848848866539</v>
      </c>
      <c r="F98" s="100">
        <v>64.410126919999996</v>
      </c>
      <c r="G98" s="99">
        <v>39.226401029999998</v>
      </c>
      <c r="H98" s="101">
        <f t="shared" si="9"/>
        <v>0.64200959631090582</v>
      </c>
      <c r="I98" s="102">
        <f t="shared" ref="I98:I135" si="11">IF(ISERROR(F98/C98),"",(F98/C98))</f>
        <v>2.0401478879162993</v>
      </c>
    </row>
    <row r="99" spans="1:9" x14ac:dyDescent="0.15">
      <c r="A99" s="105" t="s">
        <v>920</v>
      </c>
      <c r="B99" s="117" t="s">
        <v>1357</v>
      </c>
      <c r="C99" s="100">
        <v>5.2243790999999993</v>
      </c>
      <c r="D99" s="99">
        <v>14.056970273999999</v>
      </c>
      <c r="E99" s="101">
        <f t="shared" si="8"/>
        <v>-0.62834245230900887</v>
      </c>
      <c r="F99" s="100">
        <v>20.60701796</v>
      </c>
      <c r="G99" s="99">
        <v>48.628218500000003</v>
      </c>
      <c r="H99" s="101">
        <f t="shared" si="9"/>
        <v>-0.57623333538324051</v>
      </c>
      <c r="I99" s="102">
        <f t="shared" si="11"/>
        <v>3.9443956048289075</v>
      </c>
    </row>
    <row r="100" spans="1:9" x14ac:dyDescent="0.15">
      <c r="A100" s="105" t="s">
        <v>921</v>
      </c>
      <c r="B100" s="117" t="s">
        <v>1358</v>
      </c>
      <c r="C100" s="100">
        <v>3.9195601099999999</v>
      </c>
      <c r="D100" s="99">
        <v>5.7648823499999997</v>
      </c>
      <c r="E100" s="101">
        <f t="shared" si="8"/>
        <v>-0.32009712045554584</v>
      </c>
      <c r="F100" s="100">
        <v>22.102073219999998</v>
      </c>
      <c r="G100" s="99">
        <v>8.3177474199999999</v>
      </c>
      <c r="H100" s="101">
        <f t="shared" si="9"/>
        <v>1.6572186078716005</v>
      </c>
      <c r="I100" s="102">
        <f t="shared" si="11"/>
        <v>5.6389167660959787</v>
      </c>
    </row>
    <row r="101" spans="1:9" x14ac:dyDescent="0.15">
      <c r="A101" s="105" t="s">
        <v>922</v>
      </c>
      <c r="B101" s="117" t="s">
        <v>1359</v>
      </c>
      <c r="C101" s="100">
        <v>44.638843689000005</v>
      </c>
      <c r="D101" s="99">
        <v>47.158098498000001</v>
      </c>
      <c r="E101" s="101">
        <f t="shared" si="8"/>
        <v>-5.342146713372764E-2</v>
      </c>
      <c r="F101" s="100">
        <v>128.78164309000002</v>
      </c>
      <c r="G101" s="99">
        <v>140.20822742999999</v>
      </c>
      <c r="H101" s="101">
        <f t="shared" si="9"/>
        <v>-8.1497245557182296E-2</v>
      </c>
      <c r="I101" s="102">
        <f t="shared" si="11"/>
        <v>2.8849681677963055</v>
      </c>
    </row>
    <row r="102" spans="1:9" x14ac:dyDescent="0.15">
      <c r="A102" s="105" t="s">
        <v>923</v>
      </c>
      <c r="B102" s="117" t="s">
        <v>1360</v>
      </c>
      <c r="C102" s="100">
        <v>0.32134928000000001</v>
      </c>
      <c r="D102" s="99">
        <v>21.329129179999999</v>
      </c>
      <c r="E102" s="101">
        <f t="shared" si="8"/>
        <v>-0.98493378340540394</v>
      </c>
      <c r="F102" s="100">
        <v>0.59745004000000002</v>
      </c>
      <c r="G102" s="99">
        <v>28.792909139999999</v>
      </c>
      <c r="H102" s="101">
        <f t="shared" si="9"/>
        <v>-0.97925009810245245</v>
      </c>
      <c r="I102" s="102">
        <f t="shared" si="11"/>
        <v>1.8591920915459963</v>
      </c>
    </row>
    <row r="103" spans="1:9" x14ac:dyDescent="0.15">
      <c r="A103" s="105" t="s">
        <v>924</v>
      </c>
      <c r="B103" s="117" t="s">
        <v>1361</v>
      </c>
      <c r="C103" s="100">
        <v>0.68811148</v>
      </c>
      <c r="D103" s="99">
        <v>13.49844379</v>
      </c>
      <c r="E103" s="101">
        <f t="shared" si="8"/>
        <v>-0.9490229028838294</v>
      </c>
      <c r="F103" s="100">
        <v>2.3414618700000003</v>
      </c>
      <c r="G103" s="99">
        <v>14.42643288</v>
      </c>
      <c r="H103" s="101">
        <f t="shared" si="9"/>
        <v>-0.83769640842774984</v>
      </c>
      <c r="I103" s="102">
        <f t="shared" si="11"/>
        <v>3.4027362397732417</v>
      </c>
    </row>
    <row r="104" spans="1:9" x14ac:dyDescent="0.15">
      <c r="A104" s="105" t="s">
        <v>925</v>
      </c>
      <c r="B104" s="118" t="s">
        <v>1362</v>
      </c>
      <c r="C104" s="100">
        <v>7.5721482900000003</v>
      </c>
      <c r="D104" s="99">
        <v>15.500110919999999</v>
      </c>
      <c r="E104" s="101">
        <f t="shared" si="8"/>
        <v>-0.51147779979886743</v>
      </c>
      <c r="F104" s="100">
        <v>342.55470613</v>
      </c>
      <c r="G104" s="99">
        <v>106.32558951999999</v>
      </c>
      <c r="H104" s="101">
        <f t="shared" si="9"/>
        <v>2.2217522392910407</v>
      </c>
      <c r="I104" s="102">
        <f t="shared" si="11"/>
        <v>45.238774124694274</v>
      </c>
    </row>
    <row r="105" spans="1:9" x14ac:dyDescent="0.15">
      <c r="A105" s="105" t="s">
        <v>926</v>
      </c>
      <c r="B105" s="118" t="s">
        <v>1363</v>
      </c>
      <c r="C105" s="100">
        <v>17.375861329999999</v>
      </c>
      <c r="D105" s="99">
        <v>44.302817281999999</v>
      </c>
      <c r="E105" s="101">
        <f t="shared" si="8"/>
        <v>-0.60779330986113789</v>
      </c>
      <c r="F105" s="100">
        <v>109.48562070999999</v>
      </c>
      <c r="G105" s="99">
        <v>76.575013839999997</v>
      </c>
      <c r="H105" s="101">
        <f t="shared" si="9"/>
        <v>0.4297825781496456</v>
      </c>
      <c r="I105" s="102">
        <f t="shared" si="11"/>
        <v>6.301018328281053</v>
      </c>
    </row>
    <row r="106" spans="1:9" x14ac:dyDescent="0.15">
      <c r="A106" s="105" t="s">
        <v>927</v>
      </c>
      <c r="B106" s="118" t="s">
        <v>1364</v>
      </c>
      <c r="C106" s="100">
        <v>0.57421564000000003</v>
      </c>
      <c r="D106" s="99">
        <v>6.3160821699999996</v>
      </c>
      <c r="E106" s="101">
        <f t="shared" si="8"/>
        <v>-0.90908673691305064</v>
      </c>
      <c r="F106" s="100">
        <v>4.2015372300000005</v>
      </c>
      <c r="G106" s="99">
        <v>30.804174360000001</v>
      </c>
      <c r="H106" s="101">
        <f t="shared" si="9"/>
        <v>-0.86360493935342075</v>
      </c>
      <c r="I106" s="102">
        <f t="shared" si="11"/>
        <v>7.3170024243853762</v>
      </c>
    </row>
    <row r="107" spans="1:9" x14ac:dyDescent="0.15">
      <c r="A107" s="105" t="s">
        <v>928</v>
      </c>
      <c r="B107" s="118" t="s">
        <v>1365</v>
      </c>
      <c r="C107" s="100">
        <v>8.8553346380000004</v>
      </c>
      <c r="D107" s="99">
        <v>19.797643328000003</v>
      </c>
      <c r="E107" s="101">
        <f t="shared" si="8"/>
        <v>-0.55270763841493131</v>
      </c>
      <c r="F107" s="100">
        <v>51.025541570000001</v>
      </c>
      <c r="G107" s="99">
        <v>53.423976659999994</v>
      </c>
      <c r="H107" s="101">
        <f t="shared" si="9"/>
        <v>-4.4894357177191702E-2</v>
      </c>
      <c r="I107" s="102">
        <f t="shared" si="11"/>
        <v>5.7621246012589138</v>
      </c>
    </row>
    <row r="108" spans="1:9" x14ac:dyDescent="0.15">
      <c r="A108" s="105" t="s">
        <v>929</v>
      </c>
      <c r="B108" s="118" t="s">
        <v>1366</v>
      </c>
      <c r="C108" s="100">
        <v>7.3353355449999995</v>
      </c>
      <c r="D108" s="99">
        <v>8.8077276429999998</v>
      </c>
      <c r="E108" s="101">
        <f t="shared" si="8"/>
        <v>-0.1671704845653571</v>
      </c>
      <c r="F108" s="100">
        <v>33.581438159999998</v>
      </c>
      <c r="G108" s="99">
        <v>48.287114330000001</v>
      </c>
      <c r="H108" s="101">
        <f t="shared" si="9"/>
        <v>-0.30454659331058032</v>
      </c>
      <c r="I108" s="102">
        <f t="shared" si="11"/>
        <v>4.5780370855550272</v>
      </c>
    </row>
    <row r="109" spans="1:9" x14ac:dyDescent="0.15">
      <c r="A109" s="105" t="s">
        <v>1367</v>
      </c>
      <c r="B109" s="118" t="s">
        <v>1368</v>
      </c>
      <c r="C109" s="100">
        <v>0.47802306</v>
      </c>
      <c r="D109" s="99">
        <v>1.7598182600000001</v>
      </c>
      <c r="E109" s="101">
        <f t="shared" si="8"/>
        <v>-0.72836793953939316</v>
      </c>
      <c r="F109" s="100">
        <v>0.99577142000000007</v>
      </c>
      <c r="G109" s="99">
        <v>3.2765202000000002</v>
      </c>
      <c r="H109" s="101">
        <f t="shared" si="9"/>
        <v>-0.69608872852363302</v>
      </c>
      <c r="I109" s="102">
        <f t="shared" si="11"/>
        <v>2.0831033130493748</v>
      </c>
    </row>
    <row r="110" spans="1:9" x14ac:dyDescent="0.15">
      <c r="A110" s="105" t="s">
        <v>930</v>
      </c>
      <c r="B110" s="118" t="s">
        <v>1369</v>
      </c>
      <c r="C110" s="100">
        <v>11.533400759999999</v>
      </c>
      <c r="D110" s="99">
        <v>22.179298261</v>
      </c>
      <c r="E110" s="101">
        <f t="shared" si="8"/>
        <v>-0.47999253067982361</v>
      </c>
      <c r="F110" s="100">
        <v>87.535935940000002</v>
      </c>
      <c r="G110" s="99">
        <v>45.545601600000005</v>
      </c>
      <c r="H110" s="101">
        <f t="shared" si="9"/>
        <v>0.92194049183445181</v>
      </c>
      <c r="I110" s="102">
        <f t="shared" si="11"/>
        <v>7.5897766635831365</v>
      </c>
    </row>
    <row r="111" spans="1:9" x14ac:dyDescent="0.15">
      <c r="A111" s="105" t="s">
        <v>1370</v>
      </c>
      <c r="B111" s="118" t="s">
        <v>1371</v>
      </c>
      <c r="C111" s="100">
        <v>4.01724E-3</v>
      </c>
      <c r="D111" s="99">
        <v>0</v>
      </c>
      <c r="E111" s="101" t="str">
        <f t="shared" si="8"/>
        <v/>
      </c>
      <c r="F111" s="100">
        <v>0</v>
      </c>
      <c r="G111" s="99">
        <v>0</v>
      </c>
      <c r="H111" s="101" t="str">
        <f t="shared" si="9"/>
        <v/>
      </c>
      <c r="I111" s="102">
        <f t="shared" si="11"/>
        <v>0</v>
      </c>
    </row>
    <row r="112" spans="1:9" x14ac:dyDescent="0.15">
      <c r="A112" s="105" t="s">
        <v>931</v>
      </c>
      <c r="B112" s="118" t="s">
        <v>1372</v>
      </c>
      <c r="C112" s="100">
        <v>4.0424600599999998</v>
      </c>
      <c r="D112" s="99">
        <v>4.5704038600000008</v>
      </c>
      <c r="E112" s="101">
        <f t="shared" si="8"/>
        <v>-0.11551359927304128</v>
      </c>
      <c r="F112" s="100">
        <v>19.910933180000001</v>
      </c>
      <c r="G112" s="99">
        <v>88.910608870000004</v>
      </c>
      <c r="H112" s="101">
        <f t="shared" si="9"/>
        <v>-0.77605672221733824</v>
      </c>
      <c r="I112" s="102">
        <f t="shared" si="11"/>
        <v>4.9254495738913997</v>
      </c>
    </row>
    <row r="113" spans="1:9" x14ac:dyDescent="0.15">
      <c r="A113" s="105" t="s">
        <v>1542</v>
      </c>
      <c r="B113" s="119" t="s">
        <v>1543</v>
      </c>
      <c r="C113" s="100">
        <v>0</v>
      </c>
      <c r="D113" s="99">
        <v>1.4220925</v>
      </c>
      <c r="E113" s="101">
        <f t="shared" si="8"/>
        <v>-1</v>
      </c>
      <c r="F113" s="100">
        <v>0.31037999999999999</v>
      </c>
      <c r="G113" s="99">
        <v>7.95068325</v>
      </c>
      <c r="H113" s="101">
        <f t="shared" si="9"/>
        <v>-0.960961845637606</v>
      </c>
      <c r="I113" s="102" t="str">
        <f t="shared" si="11"/>
        <v/>
      </c>
    </row>
    <row r="114" spans="1:9" x14ac:dyDescent="0.15">
      <c r="A114" s="105" t="s">
        <v>1540</v>
      </c>
      <c r="B114" s="119" t="s">
        <v>1541</v>
      </c>
      <c r="C114" s="100">
        <v>1.0961E-4</v>
      </c>
      <c r="D114" s="99">
        <v>1.0927E-4</v>
      </c>
      <c r="E114" s="101">
        <f t="shared" si="8"/>
        <v>3.111558524755198E-3</v>
      </c>
      <c r="F114" s="100">
        <v>1.0961E-4</v>
      </c>
      <c r="G114" s="99">
        <v>1.1277250000000001E-2</v>
      </c>
      <c r="H114" s="101">
        <f t="shared" si="9"/>
        <v>-0.99028043184286951</v>
      </c>
      <c r="I114" s="102">
        <f t="shared" si="11"/>
        <v>1</v>
      </c>
    </row>
    <row r="115" spans="1:9" x14ac:dyDescent="0.15">
      <c r="A115" s="105" t="s">
        <v>1373</v>
      </c>
      <c r="B115" s="118" t="s">
        <v>1374</v>
      </c>
      <c r="C115" s="100">
        <v>1.3789200000000001E-3</v>
      </c>
      <c r="D115" s="99">
        <v>3.6992150000000001E-2</v>
      </c>
      <c r="E115" s="101">
        <f t="shared" si="8"/>
        <v>-0.9627239833315987</v>
      </c>
      <c r="F115" s="100">
        <v>1.3789200000000001E-3</v>
      </c>
      <c r="G115" s="99">
        <v>0.24590260999999999</v>
      </c>
      <c r="H115" s="101">
        <f t="shared" si="9"/>
        <v>-0.99439241413501056</v>
      </c>
      <c r="I115" s="102">
        <f t="shared" si="11"/>
        <v>1</v>
      </c>
    </row>
    <row r="116" spans="1:9" x14ac:dyDescent="0.15">
      <c r="A116" s="105" t="s">
        <v>932</v>
      </c>
      <c r="B116" s="118" t="s">
        <v>1375</v>
      </c>
      <c r="C116" s="100">
        <v>6.7477877800000003</v>
      </c>
      <c r="D116" s="99">
        <v>7.7495262499999997</v>
      </c>
      <c r="E116" s="101">
        <f t="shared" si="8"/>
        <v>-0.12926447858667478</v>
      </c>
      <c r="F116" s="100">
        <v>14.68726294</v>
      </c>
      <c r="G116" s="99">
        <v>20.92389644</v>
      </c>
      <c r="H116" s="101">
        <f t="shared" si="9"/>
        <v>-0.29806272067364525</v>
      </c>
      <c r="I116" s="102">
        <f t="shared" si="11"/>
        <v>2.1766041581112083</v>
      </c>
    </row>
    <row r="117" spans="1:9" x14ac:dyDescent="0.15">
      <c r="A117" s="105" t="s">
        <v>16</v>
      </c>
      <c r="B117" s="119" t="s">
        <v>17</v>
      </c>
      <c r="C117" s="100">
        <v>0.28289195</v>
      </c>
      <c r="D117" s="99">
        <v>0.1042778</v>
      </c>
      <c r="E117" s="101">
        <f t="shared" si="8"/>
        <v>1.7128684149454627</v>
      </c>
      <c r="F117" s="100">
        <v>0.56160725</v>
      </c>
      <c r="G117" s="99">
        <v>0.20418273000000001</v>
      </c>
      <c r="H117" s="101">
        <f t="shared" si="9"/>
        <v>1.7505129841294607</v>
      </c>
      <c r="I117" s="102">
        <f t="shared" si="11"/>
        <v>1.9852358824632514</v>
      </c>
    </row>
    <row r="118" spans="1:9" x14ac:dyDescent="0.15">
      <c r="A118" s="105" t="s">
        <v>36</v>
      </c>
      <c r="B118" s="119" t="s">
        <v>37</v>
      </c>
      <c r="C118" s="100">
        <v>0</v>
      </c>
      <c r="D118" s="99">
        <v>1.0431999999999999E-4</v>
      </c>
      <c r="E118" s="101">
        <f t="shared" si="8"/>
        <v>-1</v>
      </c>
      <c r="F118" s="100">
        <v>0</v>
      </c>
      <c r="G118" s="99">
        <v>3.1406199999999998E-3</v>
      </c>
      <c r="H118" s="101">
        <f t="shared" si="9"/>
        <v>-1</v>
      </c>
      <c r="I118" s="102" t="str">
        <f t="shared" si="11"/>
        <v/>
      </c>
    </row>
    <row r="119" spans="1:9" x14ac:dyDescent="0.15">
      <c r="A119" s="105" t="s">
        <v>933</v>
      </c>
      <c r="B119" s="117" t="s">
        <v>826</v>
      </c>
      <c r="C119" s="100">
        <v>9.5669624550000005</v>
      </c>
      <c r="D119" s="99">
        <v>9.703746379</v>
      </c>
      <c r="E119" s="101">
        <f t="shared" si="8"/>
        <v>-1.4095991244785111E-2</v>
      </c>
      <c r="F119" s="100">
        <v>12.844963119999999</v>
      </c>
      <c r="G119" s="99">
        <v>43.557064439999998</v>
      </c>
      <c r="H119" s="101">
        <f t="shared" si="9"/>
        <v>-0.70510034858538329</v>
      </c>
      <c r="I119" s="102">
        <f t="shared" si="11"/>
        <v>1.3426375592481614</v>
      </c>
    </row>
    <row r="120" spans="1:9" x14ac:dyDescent="0.15">
      <c r="A120" s="105" t="s">
        <v>1376</v>
      </c>
      <c r="B120" s="118" t="s">
        <v>1377</v>
      </c>
      <c r="C120" s="100">
        <v>2.3313335199999998</v>
      </c>
      <c r="D120" s="99">
        <v>1.6908063999999998</v>
      </c>
      <c r="E120" s="101">
        <f t="shared" si="8"/>
        <v>0.37882936804592182</v>
      </c>
      <c r="F120" s="100">
        <v>2.5178528399999998</v>
      </c>
      <c r="G120" s="99">
        <v>2.0590932799999999</v>
      </c>
      <c r="H120" s="101">
        <f t="shared" si="9"/>
        <v>0.22279688077074389</v>
      </c>
      <c r="I120" s="102">
        <f t="shared" si="11"/>
        <v>1.0800054211033692</v>
      </c>
    </row>
    <row r="121" spans="1:9" x14ac:dyDescent="0.15">
      <c r="A121" s="105" t="s">
        <v>1378</v>
      </c>
      <c r="B121" s="118" t="s">
        <v>1379</v>
      </c>
      <c r="C121" s="100">
        <v>3.8657004999999994E-2</v>
      </c>
      <c r="D121" s="99">
        <v>0.25648811999999999</v>
      </c>
      <c r="E121" s="101">
        <f t="shared" si="8"/>
        <v>-0.84928344829382352</v>
      </c>
      <c r="F121" s="100">
        <v>2.9468209999999998E-2</v>
      </c>
      <c r="G121" s="99">
        <v>0.42518207000000002</v>
      </c>
      <c r="H121" s="101">
        <f t="shared" si="9"/>
        <v>-0.93069272653007218</v>
      </c>
      <c r="I121" s="102">
        <f t="shared" si="11"/>
        <v>0.76229935557604633</v>
      </c>
    </row>
    <row r="122" spans="1:9" x14ac:dyDescent="0.15">
      <c r="A122" s="121" t="s">
        <v>371</v>
      </c>
      <c r="B122" s="25" t="s">
        <v>372</v>
      </c>
      <c r="C122" s="100">
        <v>1.0094086600000001</v>
      </c>
      <c r="D122" s="99"/>
      <c r="E122" s="101"/>
      <c r="F122" s="100">
        <v>33.701613289999997</v>
      </c>
      <c r="G122" s="99"/>
      <c r="H122" s="101"/>
      <c r="I122" s="102">
        <f t="shared" si="11"/>
        <v>33.387481825250035</v>
      </c>
    </row>
    <row r="123" spans="1:9" x14ac:dyDescent="0.15">
      <c r="A123" s="105" t="s">
        <v>1380</v>
      </c>
      <c r="B123" s="118" t="s">
        <v>1381</v>
      </c>
      <c r="C123" s="100">
        <v>26.727086082</v>
      </c>
      <c r="D123" s="99">
        <v>19.461934416999998</v>
      </c>
      <c r="E123" s="101">
        <f t="shared" ref="E123:E132" si="12">IF(ISERROR(C123/D123-1),"",(C123/D123-1))</f>
        <v>0.37330059331891952</v>
      </c>
      <c r="F123" s="100">
        <v>58.326463011296504</v>
      </c>
      <c r="G123" s="99">
        <v>21.178951909999999</v>
      </c>
      <c r="H123" s="101">
        <f t="shared" ref="H123:H132" si="13">IF(ISERROR(F123/G123-1),"",(F123/G123-1))</f>
        <v>1.753982503910247</v>
      </c>
      <c r="I123" s="102">
        <f t="shared" si="11"/>
        <v>2.182297869372968</v>
      </c>
    </row>
    <row r="124" spans="1:9" x14ac:dyDescent="0.15">
      <c r="A124" s="105" t="s">
        <v>1382</v>
      </c>
      <c r="B124" s="118" t="s">
        <v>1383</v>
      </c>
      <c r="C124" s="100">
        <v>2.3446433999999998</v>
      </c>
      <c r="D124" s="99">
        <v>14.676632894999999</v>
      </c>
      <c r="E124" s="101">
        <f t="shared" si="12"/>
        <v>-0.84024650498693287</v>
      </c>
      <c r="F124" s="100">
        <v>10.26644615</v>
      </c>
      <c r="G124" s="99">
        <v>105.43550499</v>
      </c>
      <c r="H124" s="101">
        <f t="shared" si="13"/>
        <v>-0.90262818818979695</v>
      </c>
      <c r="I124" s="102">
        <f t="shared" si="11"/>
        <v>4.3786812740905505</v>
      </c>
    </row>
    <row r="125" spans="1:9" x14ac:dyDescent="0.15">
      <c r="A125" s="105" t="s">
        <v>1384</v>
      </c>
      <c r="B125" s="117" t="s">
        <v>1385</v>
      </c>
      <c r="C125" s="100">
        <v>3.73640829</v>
      </c>
      <c r="D125" s="99">
        <v>2.5408111799999999</v>
      </c>
      <c r="E125" s="101">
        <f t="shared" si="12"/>
        <v>0.47055724542270005</v>
      </c>
      <c r="F125" s="100">
        <v>3.5195826100000001</v>
      </c>
      <c r="G125" s="99">
        <v>6.0587692899999999</v>
      </c>
      <c r="H125" s="101">
        <f t="shared" si="13"/>
        <v>-0.41909281546516852</v>
      </c>
      <c r="I125" s="102">
        <f t="shared" si="11"/>
        <v>0.94196948963519189</v>
      </c>
    </row>
    <row r="126" spans="1:9" x14ac:dyDescent="0.15">
      <c r="A126" s="105" t="s">
        <v>1386</v>
      </c>
      <c r="B126" s="117" t="s">
        <v>1387</v>
      </c>
      <c r="C126" s="100">
        <v>13.792239621</v>
      </c>
      <c r="D126" s="99">
        <v>9.384569849</v>
      </c>
      <c r="E126" s="101">
        <f t="shared" si="12"/>
        <v>0.46967200872501058</v>
      </c>
      <c r="F126" s="100">
        <v>9.2120451600000006</v>
      </c>
      <c r="G126" s="99">
        <v>14.61331573</v>
      </c>
      <c r="H126" s="101">
        <f t="shared" si="13"/>
        <v>-0.36961293862361511</v>
      </c>
      <c r="I126" s="102">
        <f t="shared" si="11"/>
        <v>0.66791510393814379</v>
      </c>
    </row>
    <row r="127" spans="1:9" x14ac:dyDescent="0.15">
      <c r="A127" s="105" t="s">
        <v>1388</v>
      </c>
      <c r="B127" s="118" t="s">
        <v>1389</v>
      </c>
      <c r="C127" s="100">
        <v>10.121456131999999</v>
      </c>
      <c r="D127" s="99">
        <v>18.981874390999998</v>
      </c>
      <c r="E127" s="101">
        <f t="shared" si="12"/>
        <v>-0.46678310458112859</v>
      </c>
      <c r="F127" s="100">
        <v>25.500625120000002</v>
      </c>
      <c r="G127" s="99">
        <v>86.301391790000011</v>
      </c>
      <c r="H127" s="101">
        <f t="shared" si="13"/>
        <v>-0.7045166411446584</v>
      </c>
      <c r="I127" s="102">
        <f t="shared" si="11"/>
        <v>2.5194620998630048</v>
      </c>
    </row>
    <row r="128" spans="1:9" x14ac:dyDescent="0.15">
      <c r="A128" s="105" t="s">
        <v>1390</v>
      </c>
      <c r="B128" s="118" t="s">
        <v>1391</v>
      </c>
      <c r="C128" s="100">
        <v>0.21122099</v>
      </c>
      <c r="D128" s="99">
        <v>0.81247692000000005</v>
      </c>
      <c r="E128" s="101">
        <f t="shared" si="12"/>
        <v>-0.74002831981984185</v>
      </c>
      <c r="F128" s="100">
        <v>0.22786979000000002</v>
      </c>
      <c r="G128" s="99">
        <v>1.8467403200000001</v>
      </c>
      <c r="H128" s="101">
        <f t="shared" si="13"/>
        <v>-0.87660972821560534</v>
      </c>
      <c r="I128" s="102">
        <f t="shared" si="11"/>
        <v>1.0788217118005177</v>
      </c>
    </row>
    <row r="129" spans="1:9" x14ac:dyDescent="0.15">
      <c r="A129" s="105" t="s">
        <v>1392</v>
      </c>
      <c r="B129" s="118" t="s">
        <v>1393</v>
      </c>
      <c r="C129" s="100">
        <v>0.28393524999999997</v>
      </c>
      <c r="D129" s="99">
        <v>0.3758919</v>
      </c>
      <c r="E129" s="101">
        <f t="shared" si="12"/>
        <v>-0.24463589132939556</v>
      </c>
      <c r="F129" s="100">
        <v>40.64332074</v>
      </c>
      <c r="G129" s="99">
        <v>1.65432077</v>
      </c>
      <c r="H129" s="101">
        <f t="shared" si="13"/>
        <v>23.567980694578356</v>
      </c>
      <c r="I129" s="102">
        <f t="shared" si="11"/>
        <v>143.14291987345709</v>
      </c>
    </row>
    <row r="130" spans="1:9" x14ac:dyDescent="0.15">
      <c r="A130" s="105" t="s">
        <v>1394</v>
      </c>
      <c r="B130" s="117" t="s">
        <v>1395</v>
      </c>
      <c r="C130" s="100">
        <v>31.176467859000002</v>
      </c>
      <c r="D130" s="99">
        <v>61.351074472999997</v>
      </c>
      <c r="E130" s="101">
        <f t="shared" si="12"/>
        <v>-0.49183501467899382</v>
      </c>
      <c r="F130" s="100">
        <v>68.897645859999997</v>
      </c>
      <c r="G130" s="99">
        <v>147.95058230000001</v>
      </c>
      <c r="H130" s="101">
        <f t="shared" si="13"/>
        <v>-0.53431987364337674</v>
      </c>
      <c r="I130" s="102">
        <f t="shared" si="11"/>
        <v>2.209924683309199</v>
      </c>
    </row>
    <row r="131" spans="1:9" x14ac:dyDescent="0.15">
      <c r="A131" s="105" t="s">
        <v>1396</v>
      </c>
      <c r="B131" s="117" t="s">
        <v>1397</v>
      </c>
      <c r="C131" s="100">
        <v>22.255142840000001</v>
      </c>
      <c r="D131" s="99">
        <v>12.713322089</v>
      </c>
      <c r="E131" s="101">
        <f t="shared" si="12"/>
        <v>0.75053716756345779</v>
      </c>
      <c r="F131" s="100">
        <v>74.013885219999992</v>
      </c>
      <c r="G131" s="99">
        <v>149.41038477000001</v>
      </c>
      <c r="H131" s="101">
        <f t="shared" si="13"/>
        <v>-0.50462690171144531</v>
      </c>
      <c r="I131" s="102">
        <f t="shared" si="11"/>
        <v>3.3256980533493619</v>
      </c>
    </row>
    <row r="132" spans="1:9" x14ac:dyDescent="0.15">
      <c r="A132" s="105" t="s">
        <v>1398</v>
      </c>
      <c r="B132" s="117" t="s">
        <v>1399</v>
      </c>
      <c r="C132" s="100">
        <v>6.0748281689999999</v>
      </c>
      <c r="D132" s="99">
        <v>4.6730844500000002</v>
      </c>
      <c r="E132" s="101">
        <f t="shared" si="12"/>
        <v>0.29996113573338046</v>
      </c>
      <c r="F132" s="100">
        <v>16.378641289999997</v>
      </c>
      <c r="G132" s="99">
        <v>3.00099648</v>
      </c>
      <c r="H132" s="101">
        <f t="shared" si="13"/>
        <v>4.4577342556563071</v>
      </c>
      <c r="I132" s="102">
        <f t="shared" si="11"/>
        <v>2.6961489007344461</v>
      </c>
    </row>
    <row r="133" spans="1:9" x14ac:dyDescent="0.15">
      <c r="A133" s="121" t="s">
        <v>369</v>
      </c>
      <c r="B133" s="25" t="s">
        <v>370</v>
      </c>
      <c r="C133" s="100">
        <v>0.30559903000000005</v>
      </c>
      <c r="D133" s="99"/>
      <c r="E133" s="101"/>
      <c r="F133" s="100">
        <v>0.30561496000000005</v>
      </c>
      <c r="G133" s="99"/>
      <c r="H133" s="101"/>
      <c r="I133" s="102">
        <f t="shared" si="11"/>
        <v>1.0000521271288068</v>
      </c>
    </row>
    <row r="134" spans="1:9" x14ac:dyDescent="0.15">
      <c r="A134" s="105" t="s">
        <v>1400</v>
      </c>
      <c r="B134" s="118" t="s">
        <v>1401</v>
      </c>
      <c r="C134" s="100">
        <v>13.180253739999999</v>
      </c>
      <c r="D134" s="99">
        <v>8.0896206100000008</v>
      </c>
      <c r="E134" s="101">
        <f t="shared" ref="E134:E197" si="14">IF(ISERROR(C134/D134-1),"",(C134/D134-1))</f>
        <v>0.62927958867529621</v>
      </c>
      <c r="F134" s="100">
        <v>26.140663549999999</v>
      </c>
      <c r="G134" s="99">
        <v>13.032743060000001</v>
      </c>
      <c r="H134" s="101">
        <f t="shared" ref="H134:H197" si="15">IF(ISERROR(F134/G134-1),"",(F134/G134-1))</f>
        <v>1.0057683505041028</v>
      </c>
      <c r="I134" s="102">
        <f t="shared" si="11"/>
        <v>1.9833202050327143</v>
      </c>
    </row>
    <row r="135" spans="1:9" x14ac:dyDescent="0.15">
      <c r="A135" s="105" t="s">
        <v>1402</v>
      </c>
      <c r="B135" s="118" t="s">
        <v>1403</v>
      </c>
      <c r="C135" s="100">
        <v>5.3434845310000005</v>
      </c>
      <c r="D135" s="99">
        <v>5.4612794600000001</v>
      </c>
      <c r="E135" s="101">
        <f t="shared" si="14"/>
        <v>-2.1569108459430386E-2</v>
      </c>
      <c r="F135" s="100">
        <v>4.6858917699999996</v>
      </c>
      <c r="G135" s="99">
        <v>5.2466315699999999</v>
      </c>
      <c r="H135" s="101">
        <f t="shared" si="15"/>
        <v>-0.10687615330306111</v>
      </c>
      <c r="I135" s="102">
        <f t="shared" si="11"/>
        <v>0.87693559189981662</v>
      </c>
    </row>
    <row r="136" spans="1:9" x14ac:dyDescent="0.15">
      <c r="A136" s="105" t="s">
        <v>1404</v>
      </c>
      <c r="B136" s="118" t="s">
        <v>1405</v>
      </c>
      <c r="C136" s="100">
        <v>20.166578695000002</v>
      </c>
      <c r="D136" s="99">
        <v>42.879224005999994</v>
      </c>
      <c r="E136" s="101">
        <f t="shared" si="14"/>
        <v>-0.52968881404714474</v>
      </c>
      <c r="F136" s="100">
        <v>156.78085188999998</v>
      </c>
      <c r="G136" s="99">
        <v>252.89743297000001</v>
      </c>
      <c r="H136" s="101">
        <f t="shared" si="15"/>
        <v>-0.38006151328314142</v>
      </c>
      <c r="I136" s="102">
        <f>IF(ISERROR(F136/C136),"",(F136/C136))</f>
        <v>7.7742910317688851</v>
      </c>
    </row>
    <row r="137" spans="1:9" x14ac:dyDescent="0.15">
      <c r="A137" s="105" t="s">
        <v>1406</v>
      </c>
      <c r="B137" s="118" t="s">
        <v>1407</v>
      </c>
      <c r="C137" s="100">
        <v>14.557850359</v>
      </c>
      <c r="D137" s="99">
        <v>24.861180749999999</v>
      </c>
      <c r="E137" s="101">
        <f t="shared" si="14"/>
        <v>-0.41443447495952102</v>
      </c>
      <c r="F137" s="100">
        <v>40.49252268</v>
      </c>
      <c r="G137" s="99">
        <v>103.39586371</v>
      </c>
      <c r="H137" s="101">
        <f t="shared" si="15"/>
        <v>-0.60837386306311458</v>
      </c>
      <c r="I137" s="102">
        <f t="shared" ref="I137:I169" si="16">IF(ISERROR(F137/C137),"",(F137/C137))</f>
        <v>2.7814905141518085</v>
      </c>
    </row>
    <row r="138" spans="1:9" x14ac:dyDescent="0.15">
      <c r="A138" s="107" t="s">
        <v>336</v>
      </c>
      <c r="B138" s="117" t="s">
        <v>337</v>
      </c>
      <c r="C138" s="100">
        <v>1.2175492299999999</v>
      </c>
      <c r="D138" s="99">
        <v>0.51807132</v>
      </c>
      <c r="E138" s="101">
        <f t="shared" si="14"/>
        <v>1.3501575613180052</v>
      </c>
      <c r="F138" s="100">
        <v>1.9706780800000001</v>
      </c>
      <c r="G138" s="99">
        <v>15.64067563</v>
      </c>
      <c r="H138" s="101">
        <f t="shared" si="15"/>
        <v>-0.87400300814243026</v>
      </c>
      <c r="I138" s="102">
        <f t="shared" si="16"/>
        <v>1.6185613127117662</v>
      </c>
    </row>
    <row r="139" spans="1:9" x14ac:dyDescent="0.15">
      <c r="A139" s="105" t="s">
        <v>535</v>
      </c>
      <c r="B139" s="117" t="s">
        <v>536</v>
      </c>
      <c r="C139" s="100">
        <v>0.33417571000000001</v>
      </c>
      <c r="D139" s="99">
        <v>0.13382616</v>
      </c>
      <c r="E139" s="101">
        <f t="shared" si="14"/>
        <v>1.4970880880091011</v>
      </c>
      <c r="F139" s="100">
        <v>0.33759407000000002</v>
      </c>
      <c r="G139" s="99">
        <v>0.23166194000000001</v>
      </c>
      <c r="H139" s="101">
        <f t="shared" si="15"/>
        <v>0.4572703224362189</v>
      </c>
      <c r="I139" s="102">
        <f t="shared" si="16"/>
        <v>1.0102292294074875</v>
      </c>
    </row>
    <row r="140" spans="1:9" x14ac:dyDescent="0.15">
      <c r="A140" s="105" t="s">
        <v>1409</v>
      </c>
      <c r="B140" s="117" t="s">
        <v>1410</v>
      </c>
      <c r="C140" s="100">
        <v>34.108393494000005</v>
      </c>
      <c r="D140" s="99">
        <v>14.683629795</v>
      </c>
      <c r="E140" s="101">
        <f t="shared" si="14"/>
        <v>1.3228856876801971</v>
      </c>
      <c r="F140" s="100">
        <v>61.845621280000003</v>
      </c>
      <c r="G140" s="99">
        <v>41.713583669999998</v>
      </c>
      <c r="H140" s="101">
        <f t="shared" si="15"/>
        <v>0.48262546246964555</v>
      </c>
      <c r="I140" s="102">
        <f t="shared" si="16"/>
        <v>1.8132082735259649</v>
      </c>
    </row>
    <row r="141" spans="1:9" x14ac:dyDescent="0.15">
      <c r="A141" s="105" t="s">
        <v>1420</v>
      </c>
      <c r="B141" s="117" t="s">
        <v>1421</v>
      </c>
      <c r="C141" s="100">
        <v>5.4476830559999998</v>
      </c>
      <c r="D141" s="99">
        <v>9.7367164059999993</v>
      </c>
      <c r="E141" s="101">
        <f t="shared" si="14"/>
        <v>-0.44050100374259582</v>
      </c>
      <c r="F141" s="100">
        <v>5.9961689099999997</v>
      </c>
      <c r="G141" s="99">
        <v>10.55743468</v>
      </c>
      <c r="H141" s="101">
        <f t="shared" si="15"/>
        <v>-0.43204300175693822</v>
      </c>
      <c r="I141" s="102">
        <f t="shared" si="16"/>
        <v>1.100682409083235</v>
      </c>
    </row>
    <row r="142" spans="1:9" x14ac:dyDescent="0.15">
      <c r="A142" s="105" t="s">
        <v>529</v>
      </c>
      <c r="B142" s="117" t="s">
        <v>530</v>
      </c>
      <c r="C142" s="100">
        <v>0</v>
      </c>
      <c r="D142" s="99">
        <v>8.1350000000000006E-2</v>
      </c>
      <c r="E142" s="101">
        <f t="shared" si="14"/>
        <v>-1</v>
      </c>
      <c r="F142" s="100">
        <v>0</v>
      </c>
      <c r="G142" s="99">
        <v>9.5133809999999999E-2</v>
      </c>
      <c r="H142" s="101">
        <f t="shared" si="15"/>
        <v>-1</v>
      </c>
      <c r="I142" s="102" t="str">
        <f t="shared" si="16"/>
        <v/>
      </c>
    </row>
    <row r="143" spans="1:9" x14ac:dyDescent="0.15">
      <c r="A143" s="105" t="s">
        <v>1422</v>
      </c>
      <c r="B143" s="117" t="s">
        <v>1423</v>
      </c>
      <c r="C143" s="100">
        <v>1.404233616</v>
      </c>
      <c r="D143" s="99">
        <v>1.370531105</v>
      </c>
      <c r="E143" s="101">
        <f t="shared" si="14"/>
        <v>2.4590839913845031E-2</v>
      </c>
      <c r="F143" s="100">
        <v>2.6756992500000001</v>
      </c>
      <c r="G143" s="99">
        <v>24.214680850000001</v>
      </c>
      <c r="H143" s="101">
        <f t="shared" si="15"/>
        <v>-0.88950094917315414</v>
      </c>
      <c r="I143" s="102">
        <f t="shared" si="16"/>
        <v>1.905451642456621</v>
      </c>
    </row>
    <row r="144" spans="1:9" x14ac:dyDescent="0.15">
      <c r="A144" s="105" t="s">
        <v>533</v>
      </c>
      <c r="B144" s="117" t="s">
        <v>534</v>
      </c>
      <c r="C144" s="100">
        <v>1.6611000000000001E-2</v>
      </c>
      <c r="D144" s="99">
        <v>1.6956799999999998E-2</v>
      </c>
      <c r="E144" s="101">
        <f t="shared" si="14"/>
        <v>-2.03929986789958E-2</v>
      </c>
      <c r="F144" s="100">
        <v>3.3239029999999996E-2</v>
      </c>
      <c r="G144" s="99">
        <v>3.5217499999999999E-2</v>
      </c>
      <c r="H144" s="101">
        <f t="shared" si="15"/>
        <v>-5.6178604387023601E-2</v>
      </c>
      <c r="I144" s="102">
        <f t="shared" si="16"/>
        <v>2.0010252242489912</v>
      </c>
    </row>
    <row r="145" spans="1:9" x14ac:dyDescent="0.15">
      <c r="A145" s="105" t="s">
        <v>1424</v>
      </c>
      <c r="B145" s="117" t="s">
        <v>1425</v>
      </c>
      <c r="C145" s="100">
        <v>4.180656E-2</v>
      </c>
      <c r="D145" s="99">
        <v>0.22381657000000002</v>
      </c>
      <c r="E145" s="101">
        <f t="shared" si="14"/>
        <v>-0.81321061260120286</v>
      </c>
      <c r="F145" s="100">
        <v>4.4643849999999999E-2</v>
      </c>
      <c r="G145" s="99">
        <v>0.81872159</v>
      </c>
      <c r="H145" s="101">
        <f t="shared" si="15"/>
        <v>-0.94547126819997507</v>
      </c>
      <c r="I145" s="102">
        <f t="shared" si="16"/>
        <v>1.0678671002828264</v>
      </c>
    </row>
    <row r="146" spans="1:9" x14ac:dyDescent="0.15">
      <c r="A146" s="105" t="s">
        <v>1426</v>
      </c>
      <c r="B146" s="117" t="s">
        <v>1427</v>
      </c>
      <c r="C146" s="100">
        <v>3.5690537599999996</v>
      </c>
      <c r="D146" s="99">
        <v>3.2870188300000001</v>
      </c>
      <c r="E146" s="101">
        <f t="shared" si="14"/>
        <v>8.5802651151833942E-2</v>
      </c>
      <c r="F146" s="100">
        <v>3.9648987400000002</v>
      </c>
      <c r="G146" s="99">
        <v>2.6319162</v>
      </c>
      <c r="H146" s="101">
        <f t="shared" si="15"/>
        <v>0.50646845822826725</v>
      </c>
      <c r="I146" s="102">
        <f t="shared" si="16"/>
        <v>1.1109103439226427</v>
      </c>
    </row>
    <row r="147" spans="1:9" x14ac:dyDescent="0.15">
      <c r="A147" s="105" t="s">
        <v>1428</v>
      </c>
      <c r="B147" s="117" t="s">
        <v>1429</v>
      </c>
      <c r="C147" s="100">
        <v>1.7890278400000001</v>
      </c>
      <c r="D147" s="99">
        <v>0.72606649999999995</v>
      </c>
      <c r="E147" s="101">
        <f t="shared" si="14"/>
        <v>1.4639999779634514</v>
      </c>
      <c r="F147" s="100">
        <v>2.1037853900000001</v>
      </c>
      <c r="G147" s="99">
        <v>0.69939893000000009</v>
      </c>
      <c r="H147" s="101">
        <f t="shared" si="15"/>
        <v>2.0079905755646492</v>
      </c>
      <c r="I147" s="102">
        <f t="shared" si="16"/>
        <v>1.1759377595823215</v>
      </c>
    </row>
    <row r="148" spans="1:9" x14ac:dyDescent="0.15">
      <c r="A148" s="105" t="s">
        <v>1430</v>
      </c>
      <c r="B148" s="117" t="s">
        <v>1431</v>
      </c>
      <c r="C148" s="100">
        <v>899.19468530899996</v>
      </c>
      <c r="D148" s="99">
        <v>671.69338354700005</v>
      </c>
      <c r="E148" s="101">
        <f t="shared" si="14"/>
        <v>0.33869814313286462</v>
      </c>
      <c r="F148" s="100">
        <v>744.29702199999997</v>
      </c>
      <c r="G148" s="99">
        <v>592.94189978999998</v>
      </c>
      <c r="H148" s="101">
        <f t="shared" si="15"/>
        <v>0.255261303449132</v>
      </c>
      <c r="I148" s="102">
        <f t="shared" si="16"/>
        <v>0.82773734560522805</v>
      </c>
    </row>
    <row r="149" spans="1:9" x14ac:dyDescent="0.15">
      <c r="A149" s="105" t="s">
        <v>1432</v>
      </c>
      <c r="B149" s="117" t="s">
        <v>1433</v>
      </c>
      <c r="C149" s="100">
        <v>0.39668852000000004</v>
      </c>
      <c r="D149" s="99">
        <v>1.1885062399999999</v>
      </c>
      <c r="E149" s="101">
        <f t="shared" si="14"/>
        <v>-0.66622933338574641</v>
      </c>
      <c r="F149" s="100">
        <v>1.5538598700000001</v>
      </c>
      <c r="G149" s="99">
        <v>1.4113476100000002</v>
      </c>
      <c r="H149" s="101">
        <f t="shared" si="15"/>
        <v>0.10097601681558799</v>
      </c>
      <c r="I149" s="102">
        <f t="shared" si="16"/>
        <v>3.917077988543757</v>
      </c>
    </row>
    <row r="150" spans="1:9" x14ac:dyDescent="0.15">
      <c r="A150" s="105" t="s">
        <v>1434</v>
      </c>
      <c r="B150" s="117" t="s">
        <v>1435</v>
      </c>
      <c r="C150" s="100">
        <v>10.115380235</v>
      </c>
      <c r="D150" s="99">
        <v>20.369014510000003</v>
      </c>
      <c r="E150" s="101">
        <f t="shared" si="14"/>
        <v>-0.50339373414290933</v>
      </c>
      <c r="F150" s="100">
        <v>13.181344470000001</v>
      </c>
      <c r="G150" s="99">
        <v>19.204966020000001</v>
      </c>
      <c r="H150" s="101">
        <f t="shared" si="15"/>
        <v>-0.31364916468620752</v>
      </c>
      <c r="I150" s="102">
        <f t="shared" si="16"/>
        <v>1.3030992571481916</v>
      </c>
    </row>
    <row r="151" spans="1:9" x14ac:dyDescent="0.15">
      <c r="A151" s="105" t="s">
        <v>1438</v>
      </c>
      <c r="B151" s="117" t="s">
        <v>1439</v>
      </c>
      <c r="C151" s="100">
        <v>6.1915375000000002E-2</v>
      </c>
      <c r="D151" s="99">
        <v>0.51437090500000004</v>
      </c>
      <c r="E151" s="101">
        <f t="shared" si="14"/>
        <v>-0.87962893235572881</v>
      </c>
      <c r="F151" s="100">
        <v>2.1932399999999999E-3</v>
      </c>
      <c r="G151" s="99">
        <v>1.9187471</v>
      </c>
      <c r="H151" s="101">
        <f t="shared" si="15"/>
        <v>-0.99885694159485638</v>
      </c>
      <c r="I151" s="102">
        <f t="shared" si="16"/>
        <v>3.5423188505278369E-2</v>
      </c>
    </row>
    <row r="152" spans="1:9" x14ac:dyDescent="0.15">
      <c r="A152" s="105" t="s">
        <v>1440</v>
      </c>
      <c r="B152" s="117" t="s">
        <v>1441</v>
      </c>
      <c r="C152" s="100">
        <v>9.5832199999999992E-2</v>
      </c>
      <c r="D152" s="99">
        <v>2.9805267</v>
      </c>
      <c r="E152" s="101">
        <f t="shared" si="14"/>
        <v>-0.96784722646504051</v>
      </c>
      <c r="F152" s="100">
        <v>1.24866312</v>
      </c>
      <c r="G152" s="99">
        <v>0.93321433999999992</v>
      </c>
      <c r="H152" s="101">
        <f t="shared" si="15"/>
        <v>0.33802393135107645</v>
      </c>
      <c r="I152" s="102">
        <f t="shared" si="16"/>
        <v>13.029682298851535</v>
      </c>
    </row>
    <row r="153" spans="1:9" x14ac:dyDescent="0.15">
      <c r="A153" s="105" t="s">
        <v>1442</v>
      </c>
      <c r="B153" s="117" t="s">
        <v>1443</v>
      </c>
      <c r="C153" s="100">
        <v>9.6008121500000012</v>
      </c>
      <c r="D153" s="99">
        <v>4.3297126070000003</v>
      </c>
      <c r="E153" s="101">
        <f t="shared" si="14"/>
        <v>1.2174248088609918</v>
      </c>
      <c r="F153" s="100">
        <v>24.101109690000001</v>
      </c>
      <c r="G153" s="99">
        <v>6.2748864400000004</v>
      </c>
      <c r="H153" s="101">
        <f t="shared" si="15"/>
        <v>2.8408838025122889</v>
      </c>
      <c r="I153" s="102">
        <f t="shared" si="16"/>
        <v>2.5103198889273131</v>
      </c>
    </row>
    <row r="154" spans="1:9" x14ac:dyDescent="0.15">
      <c r="A154" s="105" t="s">
        <v>1444</v>
      </c>
      <c r="B154" s="117" t="s">
        <v>1445</v>
      </c>
      <c r="C154" s="100">
        <v>8.3287449519999992</v>
      </c>
      <c r="D154" s="99">
        <v>17.847822584999999</v>
      </c>
      <c r="E154" s="101">
        <f t="shared" si="14"/>
        <v>-0.53334671989625226</v>
      </c>
      <c r="F154" s="100">
        <v>132.06874109</v>
      </c>
      <c r="G154" s="99">
        <v>178.62864856000002</v>
      </c>
      <c r="H154" s="101">
        <f t="shared" si="15"/>
        <v>-0.26065196061963647</v>
      </c>
      <c r="I154" s="102">
        <f t="shared" si="16"/>
        <v>15.856979875255522</v>
      </c>
    </row>
    <row r="155" spans="1:9" x14ac:dyDescent="0.15">
      <c r="A155" s="105" t="s">
        <v>1446</v>
      </c>
      <c r="B155" s="117" t="s">
        <v>1447</v>
      </c>
      <c r="C155" s="100">
        <v>3.2691053299999999</v>
      </c>
      <c r="D155" s="99">
        <v>3.6151294300000001</v>
      </c>
      <c r="E155" s="101">
        <f t="shared" si="14"/>
        <v>-9.5715549525982047E-2</v>
      </c>
      <c r="F155" s="100">
        <v>1.082666E-2</v>
      </c>
      <c r="G155" s="99">
        <v>3.1361421099999998</v>
      </c>
      <c r="H155" s="101">
        <f t="shared" si="15"/>
        <v>-0.9965477776133046</v>
      </c>
      <c r="I155" s="102">
        <f t="shared" si="16"/>
        <v>3.3118113083251436E-3</v>
      </c>
    </row>
    <row r="156" spans="1:9" x14ac:dyDescent="0.15">
      <c r="A156" s="105" t="s">
        <v>1448</v>
      </c>
      <c r="B156" s="117" t="s">
        <v>1449</v>
      </c>
      <c r="C156" s="100">
        <v>0</v>
      </c>
      <c r="D156" s="99">
        <v>4.6347800000000001E-2</v>
      </c>
      <c r="E156" s="101">
        <f t="shared" si="14"/>
        <v>-1</v>
      </c>
      <c r="F156" s="100">
        <v>2.7643999999999998E-2</v>
      </c>
      <c r="G156" s="99">
        <v>4.89197054</v>
      </c>
      <c r="H156" s="101">
        <f t="shared" si="15"/>
        <v>-0.994349107425328</v>
      </c>
      <c r="I156" s="102" t="str">
        <f t="shared" si="16"/>
        <v/>
      </c>
    </row>
    <row r="157" spans="1:9" x14ac:dyDescent="0.15">
      <c r="A157" s="105" t="s">
        <v>1450</v>
      </c>
      <c r="B157" s="117" t="s">
        <v>1451</v>
      </c>
      <c r="C157" s="100">
        <v>1.4909946999999999</v>
      </c>
      <c r="D157" s="99">
        <v>7.9539800000000008E-2</v>
      </c>
      <c r="E157" s="101">
        <f t="shared" si="14"/>
        <v>17.745265892043982</v>
      </c>
      <c r="F157" s="100">
        <v>4.4889844999999999</v>
      </c>
      <c r="G157" s="99">
        <v>3.9745919999999997E-2</v>
      </c>
      <c r="H157" s="101">
        <f t="shared" si="15"/>
        <v>111.9420202123891</v>
      </c>
      <c r="I157" s="102">
        <f t="shared" si="16"/>
        <v>3.0107313594072469</v>
      </c>
    </row>
    <row r="158" spans="1:9" x14ac:dyDescent="0.15">
      <c r="A158" s="105" t="s">
        <v>1040</v>
      </c>
      <c r="B158" s="117" t="s">
        <v>1437</v>
      </c>
      <c r="C158" s="100">
        <v>0.48403078000000005</v>
      </c>
      <c r="D158" s="99">
        <v>1.1864800500000001</v>
      </c>
      <c r="E158" s="101">
        <f t="shared" si="14"/>
        <v>-0.59204473770966481</v>
      </c>
      <c r="F158" s="100">
        <v>0.35944995000000002</v>
      </c>
      <c r="G158" s="99">
        <v>1.1604197199999999</v>
      </c>
      <c r="H158" s="101">
        <f t="shared" si="15"/>
        <v>-0.69024143264300952</v>
      </c>
      <c r="I158" s="102">
        <f t="shared" si="16"/>
        <v>0.74261795913061557</v>
      </c>
    </row>
    <row r="159" spans="1:9" x14ac:dyDescent="0.15">
      <c r="A159" s="105" t="s">
        <v>973</v>
      </c>
      <c r="B159" s="117" t="s">
        <v>1436</v>
      </c>
      <c r="C159" s="100">
        <v>5.3734209999999998E-2</v>
      </c>
      <c r="D159" s="99">
        <v>0.10279721999999999</v>
      </c>
      <c r="E159" s="101">
        <f t="shared" si="14"/>
        <v>-0.4772795412171652</v>
      </c>
      <c r="F159" s="100">
        <v>0</v>
      </c>
      <c r="G159" s="99">
        <v>9.988002E-2</v>
      </c>
      <c r="H159" s="101">
        <f t="shared" si="15"/>
        <v>-1</v>
      </c>
      <c r="I159" s="102">
        <f t="shared" si="16"/>
        <v>0</v>
      </c>
    </row>
    <row r="160" spans="1:9" x14ac:dyDescent="0.15">
      <c r="A160" s="105" t="s">
        <v>1452</v>
      </c>
      <c r="B160" s="117" t="s">
        <v>1453</v>
      </c>
      <c r="C160" s="100">
        <v>0.43480102000000004</v>
      </c>
      <c r="D160" s="99">
        <v>4.9177675599999997</v>
      </c>
      <c r="E160" s="101">
        <f t="shared" si="14"/>
        <v>-0.91158569113014365</v>
      </c>
      <c r="F160" s="100">
        <v>1.1430266499999999</v>
      </c>
      <c r="G160" s="99">
        <v>5.0294315000000003</v>
      </c>
      <c r="H160" s="101">
        <f t="shared" si="15"/>
        <v>-0.77273243506746248</v>
      </c>
      <c r="I160" s="102">
        <f t="shared" si="16"/>
        <v>2.6288499737190123</v>
      </c>
    </row>
    <row r="161" spans="1:9" x14ac:dyDescent="0.15">
      <c r="A161" s="105" t="s">
        <v>1454</v>
      </c>
      <c r="B161" s="117" t="s">
        <v>1455</v>
      </c>
      <c r="C161" s="100">
        <v>32.97365405</v>
      </c>
      <c r="D161" s="99">
        <v>62.932944049999996</v>
      </c>
      <c r="E161" s="101">
        <f t="shared" si="14"/>
        <v>-0.47605098493719677</v>
      </c>
      <c r="F161" s="100">
        <v>52.63330886</v>
      </c>
      <c r="G161" s="99">
        <v>55.65732672</v>
      </c>
      <c r="H161" s="101">
        <f t="shared" si="15"/>
        <v>-5.4332790275989806E-2</v>
      </c>
      <c r="I161" s="102">
        <f t="shared" si="16"/>
        <v>1.5962231174072743</v>
      </c>
    </row>
    <row r="162" spans="1:9" x14ac:dyDescent="0.15">
      <c r="A162" s="105" t="s">
        <v>847</v>
      </c>
      <c r="B162" s="117" t="s">
        <v>848</v>
      </c>
      <c r="C162" s="100">
        <v>0.89681054000000004</v>
      </c>
      <c r="D162" s="99">
        <v>3.13124278</v>
      </c>
      <c r="E162" s="101">
        <f t="shared" si="14"/>
        <v>-0.71359277992490888</v>
      </c>
      <c r="F162" s="100">
        <v>0.62069381000000001</v>
      </c>
      <c r="G162" s="99">
        <v>1.05945E-3</v>
      </c>
      <c r="H162" s="101">
        <f t="shared" si="15"/>
        <v>584.864184246543</v>
      </c>
      <c r="I162" s="102">
        <f t="shared" si="16"/>
        <v>0.69211252802626511</v>
      </c>
    </row>
    <row r="163" spans="1:9" x14ac:dyDescent="0.15">
      <c r="A163" s="105" t="s">
        <v>1023</v>
      </c>
      <c r="B163" s="117" t="s">
        <v>1456</v>
      </c>
      <c r="C163" s="100">
        <v>31.619581366000002</v>
      </c>
      <c r="D163" s="99">
        <v>51.156269200000004</v>
      </c>
      <c r="E163" s="101">
        <f t="shared" si="14"/>
        <v>-0.38190212342537289</v>
      </c>
      <c r="F163" s="100">
        <v>21.51813336</v>
      </c>
      <c r="G163" s="99">
        <v>36.442197350000001</v>
      </c>
      <c r="H163" s="101">
        <f t="shared" si="15"/>
        <v>-0.40952700647179829</v>
      </c>
      <c r="I163" s="102">
        <f t="shared" si="16"/>
        <v>0.68053188658399133</v>
      </c>
    </row>
    <row r="164" spans="1:9" x14ac:dyDescent="0.15">
      <c r="A164" s="105" t="s">
        <v>849</v>
      </c>
      <c r="B164" s="117" t="s">
        <v>850</v>
      </c>
      <c r="C164" s="100">
        <v>0.51903113000000001</v>
      </c>
      <c r="D164" s="99">
        <v>0.73256029</v>
      </c>
      <c r="E164" s="101">
        <f t="shared" si="14"/>
        <v>-0.29148339449303207</v>
      </c>
      <c r="F164" s="100">
        <v>0</v>
      </c>
      <c r="G164" s="99">
        <v>0.67279</v>
      </c>
      <c r="H164" s="101">
        <f t="shared" si="15"/>
        <v>-1</v>
      </c>
      <c r="I164" s="102">
        <f t="shared" si="16"/>
        <v>0</v>
      </c>
    </row>
    <row r="165" spans="1:9" x14ac:dyDescent="0.15">
      <c r="A165" s="105" t="s">
        <v>1457</v>
      </c>
      <c r="B165" s="117" t="s">
        <v>1458</v>
      </c>
      <c r="C165" s="100">
        <v>2.4765000000000003E-4</v>
      </c>
      <c r="D165" s="99">
        <v>2.5564000000000001E-4</v>
      </c>
      <c r="E165" s="101">
        <f t="shared" si="14"/>
        <v>-3.1254889688624554E-2</v>
      </c>
      <c r="F165" s="100">
        <v>0</v>
      </c>
      <c r="G165" s="99">
        <v>0</v>
      </c>
      <c r="H165" s="101" t="str">
        <f t="shared" si="15"/>
        <v/>
      </c>
      <c r="I165" s="102">
        <f t="shared" si="16"/>
        <v>0</v>
      </c>
    </row>
    <row r="166" spans="1:9" x14ac:dyDescent="0.15">
      <c r="A166" s="105" t="s">
        <v>1459</v>
      </c>
      <c r="B166" s="117" t="s">
        <v>1460</v>
      </c>
      <c r="C166" s="100">
        <v>0.92065569999999997</v>
      </c>
      <c r="D166" s="99">
        <v>0.27513565999999995</v>
      </c>
      <c r="E166" s="101">
        <f t="shared" si="14"/>
        <v>2.3461882040299686</v>
      </c>
      <c r="F166" s="100">
        <v>0</v>
      </c>
      <c r="G166" s="99">
        <v>1.0973739999999999E-2</v>
      </c>
      <c r="H166" s="101">
        <f t="shared" si="15"/>
        <v>-1</v>
      </c>
      <c r="I166" s="102">
        <f t="shared" si="16"/>
        <v>0</v>
      </c>
    </row>
    <row r="167" spans="1:9" x14ac:dyDescent="0.15">
      <c r="A167" s="105" t="s">
        <v>1461</v>
      </c>
      <c r="B167" s="117" t="s">
        <v>1462</v>
      </c>
      <c r="C167" s="100">
        <v>2.1011599999999999E-3</v>
      </c>
      <c r="D167" s="99">
        <v>6.4792699999999995E-2</v>
      </c>
      <c r="E167" s="101">
        <f t="shared" si="14"/>
        <v>-0.96757103809534095</v>
      </c>
      <c r="F167" s="100">
        <v>6.9676999999999998E-4</v>
      </c>
      <c r="G167" s="99">
        <v>0</v>
      </c>
      <c r="H167" s="101" t="str">
        <f t="shared" si="15"/>
        <v/>
      </c>
      <c r="I167" s="102">
        <f t="shared" si="16"/>
        <v>0.33161206190865999</v>
      </c>
    </row>
    <row r="168" spans="1:9" x14ac:dyDescent="0.15">
      <c r="A168" s="105" t="s">
        <v>540</v>
      </c>
      <c r="B168" s="117" t="s">
        <v>541</v>
      </c>
      <c r="C168" s="100">
        <v>8.2147800000000014E-3</v>
      </c>
      <c r="D168" s="99">
        <v>5.9879052699999997</v>
      </c>
      <c r="E168" s="101">
        <f t="shared" si="14"/>
        <v>-0.99862810454915563</v>
      </c>
      <c r="F168" s="100">
        <v>0</v>
      </c>
      <c r="G168" s="99">
        <v>0</v>
      </c>
      <c r="H168" s="101" t="str">
        <f t="shared" si="15"/>
        <v/>
      </c>
      <c r="I168" s="102">
        <f t="shared" si="16"/>
        <v>0</v>
      </c>
    </row>
    <row r="169" spans="1:9" x14ac:dyDescent="0.15">
      <c r="A169" s="105" t="s">
        <v>538</v>
      </c>
      <c r="B169" s="117" t="s">
        <v>539</v>
      </c>
      <c r="C169" s="100">
        <v>1.982888E-2</v>
      </c>
      <c r="D169" s="99">
        <v>0.25403654000000003</v>
      </c>
      <c r="E169" s="101">
        <f t="shared" si="14"/>
        <v>-0.9219447721969446</v>
      </c>
      <c r="F169" s="100">
        <v>0</v>
      </c>
      <c r="G169" s="99">
        <v>0</v>
      </c>
      <c r="H169" s="101" t="str">
        <f t="shared" si="15"/>
        <v/>
      </c>
      <c r="I169" s="102">
        <f t="shared" si="16"/>
        <v>0</v>
      </c>
    </row>
    <row r="170" spans="1:9" x14ac:dyDescent="0.15">
      <c r="A170" s="105" t="s">
        <v>542</v>
      </c>
      <c r="B170" s="117" t="s">
        <v>543</v>
      </c>
      <c r="C170" s="100">
        <v>2.35359322</v>
      </c>
      <c r="D170" s="99">
        <v>5.4155955799999997</v>
      </c>
      <c r="E170" s="101">
        <f t="shared" si="14"/>
        <v>-0.56540454595762113</v>
      </c>
      <c r="F170" s="100">
        <v>0.54702251000000002</v>
      </c>
      <c r="G170" s="99">
        <v>1.1542842799999999</v>
      </c>
      <c r="H170" s="101">
        <f t="shared" si="15"/>
        <v>-0.52609377128483459</v>
      </c>
      <c r="I170" s="102">
        <f>IF(ISERROR(F170/C170),"",(F170/C170))</f>
        <v>0.23242015882421688</v>
      </c>
    </row>
    <row r="171" spans="1:9" x14ac:dyDescent="0.15">
      <c r="A171" s="107" t="s">
        <v>129</v>
      </c>
      <c r="B171" s="117" t="s">
        <v>341</v>
      </c>
      <c r="C171" s="100">
        <v>4.1611730000000006E-2</v>
      </c>
      <c r="D171" s="99">
        <v>0.23719259000000001</v>
      </c>
      <c r="E171" s="101">
        <f t="shared" si="14"/>
        <v>-0.82456564094181861</v>
      </c>
      <c r="F171" s="100">
        <v>0</v>
      </c>
      <c r="G171" s="99">
        <v>0</v>
      </c>
      <c r="H171" s="101" t="str">
        <f t="shared" si="15"/>
        <v/>
      </c>
      <c r="I171" s="102">
        <f t="shared" ref="I171:I203" si="17">IF(ISERROR(F171/C171),"",(F171/C171))</f>
        <v>0</v>
      </c>
    </row>
    <row r="172" spans="1:9" x14ac:dyDescent="0.15">
      <c r="A172" s="107" t="s">
        <v>153</v>
      </c>
      <c r="B172" s="117" t="s">
        <v>339</v>
      </c>
      <c r="C172" s="100">
        <v>0.30908198999999997</v>
      </c>
      <c r="D172" s="99">
        <v>0.34836646000000004</v>
      </c>
      <c r="E172" s="101">
        <f t="shared" si="14"/>
        <v>-0.11276765851683901</v>
      </c>
      <c r="F172" s="100">
        <v>0</v>
      </c>
      <c r="G172" s="99">
        <v>4.9028000000000006E-3</v>
      </c>
      <c r="H172" s="101">
        <f t="shared" si="15"/>
        <v>-1</v>
      </c>
      <c r="I172" s="102">
        <f t="shared" si="17"/>
        <v>0</v>
      </c>
    </row>
    <row r="173" spans="1:9" x14ac:dyDescent="0.15">
      <c r="A173" s="107" t="s">
        <v>137</v>
      </c>
      <c r="B173" s="117" t="s">
        <v>342</v>
      </c>
      <c r="C173" s="100">
        <v>3.3469489999999998E-2</v>
      </c>
      <c r="D173" s="99">
        <v>0.11679146999999999</v>
      </c>
      <c r="E173" s="101">
        <f t="shared" si="14"/>
        <v>-0.71342521846843776</v>
      </c>
      <c r="F173" s="100">
        <v>9.1489999999999993E-5</v>
      </c>
      <c r="G173" s="99">
        <v>0</v>
      </c>
      <c r="H173" s="101" t="str">
        <f t="shared" si="15"/>
        <v/>
      </c>
      <c r="I173" s="102">
        <f t="shared" si="17"/>
        <v>2.733534332312802E-3</v>
      </c>
    </row>
    <row r="174" spans="1:9" x14ac:dyDescent="0.15">
      <c r="A174" s="107" t="s">
        <v>139</v>
      </c>
      <c r="B174" s="117" t="s">
        <v>343</v>
      </c>
      <c r="C174" s="100">
        <v>0.11884466</v>
      </c>
      <c r="D174" s="99">
        <v>1.4124999999999999E-3</v>
      </c>
      <c r="E174" s="101">
        <f t="shared" si="14"/>
        <v>83.137812389380542</v>
      </c>
      <c r="F174" s="100">
        <v>0</v>
      </c>
      <c r="G174" s="99">
        <v>0</v>
      </c>
      <c r="H174" s="101" t="str">
        <f t="shared" si="15"/>
        <v/>
      </c>
      <c r="I174" s="102">
        <f t="shared" si="17"/>
        <v>0</v>
      </c>
    </row>
    <row r="175" spans="1:9" x14ac:dyDescent="0.15">
      <c r="A175" s="107" t="s">
        <v>149</v>
      </c>
      <c r="B175" s="117" t="s">
        <v>340</v>
      </c>
      <c r="C175" s="100">
        <v>0.23225183999999999</v>
      </c>
      <c r="D175" s="99">
        <v>6.5781560000000003E-2</v>
      </c>
      <c r="E175" s="101">
        <f t="shared" si="14"/>
        <v>2.5306526631475443</v>
      </c>
      <c r="F175" s="100">
        <v>0</v>
      </c>
      <c r="G175" s="99">
        <v>0</v>
      </c>
      <c r="H175" s="101" t="str">
        <f t="shared" si="15"/>
        <v/>
      </c>
      <c r="I175" s="102">
        <f t="shared" si="17"/>
        <v>0</v>
      </c>
    </row>
    <row r="176" spans="1:9" x14ac:dyDescent="0.15">
      <c r="A176" s="107" t="s">
        <v>991</v>
      </c>
      <c r="B176" s="117" t="s">
        <v>338</v>
      </c>
      <c r="C176" s="100">
        <v>1.3939760000000001E-2</v>
      </c>
      <c r="D176" s="99">
        <v>0.23991766</v>
      </c>
      <c r="E176" s="101">
        <f t="shared" si="14"/>
        <v>-0.94189773274714328</v>
      </c>
      <c r="F176" s="100">
        <v>0</v>
      </c>
      <c r="G176" s="99">
        <v>0</v>
      </c>
      <c r="H176" s="101" t="str">
        <f t="shared" si="15"/>
        <v/>
      </c>
      <c r="I176" s="102">
        <f t="shared" si="17"/>
        <v>0</v>
      </c>
    </row>
    <row r="177" spans="1:9" x14ac:dyDescent="0.15">
      <c r="A177" s="105" t="s">
        <v>1463</v>
      </c>
      <c r="B177" s="117" t="s">
        <v>1464</v>
      </c>
      <c r="C177" s="100">
        <v>5.7850860839999996</v>
      </c>
      <c r="D177" s="99">
        <v>2.9611785299999998</v>
      </c>
      <c r="E177" s="101">
        <f t="shared" si="14"/>
        <v>0.95364312735308121</v>
      </c>
      <c r="F177" s="100">
        <v>43.793242619999994</v>
      </c>
      <c r="G177" s="99">
        <v>0.14763660000000001</v>
      </c>
      <c r="H177" s="101">
        <f t="shared" si="15"/>
        <v>295.62863151820073</v>
      </c>
      <c r="I177" s="102">
        <f t="shared" si="17"/>
        <v>7.5700243668145903</v>
      </c>
    </row>
    <row r="178" spans="1:9" x14ac:dyDescent="0.15">
      <c r="A178" s="106" t="s">
        <v>1465</v>
      </c>
      <c r="B178" s="117" t="s">
        <v>1466</v>
      </c>
      <c r="C178" s="100">
        <v>0.71619457999999991</v>
      </c>
      <c r="D178" s="99">
        <v>1.225275455</v>
      </c>
      <c r="E178" s="101">
        <f t="shared" si="14"/>
        <v>-0.41548279851896652</v>
      </c>
      <c r="F178" s="100">
        <v>4.62331717</v>
      </c>
      <c r="G178" s="99">
        <v>5.1114840999999993</v>
      </c>
      <c r="H178" s="101">
        <f t="shared" si="15"/>
        <v>-9.5503951582281088E-2</v>
      </c>
      <c r="I178" s="102">
        <f t="shared" si="17"/>
        <v>6.4553925694327381</v>
      </c>
    </row>
    <row r="179" spans="1:9" x14ac:dyDescent="0.15">
      <c r="A179" s="106" t="s">
        <v>1467</v>
      </c>
      <c r="B179" s="117" t="s">
        <v>1468</v>
      </c>
      <c r="C179" s="100">
        <v>0.74325086899999993</v>
      </c>
      <c r="D179" s="99">
        <v>3.5168193300000001</v>
      </c>
      <c r="E179" s="101">
        <f t="shared" si="14"/>
        <v>-0.78865821662780733</v>
      </c>
      <c r="F179" s="100">
        <v>1.96093585</v>
      </c>
      <c r="G179" s="99">
        <v>9.6982658900000001</v>
      </c>
      <c r="H179" s="101">
        <f t="shared" si="15"/>
        <v>-0.79780551778623177</v>
      </c>
      <c r="I179" s="102">
        <f t="shared" si="17"/>
        <v>2.6383229832456481</v>
      </c>
    </row>
    <row r="180" spans="1:9" x14ac:dyDescent="0.15">
      <c r="A180" s="105" t="s">
        <v>1469</v>
      </c>
      <c r="B180" s="117" t="s">
        <v>1470</v>
      </c>
      <c r="C180" s="100">
        <v>21.54643948</v>
      </c>
      <c r="D180" s="99">
        <v>28.98679696</v>
      </c>
      <c r="E180" s="101">
        <f t="shared" si="14"/>
        <v>-0.25668091201201826</v>
      </c>
      <c r="F180" s="100">
        <v>22.0673633</v>
      </c>
      <c r="G180" s="99">
        <v>28.045006530000002</v>
      </c>
      <c r="H180" s="101">
        <f t="shared" si="15"/>
        <v>-0.21314465459673404</v>
      </c>
      <c r="I180" s="102">
        <f t="shared" si="17"/>
        <v>1.0241767935942983</v>
      </c>
    </row>
    <row r="181" spans="1:9" x14ac:dyDescent="0.15">
      <c r="A181" s="105" t="s">
        <v>1471</v>
      </c>
      <c r="B181" s="117" t="s">
        <v>1472</v>
      </c>
      <c r="C181" s="100">
        <v>12.924614876</v>
      </c>
      <c r="D181" s="99">
        <v>9.1513554999999993</v>
      </c>
      <c r="E181" s="101">
        <f t="shared" si="14"/>
        <v>0.41231699238435238</v>
      </c>
      <c r="F181" s="100">
        <v>23.833552910000002</v>
      </c>
      <c r="G181" s="99">
        <v>12.764319630000001</v>
      </c>
      <c r="H181" s="101">
        <f t="shared" si="15"/>
        <v>0.86720119840809717</v>
      </c>
      <c r="I181" s="102">
        <f t="shared" si="17"/>
        <v>1.844043566377908</v>
      </c>
    </row>
    <row r="182" spans="1:9" x14ac:dyDescent="0.15">
      <c r="A182" s="105" t="s">
        <v>1473</v>
      </c>
      <c r="B182" s="117" t="s">
        <v>1474</v>
      </c>
      <c r="C182" s="100">
        <v>68.677341386999998</v>
      </c>
      <c r="D182" s="99">
        <v>63.250064788000003</v>
      </c>
      <c r="E182" s="101">
        <f t="shared" si="14"/>
        <v>8.5806656755072153E-2</v>
      </c>
      <c r="F182" s="100">
        <v>71.194208709999998</v>
      </c>
      <c r="G182" s="99">
        <v>163.36062197000001</v>
      </c>
      <c r="H182" s="101">
        <f t="shared" si="15"/>
        <v>-0.56418990175567341</v>
      </c>
      <c r="I182" s="102">
        <f t="shared" si="17"/>
        <v>1.0366477104699983</v>
      </c>
    </row>
    <row r="183" spans="1:9" x14ac:dyDescent="0.15">
      <c r="A183" s="105" t="s">
        <v>1475</v>
      </c>
      <c r="B183" s="117" t="s">
        <v>1476</v>
      </c>
      <c r="C183" s="100">
        <v>62.999755899999997</v>
      </c>
      <c r="D183" s="99">
        <v>9.7573086450000002</v>
      </c>
      <c r="E183" s="101">
        <f t="shared" si="14"/>
        <v>5.4566734734053295</v>
      </c>
      <c r="F183" s="100">
        <v>40.35738929</v>
      </c>
      <c r="G183" s="99">
        <v>93.505760879999997</v>
      </c>
      <c r="H183" s="101">
        <f t="shared" si="15"/>
        <v>-0.56839676068951106</v>
      </c>
      <c r="I183" s="102">
        <f t="shared" si="17"/>
        <v>0.64059596284880216</v>
      </c>
    </row>
    <row r="184" spans="1:9" x14ac:dyDescent="0.15">
      <c r="A184" s="105" t="s">
        <v>1477</v>
      </c>
      <c r="B184" s="117" t="s">
        <v>1478</v>
      </c>
      <c r="C184" s="100">
        <v>8.2486633299999994</v>
      </c>
      <c r="D184" s="99">
        <v>12.53461115</v>
      </c>
      <c r="E184" s="101">
        <f t="shared" si="14"/>
        <v>-0.34192906095854447</v>
      </c>
      <c r="F184" s="100">
        <v>14.69294781</v>
      </c>
      <c r="G184" s="99">
        <v>15.36299241</v>
      </c>
      <c r="H184" s="101">
        <f t="shared" si="15"/>
        <v>-4.3614198465909415E-2</v>
      </c>
      <c r="I184" s="102">
        <f t="shared" si="17"/>
        <v>1.7812519704328873</v>
      </c>
    </row>
    <row r="185" spans="1:9" x14ac:dyDescent="0.15">
      <c r="A185" s="105" t="s">
        <v>1479</v>
      </c>
      <c r="B185" s="117" t="s">
        <v>1480</v>
      </c>
      <c r="C185" s="100">
        <v>37.83282552</v>
      </c>
      <c r="D185" s="99">
        <v>7.0192583600000003</v>
      </c>
      <c r="E185" s="101">
        <f t="shared" si="14"/>
        <v>4.3898608057504243</v>
      </c>
      <c r="F185" s="100">
        <v>31.154040510000002</v>
      </c>
      <c r="G185" s="99">
        <v>8.9959526400000005</v>
      </c>
      <c r="H185" s="101">
        <f t="shared" si="15"/>
        <v>2.4631174436685339</v>
      </c>
      <c r="I185" s="102">
        <f t="shared" si="17"/>
        <v>0.82346586811314648</v>
      </c>
    </row>
    <row r="186" spans="1:9" x14ac:dyDescent="0.15">
      <c r="A186" s="105" t="s">
        <v>1481</v>
      </c>
      <c r="B186" s="117" t="s">
        <v>1482</v>
      </c>
      <c r="C186" s="100">
        <v>43.218296960000004</v>
      </c>
      <c r="D186" s="99">
        <v>31.755370673000002</v>
      </c>
      <c r="E186" s="101">
        <f t="shared" si="14"/>
        <v>0.3609759874963876</v>
      </c>
      <c r="F186" s="100">
        <v>37.866945030000004</v>
      </c>
      <c r="G186" s="99">
        <v>31.910994460000001</v>
      </c>
      <c r="H186" s="101">
        <f t="shared" si="15"/>
        <v>0.18664258732098449</v>
      </c>
      <c r="I186" s="102">
        <f t="shared" si="17"/>
        <v>0.87617855615752616</v>
      </c>
    </row>
    <row r="187" spans="1:9" x14ac:dyDescent="0.15">
      <c r="A187" s="105" t="s">
        <v>1483</v>
      </c>
      <c r="B187" s="117" t="s">
        <v>1484</v>
      </c>
      <c r="C187" s="100">
        <v>7.7425828550000002</v>
      </c>
      <c r="D187" s="99">
        <v>6.737893122</v>
      </c>
      <c r="E187" s="101">
        <f t="shared" si="14"/>
        <v>0.14911036948917644</v>
      </c>
      <c r="F187" s="100">
        <v>8.6087216899999994</v>
      </c>
      <c r="G187" s="99">
        <v>22.46335036</v>
      </c>
      <c r="H187" s="101">
        <f t="shared" si="15"/>
        <v>-0.61676590748771987</v>
      </c>
      <c r="I187" s="102">
        <f t="shared" si="17"/>
        <v>1.1118669120138205</v>
      </c>
    </row>
    <row r="188" spans="1:9" x14ac:dyDescent="0.15">
      <c r="A188" s="105" t="s">
        <v>1485</v>
      </c>
      <c r="B188" s="117" t="s">
        <v>1486</v>
      </c>
      <c r="C188" s="100">
        <v>4.2022170690000005</v>
      </c>
      <c r="D188" s="99">
        <v>2.2427427119999996</v>
      </c>
      <c r="E188" s="101">
        <f t="shared" si="14"/>
        <v>0.87369556325638897</v>
      </c>
      <c r="F188" s="100">
        <v>2.9999215600000002</v>
      </c>
      <c r="G188" s="99">
        <v>2.9356417400000003</v>
      </c>
      <c r="H188" s="101">
        <f t="shared" si="15"/>
        <v>2.1896343523171158E-2</v>
      </c>
      <c r="I188" s="102">
        <f t="shared" si="17"/>
        <v>0.71389019432874989</v>
      </c>
    </row>
    <row r="189" spans="1:9" x14ac:dyDescent="0.15">
      <c r="A189" s="105" t="s">
        <v>1487</v>
      </c>
      <c r="B189" s="117" t="s">
        <v>1488</v>
      </c>
      <c r="C189" s="100">
        <v>1144.5885266119999</v>
      </c>
      <c r="D189" s="99">
        <v>1102.4249186459999</v>
      </c>
      <c r="E189" s="101">
        <f t="shared" si="14"/>
        <v>3.8246239950549654E-2</v>
      </c>
      <c r="F189" s="100">
        <v>778.10896594000008</v>
      </c>
      <c r="G189" s="99">
        <v>946.35401425999999</v>
      </c>
      <c r="H189" s="101">
        <f t="shared" si="15"/>
        <v>-0.17778235817127996</v>
      </c>
      <c r="I189" s="102">
        <f t="shared" si="17"/>
        <v>0.6798154514471807</v>
      </c>
    </row>
    <row r="190" spans="1:9" x14ac:dyDescent="0.15">
      <c r="A190" s="105" t="s">
        <v>1489</v>
      </c>
      <c r="B190" s="117" t="s">
        <v>1490</v>
      </c>
      <c r="C190" s="100">
        <v>20.179441747999999</v>
      </c>
      <c r="D190" s="99">
        <v>16.716562019999998</v>
      </c>
      <c r="E190" s="101">
        <f t="shared" si="14"/>
        <v>0.2071526264704997</v>
      </c>
      <c r="F190" s="100">
        <v>1694.2664092100001</v>
      </c>
      <c r="G190" s="99">
        <v>1636.9549163800002</v>
      </c>
      <c r="H190" s="101">
        <f t="shared" si="15"/>
        <v>3.5011039251306775E-2</v>
      </c>
      <c r="I190" s="102">
        <f t="shared" si="17"/>
        <v>83.96002378895939</v>
      </c>
    </row>
    <row r="191" spans="1:9" x14ac:dyDescent="0.15">
      <c r="A191" s="105" t="s">
        <v>1492</v>
      </c>
      <c r="B191" s="117" t="s">
        <v>1493</v>
      </c>
      <c r="C191" s="100">
        <v>0.18908628</v>
      </c>
      <c r="D191" s="99">
        <v>0.49736771999999996</v>
      </c>
      <c r="E191" s="101">
        <f t="shared" si="14"/>
        <v>-0.61982599111980963</v>
      </c>
      <c r="F191" s="100">
        <v>7.8579889999999999E-2</v>
      </c>
      <c r="G191" s="99">
        <v>1.9751206699999999</v>
      </c>
      <c r="H191" s="101">
        <f t="shared" si="15"/>
        <v>-0.96021514472834713</v>
      </c>
      <c r="I191" s="102">
        <f t="shared" si="17"/>
        <v>0.4155768996037153</v>
      </c>
    </row>
    <row r="192" spans="1:9" x14ac:dyDescent="0.15">
      <c r="A192" s="105" t="s">
        <v>999</v>
      </c>
      <c r="B192" s="117" t="s">
        <v>1491</v>
      </c>
      <c r="C192" s="100">
        <v>0.28852655399999999</v>
      </c>
      <c r="D192" s="99">
        <v>2.1861635219999997</v>
      </c>
      <c r="E192" s="101">
        <f t="shared" si="14"/>
        <v>-0.86802151298543162</v>
      </c>
      <c r="F192" s="100">
        <v>4.7375900300000007</v>
      </c>
      <c r="G192" s="99">
        <v>0.79647696999999995</v>
      </c>
      <c r="H192" s="101">
        <f t="shared" si="15"/>
        <v>4.9481820673358587</v>
      </c>
      <c r="I192" s="102">
        <f t="shared" si="17"/>
        <v>16.419944591997591</v>
      </c>
    </row>
    <row r="193" spans="1:9" x14ac:dyDescent="0.15">
      <c r="A193" s="105" t="s">
        <v>1494</v>
      </c>
      <c r="B193" s="117" t="s">
        <v>1495</v>
      </c>
      <c r="C193" s="100">
        <v>2.5846874849999999</v>
      </c>
      <c r="D193" s="99">
        <v>2.0856415099999999</v>
      </c>
      <c r="E193" s="101">
        <f t="shared" si="14"/>
        <v>0.23927696711406554</v>
      </c>
      <c r="F193" s="100">
        <v>9.5016500000000004E-3</v>
      </c>
      <c r="G193" s="99">
        <v>7.6902129999999999E-2</v>
      </c>
      <c r="H193" s="101">
        <f t="shared" si="15"/>
        <v>-0.87644490471200209</v>
      </c>
      <c r="I193" s="102">
        <f t="shared" si="17"/>
        <v>3.6761310816653724E-3</v>
      </c>
    </row>
    <row r="194" spans="1:9" x14ac:dyDescent="0.15">
      <c r="A194" s="105" t="s">
        <v>1153</v>
      </c>
      <c r="B194" s="117" t="s">
        <v>1496</v>
      </c>
      <c r="C194" s="100">
        <v>18.654859258999998</v>
      </c>
      <c r="D194" s="99">
        <v>21.576682673000001</v>
      </c>
      <c r="E194" s="101">
        <f t="shared" si="14"/>
        <v>-0.13541578463570902</v>
      </c>
      <c r="F194" s="100">
        <v>31.278920920000001</v>
      </c>
      <c r="G194" s="99">
        <v>38.510640090000003</v>
      </c>
      <c r="H194" s="101">
        <f t="shared" si="15"/>
        <v>-0.18778496418390744</v>
      </c>
      <c r="I194" s="102">
        <f t="shared" si="17"/>
        <v>1.6767170679623085</v>
      </c>
    </row>
    <row r="195" spans="1:9" x14ac:dyDescent="0.15">
      <c r="A195" s="105" t="s">
        <v>1185</v>
      </c>
      <c r="B195" s="117" t="s">
        <v>1497</v>
      </c>
      <c r="C195" s="100">
        <v>491.939742142</v>
      </c>
      <c r="D195" s="99">
        <v>441.70403110299998</v>
      </c>
      <c r="E195" s="101">
        <f t="shared" si="14"/>
        <v>0.11373161099198947</v>
      </c>
      <c r="F195" s="100">
        <v>711.11701289999996</v>
      </c>
      <c r="G195" s="99">
        <v>688.0808978</v>
      </c>
      <c r="H195" s="101">
        <f t="shared" si="15"/>
        <v>3.3478788865747067E-2</v>
      </c>
      <c r="I195" s="102">
        <f t="shared" si="17"/>
        <v>1.4455368249039202</v>
      </c>
    </row>
    <row r="196" spans="1:9" x14ac:dyDescent="0.15">
      <c r="A196" s="105" t="s">
        <v>975</v>
      </c>
      <c r="B196" s="117" t="s">
        <v>1498</v>
      </c>
      <c r="C196" s="100">
        <v>596.80689787199992</v>
      </c>
      <c r="D196" s="99">
        <v>741.75845938300006</v>
      </c>
      <c r="E196" s="101">
        <f t="shared" si="14"/>
        <v>-0.19541612188902013</v>
      </c>
      <c r="F196" s="100">
        <v>840.90752416999999</v>
      </c>
      <c r="G196" s="99">
        <v>1039.98386486</v>
      </c>
      <c r="H196" s="101">
        <f t="shared" si="15"/>
        <v>-0.19142252819162653</v>
      </c>
      <c r="I196" s="102">
        <f t="shared" si="17"/>
        <v>1.4090110673458629</v>
      </c>
    </row>
    <row r="197" spans="1:9" x14ac:dyDescent="0.15">
      <c r="A197" s="105" t="s">
        <v>825</v>
      </c>
      <c r="B197" s="117" t="s">
        <v>1499</v>
      </c>
      <c r="C197" s="100">
        <v>13.131239539999999</v>
      </c>
      <c r="D197" s="99">
        <v>14.300167697000001</v>
      </c>
      <c r="E197" s="101">
        <f t="shared" si="14"/>
        <v>-8.1742269165502757E-2</v>
      </c>
      <c r="F197" s="100">
        <v>115.62018976</v>
      </c>
      <c r="G197" s="99">
        <v>10.584894689999999</v>
      </c>
      <c r="H197" s="101">
        <f t="shared" si="15"/>
        <v>9.9231308526131414</v>
      </c>
      <c r="I197" s="102">
        <f t="shared" si="17"/>
        <v>8.8049714886246004</v>
      </c>
    </row>
    <row r="198" spans="1:9" x14ac:dyDescent="0.15">
      <c r="A198" s="105" t="s">
        <v>977</v>
      </c>
      <c r="B198" s="117" t="s">
        <v>1500</v>
      </c>
      <c r="C198" s="100">
        <v>1.05229952</v>
      </c>
      <c r="D198" s="99">
        <v>3.8892221499999997</v>
      </c>
      <c r="E198" s="101">
        <f t="shared" ref="E198:E261" si="18">IF(ISERROR(C198/D198-1),"",(C198/D198-1))</f>
        <v>-0.72943188138533044</v>
      </c>
      <c r="F198" s="100">
        <v>0.82100015999999998</v>
      </c>
      <c r="G198" s="99">
        <v>2.2473397999999998</v>
      </c>
      <c r="H198" s="101">
        <f t="shared" ref="H198:H261" si="19">IF(ISERROR(F198/G198-1),"",(F198/G198-1))</f>
        <v>-0.63467911706098024</v>
      </c>
      <c r="I198" s="102">
        <f t="shared" si="17"/>
        <v>0.78019626959442112</v>
      </c>
    </row>
    <row r="199" spans="1:9" x14ac:dyDescent="0.15">
      <c r="A199" s="105" t="s">
        <v>978</v>
      </c>
      <c r="B199" s="117" t="s">
        <v>1501</v>
      </c>
      <c r="C199" s="100">
        <v>0.28224828000000002</v>
      </c>
      <c r="D199" s="99">
        <v>0.46971854100000004</v>
      </c>
      <c r="E199" s="101">
        <f t="shared" si="18"/>
        <v>-0.39911190348349479</v>
      </c>
      <c r="F199" s="100">
        <v>8.4094089999999996E-2</v>
      </c>
      <c r="G199" s="99">
        <v>4.8384790000000004E-2</v>
      </c>
      <c r="H199" s="101">
        <f t="shared" si="19"/>
        <v>0.73802738422549718</v>
      </c>
      <c r="I199" s="102">
        <f t="shared" si="17"/>
        <v>0.29794367568865254</v>
      </c>
    </row>
    <row r="200" spans="1:9" x14ac:dyDescent="0.15">
      <c r="A200" s="105" t="s">
        <v>1186</v>
      </c>
      <c r="B200" s="117" t="s">
        <v>1502</v>
      </c>
      <c r="C200" s="100">
        <v>2.91368129</v>
      </c>
      <c r="D200" s="99">
        <v>5.9611978200000006</v>
      </c>
      <c r="E200" s="101">
        <f t="shared" si="18"/>
        <v>-0.51122553252225411</v>
      </c>
      <c r="F200" s="100">
        <v>2.6519077000000002</v>
      </c>
      <c r="G200" s="99">
        <v>6.0756023399999997</v>
      </c>
      <c r="H200" s="101">
        <f t="shared" si="19"/>
        <v>-0.56351526127037466</v>
      </c>
      <c r="I200" s="102">
        <f t="shared" si="17"/>
        <v>0.91015709545912626</v>
      </c>
    </row>
    <row r="201" spans="1:9" x14ac:dyDescent="0.15">
      <c r="A201" s="105" t="s">
        <v>979</v>
      </c>
      <c r="B201" s="117" t="s">
        <v>1503</v>
      </c>
      <c r="C201" s="100">
        <v>2.813953803</v>
      </c>
      <c r="D201" s="99">
        <v>3.46888438</v>
      </c>
      <c r="E201" s="101">
        <f t="shared" si="18"/>
        <v>-0.18880150078683222</v>
      </c>
      <c r="F201" s="100">
        <v>6.03414012</v>
      </c>
      <c r="G201" s="99">
        <v>3.37028923</v>
      </c>
      <c r="H201" s="101">
        <f t="shared" si="19"/>
        <v>0.79039236938130686</v>
      </c>
      <c r="I201" s="102">
        <f t="shared" si="17"/>
        <v>2.1443636045364034</v>
      </c>
    </row>
    <row r="202" spans="1:9" x14ac:dyDescent="0.15">
      <c r="A202" s="105" t="s">
        <v>980</v>
      </c>
      <c r="B202" s="117" t="s">
        <v>1504</v>
      </c>
      <c r="C202" s="100">
        <v>6.5442735279999997</v>
      </c>
      <c r="D202" s="99">
        <v>13.928814233999999</v>
      </c>
      <c r="E202" s="101">
        <f t="shared" si="18"/>
        <v>-0.5301629113535351</v>
      </c>
      <c r="F202" s="100">
        <v>9.5129753900000011</v>
      </c>
      <c r="G202" s="99">
        <v>9.9913899499999985</v>
      </c>
      <c r="H202" s="101">
        <f t="shared" si="19"/>
        <v>-4.7882683229673928E-2</v>
      </c>
      <c r="I202" s="102">
        <f t="shared" si="17"/>
        <v>1.4536335239195401</v>
      </c>
    </row>
    <row r="203" spans="1:9" x14ac:dyDescent="0.15">
      <c r="A203" s="105" t="s">
        <v>981</v>
      </c>
      <c r="B203" s="117" t="s">
        <v>1505</v>
      </c>
      <c r="C203" s="100">
        <v>1.5942038999999999</v>
      </c>
      <c r="D203" s="99">
        <v>2.5249510699999997</v>
      </c>
      <c r="E203" s="101">
        <f t="shared" si="18"/>
        <v>-0.36861988379046096</v>
      </c>
      <c r="F203" s="100">
        <v>1.5699173100000001</v>
      </c>
      <c r="G203" s="99">
        <v>42.233294289999996</v>
      </c>
      <c r="H203" s="101">
        <f t="shared" si="19"/>
        <v>-0.962827495785198</v>
      </c>
      <c r="I203" s="102">
        <f t="shared" si="17"/>
        <v>0.98476569402445957</v>
      </c>
    </row>
    <row r="204" spans="1:9" x14ac:dyDescent="0.15">
      <c r="A204" s="105" t="s">
        <v>1157</v>
      </c>
      <c r="B204" s="117" t="s">
        <v>1506</v>
      </c>
      <c r="C204" s="100">
        <v>2.3101194500000002</v>
      </c>
      <c r="D204" s="99">
        <v>2.5216540899999997</v>
      </c>
      <c r="E204" s="101">
        <f t="shared" si="18"/>
        <v>-8.3887255131015803E-2</v>
      </c>
      <c r="F204" s="100">
        <v>7.4847307900000004</v>
      </c>
      <c r="G204" s="99">
        <v>1.60643007</v>
      </c>
      <c r="H204" s="101">
        <f t="shared" si="19"/>
        <v>3.6592322503026855</v>
      </c>
      <c r="I204" s="102">
        <f>IF(ISERROR(F204/C204),"",(F204/C204))</f>
        <v>3.2399756601330725</v>
      </c>
    </row>
    <row r="205" spans="1:9" x14ac:dyDescent="0.15">
      <c r="A205" s="105" t="s">
        <v>1041</v>
      </c>
      <c r="B205" s="117" t="s">
        <v>323</v>
      </c>
      <c r="C205" s="100">
        <v>1.2599596599999998</v>
      </c>
      <c r="D205" s="99">
        <v>2.4029651099999998</v>
      </c>
      <c r="E205" s="101">
        <f t="shared" si="18"/>
        <v>-0.47566460505121533</v>
      </c>
      <c r="F205" s="100">
        <v>4.5939225199999996</v>
      </c>
      <c r="G205" s="99">
        <v>0.91739126000000004</v>
      </c>
      <c r="H205" s="101">
        <f t="shared" si="19"/>
        <v>4.0075935103196851</v>
      </c>
      <c r="I205" s="102">
        <f t="shared" ref="I205:I235" si="20">IF(ISERROR(F205/C205),"",(F205/C205))</f>
        <v>3.6460869866262229</v>
      </c>
    </row>
    <row r="206" spans="1:9" x14ac:dyDescent="0.15">
      <c r="A206" s="105" t="s">
        <v>982</v>
      </c>
      <c r="B206" s="117" t="s">
        <v>1507</v>
      </c>
      <c r="C206" s="100">
        <v>1.3778883</v>
      </c>
      <c r="D206" s="99">
        <v>2.4732280499999999</v>
      </c>
      <c r="E206" s="101">
        <f t="shared" si="18"/>
        <v>-0.44287858938038482</v>
      </c>
      <c r="F206" s="100">
        <v>1.1510109199999998</v>
      </c>
      <c r="G206" s="99">
        <v>0.83045718999999996</v>
      </c>
      <c r="H206" s="101">
        <f t="shared" si="19"/>
        <v>0.38599669418239357</v>
      </c>
      <c r="I206" s="102">
        <f t="shared" si="20"/>
        <v>0.83534414219207742</v>
      </c>
    </row>
    <row r="207" spans="1:9" x14ac:dyDescent="0.15">
      <c r="A207" s="105" t="s">
        <v>983</v>
      </c>
      <c r="B207" s="117" t="s">
        <v>1508</v>
      </c>
      <c r="C207" s="100">
        <v>2.76945139</v>
      </c>
      <c r="D207" s="99">
        <v>6.3146356500000005</v>
      </c>
      <c r="E207" s="101">
        <f t="shared" si="18"/>
        <v>-0.56142340690709536</v>
      </c>
      <c r="F207" s="100">
        <v>5.9023361200000002</v>
      </c>
      <c r="G207" s="99">
        <v>2.3152423099999999</v>
      </c>
      <c r="H207" s="101">
        <f t="shared" si="19"/>
        <v>1.5493383973274057</v>
      </c>
      <c r="I207" s="102">
        <f t="shared" si="20"/>
        <v>2.1312293623611862</v>
      </c>
    </row>
    <row r="208" spans="1:9" x14ac:dyDescent="0.15">
      <c r="A208" s="105" t="s">
        <v>1509</v>
      </c>
      <c r="B208" s="117" t="s">
        <v>1510</v>
      </c>
      <c r="C208" s="100">
        <v>0.41941116899999997</v>
      </c>
      <c r="D208" s="99">
        <v>0.64022013600000005</v>
      </c>
      <c r="E208" s="101">
        <f t="shared" si="18"/>
        <v>-0.34489537986040486</v>
      </c>
      <c r="F208" s="100">
        <v>2.99675125</v>
      </c>
      <c r="G208" s="99">
        <v>0.43330028999999998</v>
      </c>
      <c r="H208" s="101">
        <f t="shared" si="19"/>
        <v>5.9161071874657649</v>
      </c>
      <c r="I208" s="102">
        <f t="shared" si="20"/>
        <v>7.1451393560766148</v>
      </c>
    </row>
    <row r="209" spans="1:9" x14ac:dyDescent="0.15">
      <c r="A209" s="105" t="s">
        <v>1511</v>
      </c>
      <c r="B209" s="117" t="s">
        <v>1512</v>
      </c>
      <c r="C209" s="100">
        <v>17.238561213000001</v>
      </c>
      <c r="D209" s="99">
        <v>13.833129162000001</v>
      </c>
      <c r="E209" s="101">
        <f t="shared" si="18"/>
        <v>0.2461794443700287</v>
      </c>
      <c r="F209" s="100">
        <v>19.357641140000002</v>
      </c>
      <c r="G209" s="99">
        <v>12.932130800000001</v>
      </c>
      <c r="H209" s="101">
        <f t="shared" si="19"/>
        <v>0.49686400790193064</v>
      </c>
      <c r="I209" s="102">
        <f t="shared" si="20"/>
        <v>1.1229267280961914</v>
      </c>
    </row>
    <row r="210" spans="1:9" x14ac:dyDescent="0.15">
      <c r="A210" s="105" t="s">
        <v>1513</v>
      </c>
      <c r="B210" s="117" t="s">
        <v>1514</v>
      </c>
      <c r="C210" s="100">
        <v>135.35127483299999</v>
      </c>
      <c r="D210" s="99">
        <v>78.206940896999996</v>
      </c>
      <c r="E210" s="101">
        <f t="shared" si="18"/>
        <v>0.7306811042674608</v>
      </c>
      <c r="F210" s="100">
        <v>111.64255584</v>
      </c>
      <c r="G210" s="99">
        <v>33.617871600000001</v>
      </c>
      <c r="H210" s="101">
        <f t="shared" si="19"/>
        <v>2.320928736011949</v>
      </c>
      <c r="I210" s="102">
        <f t="shared" si="20"/>
        <v>0.82483564323828906</v>
      </c>
    </row>
    <row r="211" spans="1:9" x14ac:dyDescent="0.15">
      <c r="A211" s="105" t="s">
        <v>1515</v>
      </c>
      <c r="B211" s="117" t="s">
        <v>1516</v>
      </c>
      <c r="C211" s="100">
        <v>82.905192799999995</v>
      </c>
      <c r="D211" s="99">
        <v>80.764864721999999</v>
      </c>
      <c r="E211" s="101">
        <f t="shared" si="18"/>
        <v>2.6500732532236615E-2</v>
      </c>
      <c r="F211" s="100">
        <v>101.98432932999999</v>
      </c>
      <c r="G211" s="99">
        <v>54.414197039999998</v>
      </c>
      <c r="H211" s="101">
        <f t="shared" si="19"/>
        <v>0.87422281091515663</v>
      </c>
      <c r="I211" s="102">
        <f t="shared" si="20"/>
        <v>1.2301319843260772</v>
      </c>
    </row>
    <row r="212" spans="1:9" x14ac:dyDescent="0.15">
      <c r="A212" s="105" t="s">
        <v>1517</v>
      </c>
      <c r="B212" s="117" t="s">
        <v>1518</v>
      </c>
      <c r="C212" s="100">
        <v>36.167285898000003</v>
      </c>
      <c r="D212" s="99">
        <v>34.119098292000004</v>
      </c>
      <c r="E212" s="101">
        <f t="shared" si="18"/>
        <v>6.0030531536064746E-2</v>
      </c>
      <c r="F212" s="100">
        <v>71.675258319999998</v>
      </c>
      <c r="G212" s="99">
        <v>36.954580479999997</v>
      </c>
      <c r="H212" s="101">
        <f t="shared" si="19"/>
        <v>0.93955004735586178</v>
      </c>
      <c r="I212" s="102">
        <f t="shared" si="20"/>
        <v>1.981770446423339</v>
      </c>
    </row>
    <row r="213" spans="1:9" x14ac:dyDescent="0.15">
      <c r="A213" s="105" t="s">
        <v>1519</v>
      </c>
      <c r="B213" s="117" t="s">
        <v>1520</v>
      </c>
      <c r="C213" s="100">
        <v>5.4871172300000008</v>
      </c>
      <c r="D213" s="99">
        <v>2.1480447099999997</v>
      </c>
      <c r="E213" s="101">
        <f t="shared" si="18"/>
        <v>1.5544706795232401</v>
      </c>
      <c r="F213" s="100">
        <v>2.2089292500000002</v>
      </c>
      <c r="G213" s="99">
        <v>2.1904491299999997</v>
      </c>
      <c r="H213" s="101">
        <f t="shared" si="19"/>
        <v>8.4366807459255178E-3</v>
      </c>
      <c r="I213" s="102">
        <f t="shared" si="20"/>
        <v>0.40256644015604526</v>
      </c>
    </row>
    <row r="214" spans="1:9" x14ac:dyDescent="0.15">
      <c r="A214" s="105" t="s">
        <v>1521</v>
      </c>
      <c r="B214" s="117" t="s">
        <v>1522</v>
      </c>
      <c r="C214" s="100">
        <v>4.60305E-3</v>
      </c>
      <c r="D214" s="99">
        <v>2.7921580000000001E-2</v>
      </c>
      <c r="E214" s="101">
        <f t="shared" si="18"/>
        <v>-0.83514364158475274</v>
      </c>
      <c r="F214" s="100">
        <v>0.29247659999999998</v>
      </c>
      <c r="G214" s="99">
        <v>41.28876082</v>
      </c>
      <c r="H214" s="101">
        <f t="shared" si="19"/>
        <v>-0.9929163144112011</v>
      </c>
      <c r="I214" s="102">
        <f t="shared" si="20"/>
        <v>63.539739955029809</v>
      </c>
    </row>
    <row r="215" spans="1:9" x14ac:dyDescent="0.15">
      <c r="A215" s="105" t="s">
        <v>1523</v>
      </c>
      <c r="B215" s="117" t="s">
        <v>1524</v>
      </c>
      <c r="C215" s="100">
        <v>16.349362998</v>
      </c>
      <c r="D215" s="99">
        <v>33.389167917999998</v>
      </c>
      <c r="E215" s="101">
        <f t="shared" si="18"/>
        <v>-0.51033931009744904</v>
      </c>
      <c r="F215" s="100">
        <v>36.619178090000005</v>
      </c>
      <c r="G215" s="99">
        <v>62.125727470000001</v>
      </c>
      <c r="H215" s="101">
        <f t="shared" si="19"/>
        <v>-0.41056339166920652</v>
      </c>
      <c r="I215" s="102">
        <f t="shared" si="20"/>
        <v>2.2397923450888935</v>
      </c>
    </row>
    <row r="216" spans="1:9" x14ac:dyDescent="0.15">
      <c r="A216" s="105" t="s">
        <v>1525</v>
      </c>
      <c r="B216" s="117" t="s">
        <v>1526</v>
      </c>
      <c r="C216" s="100">
        <v>1.0017506999999999</v>
      </c>
      <c r="D216" s="99">
        <v>2.0665305699999998</v>
      </c>
      <c r="E216" s="101">
        <f t="shared" si="18"/>
        <v>-0.51524999700343166</v>
      </c>
      <c r="F216" s="100">
        <v>7.9439999999999997E-3</v>
      </c>
      <c r="G216" s="99">
        <v>74.712606219999998</v>
      </c>
      <c r="H216" s="101">
        <f t="shared" si="19"/>
        <v>-0.99989367256207595</v>
      </c>
      <c r="I216" s="102">
        <f t="shared" si="20"/>
        <v>7.930116744615202E-3</v>
      </c>
    </row>
    <row r="217" spans="1:9" x14ac:dyDescent="0.15">
      <c r="A217" s="105" t="s">
        <v>1527</v>
      </c>
      <c r="B217" s="117" t="s">
        <v>1528</v>
      </c>
      <c r="C217" s="100">
        <v>26.376208383000002</v>
      </c>
      <c r="D217" s="99">
        <v>23.246248386000001</v>
      </c>
      <c r="E217" s="101">
        <f t="shared" si="18"/>
        <v>0.13464366142129891</v>
      </c>
      <c r="F217" s="100">
        <v>28.597229980000002</v>
      </c>
      <c r="G217" s="99">
        <v>13.265204000000001</v>
      </c>
      <c r="H217" s="101">
        <f t="shared" si="19"/>
        <v>1.1558077795109671</v>
      </c>
      <c r="I217" s="102">
        <f t="shared" si="20"/>
        <v>1.0842054917351764</v>
      </c>
    </row>
    <row r="218" spans="1:9" x14ac:dyDescent="0.15">
      <c r="A218" s="105" t="s">
        <v>1529</v>
      </c>
      <c r="B218" s="117" t="s">
        <v>1530</v>
      </c>
      <c r="C218" s="100">
        <v>0.21314112599999999</v>
      </c>
      <c r="D218" s="99">
        <v>1.2121226159999998</v>
      </c>
      <c r="E218" s="101">
        <f t="shared" si="18"/>
        <v>-0.8241587747093071</v>
      </c>
      <c r="F218" s="100">
        <v>0.96904144999999997</v>
      </c>
      <c r="G218" s="99">
        <v>70.818643430000009</v>
      </c>
      <c r="H218" s="101">
        <f t="shared" si="19"/>
        <v>-0.98631657706126719</v>
      </c>
      <c r="I218" s="102">
        <f t="shared" si="20"/>
        <v>4.5464780457245029</v>
      </c>
    </row>
    <row r="219" spans="1:9" x14ac:dyDescent="0.15">
      <c r="A219" s="105" t="s">
        <v>1531</v>
      </c>
      <c r="B219" s="117" t="s">
        <v>1532</v>
      </c>
      <c r="C219" s="100">
        <v>2.9530381499999998</v>
      </c>
      <c r="D219" s="99">
        <v>4.6731233789999997</v>
      </c>
      <c r="E219" s="101">
        <f t="shared" si="18"/>
        <v>-0.36808042277028008</v>
      </c>
      <c r="F219" s="100">
        <v>1.9951934499999999</v>
      </c>
      <c r="G219" s="99">
        <v>9.5016444999999994</v>
      </c>
      <c r="H219" s="101">
        <f t="shared" si="19"/>
        <v>-0.79001598618007651</v>
      </c>
      <c r="I219" s="102">
        <f t="shared" si="20"/>
        <v>0.67564093271195969</v>
      </c>
    </row>
    <row r="220" spans="1:9" x14ac:dyDescent="0.15">
      <c r="A220" s="105" t="s">
        <v>1533</v>
      </c>
      <c r="B220" s="117" t="s">
        <v>1534</v>
      </c>
      <c r="C220" s="100">
        <v>5.3132800000000001E-3</v>
      </c>
      <c r="D220" s="99">
        <v>0.52393000000000001</v>
      </c>
      <c r="E220" s="101">
        <f t="shared" si="18"/>
        <v>-0.98985879793102127</v>
      </c>
      <c r="F220" s="100">
        <v>0.15884604999999999</v>
      </c>
      <c r="G220" s="99">
        <v>47.08531533</v>
      </c>
      <c r="H220" s="101">
        <f t="shared" si="19"/>
        <v>-0.99662642059659745</v>
      </c>
      <c r="I220" s="102">
        <f t="shared" si="20"/>
        <v>29.896043498554562</v>
      </c>
    </row>
    <row r="221" spans="1:9" x14ac:dyDescent="0.15">
      <c r="A221" s="105" t="s">
        <v>49</v>
      </c>
      <c r="B221" s="117" t="s">
        <v>50</v>
      </c>
      <c r="C221" s="100">
        <v>2.8520942000000002</v>
      </c>
      <c r="D221" s="99">
        <v>4.0337519799999999</v>
      </c>
      <c r="E221" s="101">
        <f t="shared" si="18"/>
        <v>-0.29294259683263912</v>
      </c>
      <c r="F221" s="100">
        <v>0.21762910999999999</v>
      </c>
      <c r="G221" s="99">
        <v>1.80871559</v>
      </c>
      <c r="H221" s="101">
        <f t="shared" si="19"/>
        <v>-0.87967753957381434</v>
      </c>
      <c r="I221" s="102">
        <f t="shared" si="20"/>
        <v>7.630502176260516E-2</v>
      </c>
    </row>
    <row r="222" spans="1:9" x14ac:dyDescent="0.15">
      <c r="A222" s="105" t="s">
        <v>51</v>
      </c>
      <c r="B222" s="117" t="s">
        <v>52</v>
      </c>
      <c r="C222" s="100">
        <v>3.6037120000000006E-2</v>
      </c>
      <c r="D222" s="99">
        <v>20.40758464</v>
      </c>
      <c r="E222" s="101">
        <f t="shared" si="18"/>
        <v>-0.99823413105295344</v>
      </c>
      <c r="F222" s="100">
        <v>5.2837849800000001</v>
      </c>
      <c r="G222" s="99">
        <v>146.39673888999999</v>
      </c>
      <c r="H222" s="101">
        <f t="shared" si="19"/>
        <v>-0.96390776857420202</v>
      </c>
      <c r="I222" s="102">
        <f t="shared" si="20"/>
        <v>146.62062284666476</v>
      </c>
    </row>
    <row r="223" spans="1:9" x14ac:dyDescent="0.15">
      <c r="A223" s="105" t="s">
        <v>155</v>
      </c>
      <c r="B223" s="117" t="s">
        <v>156</v>
      </c>
      <c r="C223" s="100">
        <v>0.26853190999999998</v>
      </c>
      <c r="D223" s="99">
        <v>0.34719758899999997</v>
      </c>
      <c r="E223" s="101">
        <f t="shared" si="18"/>
        <v>-0.2265732294586873</v>
      </c>
      <c r="F223" s="100">
        <v>9.8430200000000009E-3</v>
      </c>
      <c r="G223" s="99">
        <v>0.91325051000000002</v>
      </c>
      <c r="H223" s="101">
        <f t="shared" si="19"/>
        <v>-0.98922199342653527</v>
      </c>
      <c r="I223" s="102">
        <f t="shared" si="20"/>
        <v>3.6654936093069912E-2</v>
      </c>
    </row>
    <row r="224" spans="1:9" x14ac:dyDescent="0.15">
      <c r="A224" s="105" t="s">
        <v>157</v>
      </c>
      <c r="B224" s="117" t="s">
        <v>158</v>
      </c>
      <c r="C224" s="100">
        <v>2.739E-5</v>
      </c>
      <c r="D224" s="99">
        <v>0.64984466000000007</v>
      </c>
      <c r="E224" s="101">
        <f t="shared" si="18"/>
        <v>-0.99995785146561023</v>
      </c>
      <c r="F224" s="100">
        <v>7.0408520000000002E-2</v>
      </c>
      <c r="G224" s="99">
        <v>38.642984799999994</v>
      </c>
      <c r="H224" s="101">
        <f t="shared" si="19"/>
        <v>-0.99817797407823428</v>
      </c>
      <c r="I224" s="102">
        <f t="shared" si="20"/>
        <v>2570.5921869295362</v>
      </c>
    </row>
    <row r="225" spans="1:9" x14ac:dyDescent="0.15">
      <c r="A225" s="105" t="s">
        <v>159</v>
      </c>
      <c r="B225" s="117" t="s">
        <v>160</v>
      </c>
      <c r="C225" s="100">
        <v>2.2698507349999999</v>
      </c>
      <c r="D225" s="99">
        <v>12.771317351</v>
      </c>
      <c r="E225" s="101">
        <f t="shared" si="18"/>
        <v>-0.82226964747514719</v>
      </c>
      <c r="F225" s="100">
        <v>12.68935806</v>
      </c>
      <c r="G225" s="99">
        <v>11.120832419999999</v>
      </c>
      <c r="H225" s="101">
        <f t="shared" si="19"/>
        <v>0.14104390577625492</v>
      </c>
      <c r="I225" s="102">
        <f t="shared" si="20"/>
        <v>5.590393176227952</v>
      </c>
    </row>
    <row r="226" spans="1:9" x14ac:dyDescent="0.15">
      <c r="A226" s="105" t="s">
        <v>161</v>
      </c>
      <c r="B226" s="117" t="s">
        <v>162</v>
      </c>
      <c r="C226" s="100">
        <v>0.21077876999999998</v>
      </c>
      <c r="D226" s="99">
        <v>0.92000231999999993</v>
      </c>
      <c r="E226" s="101">
        <f t="shared" si="18"/>
        <v>-0.77089321905188246</v>
      </c>
      <c r="F226" s="100">
        <v>3.9682000000000002E-2</v>
      </c>
      <c r="G226" s="99">
        <v>42.63606343</v>
      </c>
      <c r="H226" s="101">
        <f t="shared" si="19"/>
        <v>-0.99906928555763241</v>
      </c>
      <c r="I226" s="102">
        <f t="shared" si="20"/>
        <v>0.18826374212165678</v>
      </c>
    </row>
    <row r="227" spans="1:9" x14ac:dyDescent="0.15">
      <c r="A227" s="105" t="s">
        <v>163</v>
      </c>
      <c r="B227" s="117" t="s">
        <v>164</v>
      </c>
      <c r="C227" s="100">
        <v>17.814950330999999</v>
      </c>
      <c r="D227" s="99">
        <v>17.84530857</v>
      </c>
      <c r="E227" s="101">
        <f t="shared" si="18"/>
        <v>-1.7011887959750283E-3</v>
      </c>
      <c r="F227" s="100">
        <v>62.137610090000003</v>
      </c>
      <c r="G227" s="99">
        <v>28.997340219999998</v>
      </c>
      <c r="H227" s="101">
        <f t="shared" si="19"/>
        <v>1.1428727468991293</v>
      </c>
      <c r="I227" s="102">
        <f t="shared" si="20"/>
        <v>3.4879474225574256</v>
      </c>
    </row>
    <row r="228" spans="1:9" x14ac:dyDescent="0.15">
      <c r="A228" s="105" t="s">
        <v>165</v>
      </c>
      <c r="B228" s="117" t="s">
        <v>166</v>
      </c>
      <c r="C228" s="100">
        <v>2.0079836900000001</v>
      </c>
      <c r="D228" s="99">
        <v>3.9608271400000001</v>
      </c>
      <c r="E228" s="101">
        <f t="shared" si="18"/>
        <v>-0.49303930239177263</v>
      </c>
      <c r="F228" s="100">
        <v>34.064963470000002</v>
      </c>
      <c r="G228" s="99">
        <v>49.680362509999995</v>
      </c>
      <c r="H228" s="101">
        <f t="shared" si="19"/>
        <v>-0.31431733286682084</v>
      </c>
      <c r="I228" s="102">
        <f t="shared" si="20"/>
        <v>16.964761038472378</v>
      </c>
    </row>
    <row r="229" spans="1:9" x14ac:dyDescent="0.15">
      <c r="A229" s="105" t="s">
        <v>167</v>
      </c>
      <c r="B229" s="117" t="s">
        <v>168</v>
      </c>
      <c r="C229" s="100">
        <v>4.0046473139999996</v>
      </c>
      <c r="D229" s="99">
        <v>12.674511769999999</v>
      </c>
      <c r="E229" s="101">
        <f t="shared" si="18"/>
        <v>-0.6840393234334422</v>
      </c>
      <c r="F229" s="100">
        <v>1.61978373</v>
      </c>
      <c r="G229" s="99">
        <v>17.815605519999998</v>
      </c>
      <c r="H229" s="101">
        <f t="shared" si="19"/>
        <v>-0.90908062438957726</v>
      </c>
      <c r="I229" s="102">
        <f t="shared" si="20"/>
        <v>0.40447600075475715</v>
      </c>
    </row>
    <row r="230" spans="1:9" x14ac:dyDescent="0.15">
      <c r="A230" s="105" t="s">
        <v>169</v>
      </c>
      <c r="B230" s="117" t="s">
        <v>170</v>
      </c>
      <c r="C230" s="100">
        <v>9.4278500000000002E-4</v>
      </c>
      <c r="D230" s="99">
        <v>4.0946778500000001</v>
      </c>
      <c r="E230" s="101">
        <f t="shared" si="18"/>
        <v>-0.99976975355948938</v>
      </c>
      <c r="F230" s="100">
        <v>3.7980149999999999</v>
      </c>
      <c r="G230" s="99">
        <v>87.591219699999996</v>
      </c>
      <c r="H230" s="101">
        <f t="shared" si="19"/>
        <v>-0.95663931826719384</v>
      </c>
      <c r="I230" s="102">
        <f t="shared" si="20"/>
        <v>4028.5059690173262</v>
      </c>
    </row>
    <row r="231" spans="1:9" x14ac:dyDescent="0.15">
      <c r="A231" s="105" t="s">
        <v>171</v>
      </c>
      <c r="B231" s="117" t="s">
        <v>172</v>
      </c>
      <c r="C231" s="100">
        <v>10.493071075</v>
      </c>
      <c r="D231" s="99">
        <v>10.564297325</v>
      </c>
      <c r="E231" s="101">
        <f t="shared" si="18"/>
        <v>-6.7421663560572886E-3</v>
      </c>
      <c r="F231" s="100">
        <v>35.247093880000001</v>
      </c>
      <c r="G231" s="99">
        <v>47.229450110000002</v>
      </c>
      <c r="H231" s="101">
        <f t="shared" si="19"/>
        <v>-0.25370518187470803</v>
      </c>
      <c r="I231" s="102">
        <f t="shared" si="20"/>
        <v>3.3590827345082102</v>
      </c>
    </row>
    <row r="232" spans="1:9" x14ac:dyDescent="0.15">
      <c r="A232" s="105" t="s">
        <v>173</v>
      </c>
      <c r="B232" s="117" t="s">
        <v>174</v>
      </c>
      <c r="C232" s="100">
        <v>0.90069763999999997</v>
      </c>
      <c r="D232" s="99">
        <v>1.94680513</v>
      </c>
      <c r="E232" s="101">
        <f t="shared" si="18"/>
        <v>-0.53734576403134915</v>
      </c>
      <c r="F232" s="100">
        <v>6.003E-2</v>
      </c>
      <c r="G232" s="99">
        <v>45.972888079999997</v>
      </c>
      <c r="H232" s="101">
        <f t="shared" si="19"/>
        <v>-0.99869423039301908</v>
      </c>
      <c r="I232" s="102">
        <f t="shared" si="20"/>
        <v>6.664833717117323E-2</v>
      </c>
    </row>
    <row r="233" spans="1:9" x14ac:dyDescent="0.15">
      <c r="A233" s="105" t="s">
        <v>175</v>
      </c>
      <c r="B233" s="117" t="s">
        <v>176</v>
      </c>
      <c r="C233" s="100">
        <v>0.20565338500000002</v>
      </c>
      <c r="D233" s="99">
        <v>7.0430705800000002</v>
      </c>
      <c r="E233" s="101">
        <f t="shared" si="18"/>
        <v>-0.9708006071124734</v>
      </c>
      <c r="F233" s="100">
        <v>3.7927000000000002E-2</v>
      </c>
      <c r="G233" s="99">
        <v>12.551048420000001</v>
      </c>
      <c r="H233" s="101">
        <f t="shared" si="19"/>
        <v>-0.99697818072794908</v>
      </c>
      <c r="I233" s="102">
        <f t="shared" si="20"/>
        <v>0.18442195833538066</v>
      </c>
    </row>
    <row r="234" spans="1:9" x14ac:dyDescent="0.15">
      <c r="A234" s="105" t="s">
        <v>177</v>
      </c>
      <c r="B234" s="117" t="s">
        <v>178</v>
      </c>
      <c r="C234" s="100">
        <v>0.67453571999999995</v>
      </c>
      <c r="D234" s="99">
        <v>3.4409480600000002</v>
      </c>
      <c r="E234" s="101">
        <f t="shared" si="18"/>
        <v>-0.80396806105814922</v>
      </c>
      <c r="F234" s="100">
        <v>0.12928397999999999</v>
      </c>
      <c r="G234" s="99">
        <v>47.449157130000003</v>
      </c>
      <c r="H234" s="101">
        <f t="shared" si="19"/>
        <v>-0.99727531556259696</v>
      </c>
      <c r="I234" s="102">
        <f t="shared" si="20"/>
        <v>0.1916636527417703</v>
      </c>
    </row>
    <row r="235" spans="1:9" x14ac:dyDescent="0.15">
      <c r="A235" s="105" t="s">
        <v>179</v>
      </c>
      <c r="B235" s="117" t="s">
        <v>180</v>
      </c>
      <c r="C235" s="100">
        <v>11.281953613000001</v>
      </c>
      <c r="D235" s="99">
        <v>22.632053287000002</v>
      </c>
      <c r="E235" s="101">
        <f t="shared" si="18"/>
        <v>-0.50150552095596079</v>
      </c>
      <c r="F235" s="100">
        <v>5.5793565300000001</v>
      </c>
      <c r="G235" s="99">
        <v>32.29555749</v>
      </c>
      <c r="H235" s="101">
        <f t="shared" si="19"/>
        <v>-0.82724074257805913</v>
      </c>
      <c r="I235" s="102">
        <f t="shared" si="20"/>
        <v>0.49453815548142332</v>
      </c>
    </row>
    <row r="236" spans="1:9" x14ac:dyDescent="0.15">
      <c r="A236" s="105" t="s">
        <v>181</v>
      </c>
      <c r="B236" s="117" t="s">
        <v>182</v>
      </c>
      <c r="C236" s="100">
        <v>0.22742187400000002</v>
      </c>
      <c r="D236" s="99">
        <v>3.1841348700000003</v>
      </c>
      <c r="E236" s="101">
        <f t="shared" si="18"/>
        <v>-0.92857655743709122</v>
      </c>
      <c r="F236" s="100">
        <v>0.29907897</v>
      </c>
      <c r="G236" s="99">
        <v>105.18551472</v>
      </c>
      <c r="H236" s="101">
        <f t="shared" si="19"/>
        <v>-0.99715665250299779</v>
      </c>
      <c r="I236" s="102">
        <f>IF(ISERROR(F236/C236),"",(F236/C236))</f>
        <v>1.3150844496163108</v>
      </c>
    </row>
    <row r="237" spans="1:9" x14ac:dyDescent="0.15">
      <c r="A237" s="105" t="s">
        <v>183</v>
      </c>
      <c r="B237" s="117" t="s">
        <v>184</v>
      </c>
      <c r="C237" s="100">
        <v>1.2403692200000001</v>
      </c>
      <c r="D237" s="99">
        <v>0.19644192000000002</v>
      </c>
      <c r="E237" s="101">
        <f t="shared" si="18"/>
        <v>5.3141778496158043</v>
      </c>
      <c r="F237" s="100">
        <v>0.31588337</v>
      </c>
      <c r="G237" s="99">
        <v>6.8151228899999996</v>
      </c>
      <c r="H237" s="101">
        <f t="shared" si="19"/>
        <v>-0.95364964431331034</v>
      </c>
      <c r="I237" s="102">
        <f t="shared" ref="I237:I256" si="21">IF(ISERROR(F237/C237),"",(F237/C237))</f>
        <v>0.25466882352981962</v>
      </c>
    </row>
    <row r="238" spans="1:9" x14ac:dyDescent="0.15">
      <c r="A238" s="105" t="s">
        <v>185</v>
      </c>
      <c r="B238" s="117" t="s">
        <v>186</v>
      </c>
      <c r="C238" s="100">
        <v>5.7104E-3</v>
      </c>
      <c r="D238" s="99">
        <v>0</v>
      </c>
      <c r="E238" s="101" t="str">
        <f t="shared" si="18"/>
        <v/>
      </c>
      <c r="F238" s="100">
        <v>3.2046999999999999E-2</v>
      </c>
      <c r="G238" s="99">
        <v>24.743753350000002</v>
      </c>
      <c r="H238" s="101">
        <f t="shared" si="19"/>
        <v>-0.99870484483308997</v>
      </c>
      <c r="I238" s="102">
        <f t="shared" si="21"/>
        <v>5.6120411880078453</v>
      </c>
    </row>
    <row r="239" spans="1:9" x14ac:dyDescent="0.15">
      <c r="A239" s="105" t="s">
        <v>187</v>
      </c>
      <c r="B239" s="117" t="s">
        <v>188</v>
      </c>
      <c r="C239" s="100">
        <v>3.7703387000000005E-2</v>
      </c>
      <c r="D239" s="99">
        <v>0.924822476</v>
      </c>
      <c r="E239" s="101">
        <f t="shared" si="18"/>
        <v>-0.95923175746866252</v>
      </c>
      <c r="F239" s="100">
        <v>0.13244496</v>
      </c>
      <c r="G239" s="99">
        <v>1.91036155</v>
      </c>
      <c r="H239" s="101">
        <f t="shared" si="19"/>
        <v>-0.93067021266210048</v>
      </c>
      <c r="I239" s="102">
        <f t="shared" si="21"/>
        <v>3.5128133183366255</v>
      </c>
    </row>
    <row r="240" spans="1:9" x14ac:dyDescent="0.15">
      <c r="A240" s="105" t="s">
        <v>189</v>
      </c>
      <c r="B240" s="117" t="s">
        <v>190</v>
      </c>
      <c r="C240" s="100">
        <v>0.39034767999999997</v>
      </c>
      <c r="D240" s="99">
        <v>2.8261981299999999</v>
      </c>
      <c r="E240" s="101">
        <f t="shared" si="18"/>
        <v>-0.86188240808155936</v>
      </c>
      <c r="F240" s="100">
        <v>1.15595004</v>
      </c>
      <c r="G240" s="99">
        <v>7.0984736799999997</v>
      </c>
      <c r="H240" s="101">
        <f t="shared" si="19"/>
        <v>-0.83715512769218292</v>
      </c>
      <c r="I240" s="102">
        <f t="shared" si="21"/>
        <v>2.9613344698244397</v>
      </c>
    </row>
    <row r="241" spans="1:9" x14ac:dyDescent="0.15">
      <c r="A241" s="105" t="s">
        <v>191</v>
      </c>
      <c r="B241" s="117" t="s">
        <v>192</v>
      </c>
      <c r="C241" s="100">
        <v>9.0329999999999997E-5</v>
      </c>
      <c r="D241" s="99">
        <v>2.2409000000000001E-3</v>
      </c>
      <c r="E241" s="101">
        <f t="shared" si="18"/>
        <v>-0.95969030300325764</v>
      </c>
      <c r="F241" s="100">
        <v>15.218356480000001</v>
      </c>
      <c r="G241" s="99">
        <v>52.340108990000004</v>
      </c>
      <c r="H241" s="101">
        <f t="shared" si="19"/>
        <v>-0.70924102426100055</v>
      </c>
      <c r="I241" s="102">
        <f t="shared" si="21"/>
        <v>168475.10771615189</v>
      </c>
    </row>
    <row r="242" spans="1:9" x14ac:dyDescent="0.15">
      <c r="A242" s="105" t="s">
        <v>193</v>
      </c>
      <c r="B242" s="117" t="s">
        <v>194</v>
      </c>
      <c r="C242" s="100">
        <v>4.1790348900000005</v>
      </c>
      <c r="D242" s="99">
        <v>5.8165226399999996</v>
      </c>
      <c r="E242" s="101">
        <f t="shared" si="18"/>
        <v>-0.28152348943663685</v>
      </c>
      <c r="F242" s="100">
        <v>7.4048425199999999</v>
      </c>
      <c r="G242" s="99">
        <v>13.01122636</v>
      </c>
      <c r="H242" s="101">
        <f t="shared" si="19"/>
        <v>-0.4308881949233877</v>
      </c>
      <c r="I242" s="102">
        <f t="shared" si="21"/>
        <v>1.7719025360900968</v>
      </c>
    </row>
    <row r="243" spans="1:9" x14ac:dyDescent="0.15">
      <c r="A243" s="105" t="s">
        <v>195</v>
      </c>
      <c r="B243" s="117" t="s">
        <v>196</v>
      </c>
      <c r="C243" s="100">
        <v>0.25764123</v>
      </c>
      <c r="D243" s="99">
        <v>1.06965496</v>
      </c>
      <c r="E243" s="101">
        <f t="shared" si="18"/>
        <v>-0.75913613301994132</v>
      </c>
      <c r="F243" s="100">
        <v>0.19445444000000001</v>
      </c>
      <c r="G243" s="99">
        <v>58.981692520000003</v>
      </c>
      <c r="H243" s="101">
        <f t="shared" si="19"/>
        <v>-0.99670313903023278</v>
      </c>
      <c r="I243" s="102">
        <f t="shared" si="21"/>
        <v>0.75474891965078728</v>
      </c>
    </row>
    <row r="244" spans="1:9" x14ac:dyDescent="0.15">
      <c r="A244" s="105" t="s">
        <v>197</v>
      </c>
      <c r="B244" s="117" t="s">
        <v>198</v>
      </c>
      <c r="C244" s="100">
        <v>7.6889871599999999</v>
      </c>
      <c r="D244" s="99">
        <v>11.249147599999999</v>
      </c>
      <c r="E244" s="101">
        <f t="shared" si="18"/>
        <v>-0.31648268531919688</v>
      </c>
      <c r="F244" s="100">
        <v>9.3443963000000014</v>
      </c>
      <c r="G244" s="99">
        <v>23.414027409999999</v>
      </c>
      <c r="H244" s="101">
        <f t="shared" si="19"/>
        <v>-0.6009060664202921</v>
      </c>
      <c r="I244" s="102">
        <f t="shared" si="21"/>
        <v>1.2152961249060015</v>
      </c>
    </row>
    <row r="245" spans="1:9" x14ac:dyDescent="0.15">
      <c r="A245" s="105" t="s">
        <v>199</v>
      </c>
      <c r="B245" s="117" t="s">
        <v>200</v>
      </c>
      <c r="C245" s="100">
        <v>2.4384778499999999</v>
      </c>
      <c r="D245" s="99">
        <v>6.1253059699999994</v>
      </c>
      <c r="E245" s="101">
        <f t="shared" si="18"/>
        <v>-0.60190105409542505</v>
      </c>
      <c r="F245" s="100">
        <v>8.8251460500000007</v>
      </c>
      <c r="G245" s="99">
        <v>70.044673790000004</v>
      </c>
      <c r="H245" s="101">
        <f t="shared" si="19"/>
        <v>-0.87400689342263838</v>
      </c>
      <c r="I245" s="102">
        <f t="shared" si="21"/>
        <v>3.6191208585306613</v>
      </c>
    </row>
    <row r="246" spans="1:9" x14ac:dyDescent="0.15">
      <c r="A246" s="105" t="s">
        <v>201</v>
      </c>
      <c r="B246" s="117" t="s">
        <v>202</v>
      </c>
      <c r="C246" s="100">
        <v>2.0323037099999999</v>
      </c>
      <c r="D246" s="99">
        <v>7.3015259999999998E-2</v>
      </c>
      <c r="E246" s="101">
        <f t="shared" si="18"/>
        <v>26.833958408146461</v>
      </c>
      <c r="F246" s="100">
        <v>0.56565369999999993</v>
      </c>
      <c r="G246" s="99">
        <v>7.4219678799999995</v>
      </c>
      <c r="H246" s="101">
        <f t="shared" si="19"/>
        <v>-0.92378656049910046</v>
      </c>
      <c r="I246" s="102">
        <f t="shared" si="21"/>
        <v>0.27833128346746949</v>
      </c>
    </row>
    <row r="247" spans="1:9" x14ac:dyDescent="0.15">
      <c r="A247" s="105" t="s">
        <v>203</v>
      </c>
      <c r="B247" s="117" t="s">
        <v>204</v>
      </c>
      <c r="C247" s="100">
        <v>8.3279999999999997E-4</v>
      </c>
      <c r="D247" s="99">
        <v>0</v>
      </c>
      <c r="E247" s="101" t="str">
        <f t="shared" si="18"/>
        <v/>
      </c>
      <c r="F247" s="100">
        <v>0</v>
      </c>
      <c r="G247" s="99">
        <v>24.1551057</v>
      </c>
      <c r="H247" s="101">
        <f t="shared" si="19"/>
        <v>-1</v>
      </c>
      <c r="I247" s="102">
        <f t="shared" si="21"/>
        <v>0</v>
      </c>
    </row>
    <row r="248" spans="1:9" x14ac:dyDescent="0.15">
      <c r="A248" s="105" t="s">
        <v>205</v>
      </c>
      <c r="B248" s="117" t="s">
        <v>206</v>
      </c>
      <c r="C248" s="100">
        <v>9.2571326870000004</v>
      </c>
      <c r="D248" s="99">
        <v>13.874759115</v>
      </c>
      <c r="E248" s="101">
        <f t="shared" si="18"/>
        <v>-0.33280768262188309</v>
      </c>
      <c r="F248" s="100">
        <v>7.2848564699999994</v>
      </c>
      <c r="G248" s="99">
        <v>15.798221380000001</v>
      </c>
      <c r="H248" s="101">
        <f t="shared" si="19"/>
        <v>-0.53888122626118062</v>
      </c>
      <c r="I248" s="102">
        <f t="shared" si="21"/>
        <v>0.78694523631818381</v>
      </c>
    </row>
    <row r="249" spans="1:9" x14ac:dyDescent="0.15">
      <c r="A249" s="105" t="s">
        <v>207</v>
      </c>
      <c r="B249" s="117" t="s">
        <v>208</v>
      </c>
      <c r="C249" s="100">
        <v>0.64654730000000005</v>
      </c>
      <c r="D249" s="99">
        <v>1.2239588700000001</v>
      </c>
      <c r="E249" s="101">
        <f t="shared" si="18"/>
        <v>-0.47175733119201957</v>
      </c>
      <c r="F249" s="100">
        <v>8.5400980000000001E-2</v>
      </c>
      <c r="G249" s="99">
        <v>33.501636170000005</v>
      </c>
      <c r="H249" s="101">
        <f t="shared" si="19"/>
        <v>-0.99745084151810848</v>
      </c>
      <c r="I249" s="102">
        <f t="shared" si="21"/>
        <v>0.13208775289913049</v>
      </c>
    </row>
    <row r="250" spans="1:9" x14ac:dyDescent="0.15">
      <c r="A250" s="105" t="s">
        <v>209</v>
      </c>
      <c r="B250" s="117" t="s">
        <v>210</v>
      </c>
      <c r="C250" s="100">
        <v>0.12704807000000001</v>
      </c>
      <c r="D250" s="99">
        <v>0.15871610999999999</v>
      </c>
      <c r="E250" s="101">
        <f t="shared" si="18"/>
        <v>-0.19952631147524957</v>
      </c>
      <c r="F250" s="100">
        <v>5.3685120000000003E-2</v>
      </c>
      <c r="G250" s="99">
        <v>0.35593939000000002</v>
      </c>
      <c r="H250" s="101">
        <f t="shared" si="19"/>
        <v>-0.84917342247510175</v>
      </c>
      <c r="I250" s="102">
        <f t="shared" si="21"/>
        <v>0.42255754062222273</v>
      </c>
    </row>
    <row r="251" spans="1:9" x14ac:dyDescent="0.15">
      <c r="A251" s="105" t="s">
        <v>211</v>
      </c>
      <c r="B251" s="117" t="s">
        <v>212</v>
      </c>
      <c r="C251" s="100">
        <v>0.49444049000000001</v>
      </c>
      <c r="D251" s="99">
        <v>0.13527810000000001</v>
      </c>
      <c r="E251" s="101">
        <f t="shared" si="18"/>
        <v>2.6549928628506754</v>
      </c>
      <c r="F251" s="100">
        <v>0.12116796000000001</v>
      </c>
      <c r="G251" s="99">
        <v>7.0237070000000013E-2</v>
      </c>
      <c r="H251" s="101">
        <f t="shared" si="19"/>
        <v>0.72512834034791007</v>
      </c>
      <c r="I251" s="102">
        <f t="shared" si="21"/>
        <v>0.24506075544096317</v>
      </c>
    </row>
    <row r="252" spans="1:9" x14ac:dyDescent="0.15">
      <c r="A252" s="105" t="s">
        <v>213</v>
      </c>
      <c r="B252" s="117" t="s">
        <v>214</v>
      </c>
      <c r="C252" s="100">
        <v>1.6611813359999998</v>
      </c>
      <c r="D252" s="99">
        <v>0.98930543999999998</v>
      </c>
      <c r="E252" s="101">
        <f t="shared" si="18"/>
        <v>0.67913898866259137</v>
      </c>
      <c r="F252" s="100">
        <v>6.2004519999999994E-2</v>
      </c>
      <c r="G252" s="99">
        <v>0.78283583000000001</v>
      </c>
      <c r="H252" s="101">
        <f t="shared" si="19"/>
        <v>-0.92079498967235573</v>
      </c>
      <c r="I252" s="102">
        <f t="shared" si="21"/>
        <v>3.7325557816163667E-2</v>
      </c>
    </row>
    <row r="253" spans="1:9" x14ac:dyDescent="0.15">
      <c r="A253" s="105" t="s">
        <v>1151</v>
      </c>
      <c r="B253" s="117" t="s">
        <v>217</v>
      </c>
      <c r="C253" s="100">
        <v>0.35418161999999997</v>
      </c>
      <c r="D253" s="99">
        <v>0.91731242000000002</v>
      </c>
      <c r="E253" s="101">
        <f t="shared" si="18"/>
        <v>-0.61389204781507267</v>
      </c>
      <c r="F253" s="100">
        <v>0</v>
      </c>
      <c r="G253" s="99">
        <v>18.872767469999999</v>
      </c>
      <c r="H253" s="101">
        <f t="shared" si="19"/>
        <v>-1</v>
      </c>
      <c r="I253" s="102">
        <f t="shared" si="21"/>
        <v>0</v>
      </c>
    </row>
    <row r="254" spans="1:9" x14ac:dyDescent="0.15">
      <c r="A254" s="105" t="s">
        <v>1152</v>
      </c>
      <c r="B254" s="117" t="s">
        <v>218</v>
      </c>
      <c r="C254" s="100">
        <v>6.3576437000000006</v>
      </c>
      <c r="D254" s="99">
        <v>0.42307914000000002</v>
      </c>
      <c r="E254" s="101">
        <f t="shared" si="18"/>
        <v>14.027079094469181</v>
      </c>
      <c r="F254" s="100">
        <v>5.7062554800000003</v>
      </c>
      <c r="G254" s="99">
        <v>0.29085960999999999</v>
      </c>
      <c r="H254" s="101">
        <f t="shared" si="19"/>
        <v>18.618590150760362</v>
      </c>
      <c r="I254" s="102">
        <f t="shared" si="21"/>
        <v>0.89754250934194379</v>
      </c>
    </row>
    <row r="255" spans="1:9" x14ac:dyDescent="0.15">
      <c r="A255" s="105" t="s">
        <v>215</v>
      </c>
      <c r="B255" s="117" t="s">
        <v>216</v>
      </c>
      <c r="C255" s="100">
        <v>1.766645024</v>
      </c>
      <c r="D255" s="99">
        <v>0.77421264499999998</v>
      </c>
      <c r="E255" s="101">
        <f t="shared" si="18"/>
        <v>1.2818602039236908</v>
      </c>
      <c r="F255" s="100">
        <v>0.96220057999999997</v>
      </c>
      <c r="G255" s="99">
        <v>0.24964678000000001</v>
      </c>
      <c r="H255" s="101">
        <f t="shared" si="19"/>
        <v>2.8542479097867792</v>
      </c>
      <c r="I255" s="102">
        <f t="shared" si="21"/>
        <v>0.54464850998838799</v>
      </c>
    </row>
    <row r="256" spans="1:9" x14ac:dyDescent="0.15">
      <c r="A256" s="105" t="s">
        <v>1155</v>
      </c>
      <c r="B256" s="117" t="s">
        <v>219</v>
      </c>
      <c r="C256" s="100">
        <v>2.0319997000000001</v>
      </c>
      <c r="D256" s="99">
        <v>1.5209620500000001</v>
      </c>
      <c r="E256" s="101">
        <f t="shared" si="18"/>
        <v>0.33599631890881176</v>
      </c>
      <c r="F256" s="100">
        <v>2.4141386499999999</v>
      </c>
      <c r="G256" s="99">
        <v>2.05244816</v>
      </c>
      <c r="H256" s="101">
        <f t="shared" si="19"/>
        <v>0.17622393444519435</v>
      </c>
      <c r="I256" s="102">
        <f t="shared" si="21"/>
        <v>1.1880605346546065</v>
      </c>
    </row>
    <row r="257" spans="1:9" x14ac:dyDescent="0.15">
      <c r="A257" s="105" t="s">
        <v>220</v>
      </c>
      <c r="B257" s="117" t="s">
        <v>221</v>
      </c>
      <c r="C257" s="100">
        <v>0.26468982799999996</v>
      </c>
      <c r="D257" s="99">
        <v>1.783544045</v>
      </c>
      <c r="E257" s="101">
        <f t="shared" si="18"/>
        <v>-0.85159333253247471</v>
      </c>
      <c r="F257" s="100">
        <v>0.89081653999999999</v>
      </c>
      <c r="G257" s="99">
        <v>5.1301596100000006</v>
      </c>
      <c r="H257" s="101">
        <f t="shared" si="19"/>
        <v>-0.82635695422349642</v>
      </c>
      <c r="I257" s="102">
        <f>IF(ISERROR(F257/C257),"",(F257/C257))</f>
        <v>3.3655110463859614</v>
      </c>
    </row>
    <row r="258" spans="1:9" x14ac:dyDescent="0.15">
      <c r="A258" s="105" t="s">
        <v>222</v>
      </c>
      <c r="B258" s="117" t="s">
        <v>223</v>
      </c>
      <c r="C258" s="100">
        <v>4.14340726</v>
      </c>
      <c r="D258" s="99">
        <v>12.614350145</v>
      </c>
      <c r="E258" s="101">
        <f t="shared" si="18"/>
        <v>-0.67153224602360195</v>
      </c>
      <c r="F258" s="100">
        <v>4.40058814</v>
      </c>
      <c r="G258" s="99">
        <v>22.845334050000002</v>
      </c>
      <c r="H258" s="101">
        <f t="shared" si="19"/>
        <v>-0.80737475186973684</v>
      </c>
      <c r="I258" s="102">
        <f t="shared" ref="I258:I284" si="22">IF(ISERROR(F258/C258),"",(F258/C258))</f>
        <v>1.0620699013787025</v>
      </c>
    </row>
    <row r="259" spans="1:9" x14ac:dyDescent="0.15">
      <c r="A259" s="105" t="s">
        <v>224</v>
      </c>
      <c r="B259" s="117" t="s">
        <v>225</v>
      </c>
      <c r="C259" s="100">
        <v>59.234901299999997</v>
      </c>
      <c r="D259" s="99">
        <v>64.955462615999991</v>
      </c>
      <c r="E259" s="101">
        <f t="shared" si="18"/>
        <v>-8.8068979661009905E-2</v>
      </c>
      <c r="F259" s="100">
        <v>30.572085179999998</v>
      </c>
      <c r="G259" s="99">
        <v>13.277207990000001</v>
      </c>
      <c r="H259" s="101">
        <f t="shared" si="19"/>
        <v>1.3025989502481234</v>
      </c>
      <c r="I259" s="102">
        <f t="shared" si="22"/>
        <v>0.51611608205718407</v>
      </c>
    </row>
    <row r="260" spans="1:9" x14ac:dyDescent="0.15">
      <c r="A260" s="105" t="s">
        <v>228</v>
      </c>
      <c r="B260" s="117" t="s">
        <v>229</v>
      </c>
      <c r="C260" s="100">
        <v>166.81260643000002</v>
      </c>
      <c r="D260" s="99">
        <v>75.645794119000001</v>
      </c>
      <c r="E260" s="101">
        <f t="shared" si="18"/>
        <v>1.2051801871176546</v>
      </c>
      <c r="F260" s="100">
        <v>66.063906930000002</v>
      </c>
      <c r="G260" s="99">
        <v>300.03043119</v>
      </c>
      <c r="H260" s="101">
        <f t="shared" si="19"/>
        <v>-0.77980931244883034</v>
      </c>
      <c r="I260" s="102">
        <f t="shared" si="22"/>
        <v>0.39603665660438298</v>
      </c>
    </row>
    <row r="261" spans="1:9" x14ac:dyDescent="0.15">
      <c r="A261" s="105" t="s">
        <v>230</v>
      </c>
      <c r="B261" s="117" t="s">
        <v>231</v>
      </c>
      <c r="C261" s="100">
        <v>7.3940350199999996</v>
      </c>
      <c r="D261" s="99">
        <v>51.15323781</v>
      </c>
      <c r="E261" s="101">
        <f t="shared" si="18"/>
        <v>-0.8554532354830815</v>
      </c>
      <c r="F261" s="100">
        <v>2.53138211</v>
      </c>
      <c r="G261" s="99">
        <v>110.63429426</v>
      </c>
      <c r="H261" s="101">
        <f t="shared" si="19"/>
        <v>-0.97711937218986511</v>
      </c>
      <c r="I261" s="102">
        <f t="shared" si="22"/>
        <v>0.34235462817702478</v>
      </c>
    </row>
    <row r="262" spans="1:9" x14ac:dyDescent="0.15">
      <c r="A262" s="105" t="s">
        <v>232</v>
      </c>
      <c r="B262" s="117" t="s">
        <v>233</v>
      </c>
      <c r="C262" s="100">
        <v>43.123250906000003</v>
      </c>
      <c r="D262" s="99">
        <v>41.489351311</v>
      </c>
      <c r="E262" s="101">
        <f t="shared" ref="E262:E325" si="23">IF(ISERROR(C262/D262-1),"",(C262/D262-1))</f>
        <v>3.9381179588768633E-2</v>
      </c>
      <c r="F262" s="100">
        <v>79.969732340000007</v>
      </c>
      <c r="G262" s="99">
        <v>75.004762580000005</v>
      </c>
      <c r="H262" s="101">
        <f t="shared" ref="H262:H325" si="24">IF(ISERROR(F262/G262-1),"",(F262/G262-1))</f>
        <v>6.6195393321915708E-2</v>
      </c>
      <c r="I262" s="102">
        <f t="shared" si="22"/>
        <v>1.8544458188998298</v>
      </c>
    </row>
    <row r="263" spans="1:9" x14ac:dyDescent="0.15">
      <c r="A263" s="105" t="s">
        <v>234</v>
      </c>
      <c r="B263" s="117" t="s">
        <v>235</v>
      </c>
      <c r="C263" s="100">
        <v>68.010791279000003</v>
      </c>
      <c r="D263" s="99">
        <v>99.369407271</v>
      </c>
      <c r="E263" s="101">
        <f t="shared" si="23"/>
        <v>-0.31557616024093671</v>
      </c>
      <c r="F263" s="100">
        <v>35.737761990000003</v>
      </c>
      <c r="G263" s="99">
        <v>250.32369251</v>
      </c>
      <c r="H263" s="101">
        <f t="shared" si="24"/>
        <v>-0.85723380143662453</v>
      </c>
      <c r="I263" s="102">
        <f t="shared" si="22"/>
        <v>0.52547193346704835</v>
      </c>
    </row>
    <row r="264" spans="1:9" x14ac:dyDescent="0.15">
      <c r="A264" s="105" t="s">
        <v>236</v>
      </c>
      <c r="B264" s="117" t="s">
        <v>237</v>
      </c>
      <c r="C264" s="100">
        <v>57.41424086</v>
      </c>
      <c r="D264" s="99">
        <v>71.544723711999993</v>
      </c>
      <c r="E264" s="101">
        <f t="shared" si="23"/>
        <v>-0.19750558977460875</v>
      </c>
      <c r="F264" s="100">
        <v>98.030721599999993</v>
      </c>
      <c r="G264" s="99">
        <v>31.574465399999998</v>
      </c>
      <c r="H264" s="101">
        <f t="shared" si="24"/>
        <v>2.1047468376139156</v>
      </c>
      <c r="I264" s="102">
        <f t="shared" si="22"/>
        <v>1.7074286820066125</v>
      </c>
    </row>
    <row r="265" spans="1:9" x14ac:dyDescent="0.15">
      <c r="A265" s="105" t="s">
        <v>527</v>
      </c>
      <c r="B265" s="117" t="s">
        <v>528</v>
      </c>
      <c r="C265" s="100">
        <v>98.468654312999988</v>
      </c>
      <c r="D265" s="99">
        <v>75.014118840000009</v>
      </c>
      <c r="E265" s="101">
        <f t="shared" si="23"/>
        <v>0.31266827946118925</v>
      </c>
      <c r="F265" s="100">
        <v>104.23799609999999</v>
      </c>
      <c r="G265" s="99">
        <v>49.730867930000002</v>
      </c>
      <c r="H265" s="101">
        <f t="shared" si="24"/>
        <v>1.096042165335279</v>
      </c>
      <c r="I265" s="102">
        <f t="shared" si="22"/>
        <v>1.0585906431569698</v>
      </c>
    </row>
    <row r="266" spans="1:9" x14ac:dyDescent="0.15">
      <c r="A266" s="105" t="s">
        <v>238</v>
      </c>
      <c r="B266" s="117" t="s">
        <v>239</v>
      </c>
      <c r="C266" s="100">
        <v>3.7856000000000001E-3</v>
      </c>
      <c r="D266" s="99">
        <v>9.1109899999999994E-3</v>
      </c>
      <c r="E266" s="101">
        <f t="shared" si="23"/>
        <v>-0.58450179398726143</v>
      </c>
      <c r="F266" s="100">
        <v>2.9485500000000003E-3</v>
      </c>
      <c r="G266" s="99">
        <v>0.29796307999999999</v>
      </c>
      <c r="H266" s="101">
        <f t="shared" si="24"/>
        <v>-0.99010431090992879</v>
      </c>
      <c r="I266" s="102">
        <f t="shared" si="22"/>
        <v>0.7788857776838547</v>
      </c>
    </row>
    <row r="267" spans="1:9" x14ac:dyDescent="0.15">
      <c r="A267" s="105" t="s">
        <v>240</v>
      </c>
      <c r="B267" s="117" t="s">
        <v>241</v>
      </c>
      <c r="C267" s="100">
        <v>2.1633648999999999</v>
      </c>
      <c r="D267" s="99">
        <v>10.90512994</v>
      </c>
      <c r="E267" s="101">
        <f t="shared" si="23"/>
        <v>-0.80161952109669221</v>
      </c>
      <c r="F267" s="100">
        <v>30.088262059999998</v>
      </c>
      <c r="G267" s="99">
        <v>22.57924075</v>
      </c>
      <c r="H267" s="101">
        <f t="shared" si="24"/>
        <v>0.33256305617805149</v>
      </c>
      <c r="I267" s="102">
        <f t="shared" si="22"/>
        <v>13.908084604682271</v>
      </c>
    </row>
    <row r="268" spans="1:9" x14ac:dyDescent="0.15">
      <c r="A268" s="105" t="s">
        <v>242</v>
      </c>
      <c r="B268" s="117" t="s">
        <v>243</v>
      </c>
      <c r="C268" s="100">
        <v>2.5184544219999996</v>
      </c>
      <c r="D268" s="99">
        <v>5.1172697029999998</v>
      </c>
      <c r="E268" s="101">
        <f t="shared" si="23"/>
        <v>-0.50785192726434658</v>
      </c>
      <c r="F268" s="100">
        <v>2.73111769</v>
      </c>
      <c r="G268" s="99">
        <v>5.3272072300000008</v>
      </c>
      <c r="H268" s="101">
        <f t="shared" si="24"/>
        <v>-0.48732655365464361</v>
      </c>
      <c r="I268" s="102">
        <f t="shared" si="22"/>
        <v>1.0844419760557416</v>
      </c>
    </row>
    <row r="269" spans="1:9" x14ac:dyDescent="0.15">
      <c r="A269" s="105" t="s">
        <v>244</v>
      </c>
      <c r="B269" s="117" t="s">
        <v>245</v>
      </c>
      <c r="C269" s="100">
        <v>1.81005032</v>
      </c>
      <c r="D269" s="99">
        <v>3.6254927400000003</v>
      </c>
      <c r="E269" s="101">
        <f t="shared" si="23"/>
        <v>-0.50074363684975975</v>
      </c>
      <c r="F269" s="100">
        <v>2.56985967</v>
      </c>
      <c r="G269" s="99">
        <v>4.9567592099999995</v>
      </c>
      <c r="H269" s="101">
        <f t="shared" si="24"/>
        <v>-0.48154437988122478</v>
      </c>
      <c r="I269" s="102">
        <f t="shared" si="22"/>
        <v>1.4197725011313498</v>
      </c>
    </row>
    <row r="270" spans="1:9" x14ac:dyDescent="0.15">
      <c r="A270" s="105" t="s">
        <v>246</v>
      </c>
      <c r="B270" s="117" t="s">
        <v>247</v>
      </c>
      <c r="C270" s="100">
        <v>0.89070622199999994</v>
      </c>
      <c r="D270" s="99">
        <v>1.7424883999999998</v>
      </c>
      <c r="E270" s="101">
        <f t="shared" si="23"/>
        <v>-0.48883090297760379</v>
      </c>
      <c r="F270" s="100">
        <v>0.93697981000000008</v>
      </c>
      <c r="G270" s="99">
        <v>3.41502741</v>
      </c>
      <c r="H270" s="101">
        <f t="shared" si="24"/>
        <v>-0.72563036909856016</v>
      </c>
      <c r="I270" s="102">
        <f t="shared" si="22"/>
        <v>1.0519515715250052</v>
      </c>
    </row>
    <row r="271" spans="1:9" x14ac:dyDescent="0.15">
      <c r="A271" s="105" t="s">
        <v>248</v>
      </c>
      <c r="B271" s="117" t="s">
        <v>249</v>
      </c>
      <c r="C271" s="100">
        <v>3.9089903800000001</v>
      </c>
      <c r="D271" s="99">
        <v>3.2475527999999998</v>
      </c>
      <c r="E271" s="101">
        <f t="shared" si="23"/>
        <v>0.20367261773234313</v>
      </c>
      <c r="F271" s="100">
        <v>0.65215113999999996</v>
      </c>
      <c r="G271" s="99">
        <v>2.8544458399999999</v>
      </c>
      <c r="H271" s="101">
        <f t="shared" si="24"/>
        <v>-0.7715314367288888</v>
      </c>
      <c r="I271" s="102">
        <f t="shared" si="22"/>
        <v>0.16683365181369414</v>
      </c>
    </row>
    <row r="272" spans="1:9" x14ac:dyDescent="0.15">
      <c r="A272" s="105" t="s">
        <v>250</v>
      </c>
      <c r="B272" s="117" t="s">
        <v>251</v>
      </c>
      <c r="C272" s="100">
        <v>3.7713679600000001</v>
      </c>
      <c r="D272" s="99">
        <v>2.8253514399999999</v>
      </c>
      <c r="E272" s="101">
        <f t="shared" si="23"/>
        <v>0.33483145020712901</v>
      </c>
      <c r="F272" s="100">
        <v>1.31305224</v>
      </c>
      <c r="G272" s="99">
        <v>0.98278193000000003</v>
      </c>
      <c r="H272" s="101">
        <f t="shared" si="24"/>
        <v>0.3360565552929935</v>
      </c>
      <c r="I272" s="102">
        <f t="shared" si="22"/>
        <v>0.34816338631672522</v>
      </c>
    </row>
    <row r="273" spans="1:9" x14ac:dyDescent="0.15">
      <c r="A273" s="105" t="s">
        <v>252</v>
      </c>
      <c r="B273" s="117" t="s">
        <v>253</v>
      </c>
      <c r="C273" s="100">
        <v>4.3646780590000001</v>
      </c>
      <c r="D273" s="99">
        <v>13.360210607999999</v>
      </c>
      <c r="E273" s="101">
        <f t="shared" si="23"/>
        <v>-0.6733076904950539</v>
      </c>
      <c r="F273" s="100">
        <v>4.5646736900000002</v>
      </c>
      <c r="G273" s="99">
        <v>25.126768680000001</v>
      </c>
      <c r="H273" s="101">
        <f t="shared" si="24"/>
        <v>-0.8183342335764282</v>
      </c>
      <c r="I273" s="102">
        <f t="shared" si="22"/>
        <v>1.0458213935361413</v>
      </c>
    </row>
    <row r="274" spans="1:9" x14ac:dyDescent="0.15">
      <c r="A274" s="105" t="s">
        <v>254</v>
      </c>
      <c r="B274" s="117" t="s">
        <v>260</v>
      </c>
      <c r="C274" s="100">
        <v>0.98078481400000006</v>
      </c>
      <c r="D274" s="99">
        <v>5.3728933660000004</v>
      </c>
      <c r="E274" s="101">
        <f t="shared" si="23"/>
        <v>-0.81745686221757785</v>
      </c>
      <c r="F274" s="100">
        <v>1.58206146</v>
      </c>
      <c r="G274" s="99">
        <v>10.95222873</v>
      </c>
      <c r="H274" s="101">
        <f t="shared" si="24"/>
        <v>-0.85554890251091387</v>
      </c>
      <c r="I274" s="102">
        <f t="shared" si="22"/>
        <v>1.613056643432083</v>
      </c>
    </row>
    <row r="275" spans="1:9" x14ac:dyDescent="0.15">
      <c r="A275" s="105" t="s">
        <v>261</v>
      </c>
      <c r="B275" s="117" t="s">
        <v>262</v>
      </c>
      <c r="C275" s="100">
        <v>10.109287793</v>
      </c>
      <c r="D275" s="99">
        <v>9.6152072979999996</v>
      </c>
      <c r="E275" s="101">
        <f t="shared" si="23"/>
        <v>5.1385319077080327E-2</v>
      </c>
      <c r="F275" s="100">
        <v>5.0793628799999997</v>
      </c>
      <c r="G275" s="99">
        <v>6.9997088099999996</v>
      </c>
      <c r="H275" s="101">
        <f t="shared" si="24"/>
        <v>-0.27434654528150293</v>
      </c>
      <c r="I275" s="102">
        <f t="shared" si="22"/>
        <v>0.50244517556589063</v>
      </c>
    </row>
    <row r="276" spans="1:9" x14ac:dyDescent="0.15">
      <c r="A276" s="105" t="s">
        <v>263</v>
      </c>
      <c r="B276" s="117" t="s">
        <v>264</v>
      </c>
      <c r="C276" s="100">
        <v>1.00644256</v>
      </c>
      <c r="D276" s="99">
        <v>1.0668536000000002</v>
      </c>
      <c r="E276" s="101">
        <f t="shared" si="23"/>
        <v>-5.6625426394024569E-2</v>
      </c>
      <c r="F276" s="100">
        <v>0.16513648</v>
      </c>
      <c r="G276" s="99">
        <v>0.93437233999999991</v>
      </c>
      <c r="H276" s="101">
        <f t="shared" si="24"/>
        <v>-0.8232648025518392</v>
      </c>
      <c r="I276" s="102">
        <f t="shared" si="22"/>
        <v>0.1640793886935783</v>
      </c>
    </row>
    <row r="277" spans="1:9" x14ac:dyDescent="0.15">
      <c r="A277" s="105" t="s">
        <v>265</v>
      </c>
      <c r="B277" s="117" t="s">
        <v>266</v>
      </c>
      <c r="C277" s="100">
        <v>0.46130116999999998</v>
      </c>
      <c r="D277" s="99">
        <v>1.29016376</v>
      </c>
      <c r="E277" s="101">
        <f t="shared" si="23"/>
        <v>-0.64244758355326925</v>
      </c>
      <c r="F277" s="100">
        <v>0.75578127000000006</v>
      </c>
      <c r="G277" s="99">
        <v>0.82511655000000006</v>
      </c>
      <c r="H277" s="101">
        <f t="shared" si="24"/>
        <v>-8.4030892363024301E-2</v>
      </c>
      <c r="I277" s="102">
        <f t="shared" si="22"/>
        <v>1.6383684220874621</v>
      </c>
    </row>
    <row r="278" spans="1:9" x14ac:dyDescent="0.15">
      <c r="A278" s="105" t="s">
        <v>267</v>
      </c>
      <c r="B278" s="117" t="s">
        <v>268</v>
      </c>
      <c r="C278" s="100">
        <v>11.355394755999999</v>
      </c>
      <c r="D278" s="99">
        <v>9.8814446230000001</v>
      </c>
      <c r="E278" s="101">
        <f t="shared" si="23"/>
        <v>0.14916342591944898</v>
      </c>
      <c r="F278" s="100">
        <v>16.757169560000001</v>
      </c>
      <c r="G278" s="99">
        <v>5.0348262799999999</v>
      </c>
      <c r="H278" s="101">
        <f t="shared" si="24"/>
        <v>2.3282517862761298</v>
      </c>
      <c r="I278" s="102">
        <f t="shared" si="22"/>
        <v>1.4757011904976527</v>
      </c>
    </row>
    <row r="279" spans="1:9" x14ac:dyDescent="0.15">
      <c r="A279" s="105" t="s">
        <v>269</v>
      </c>
      <c r="B279" s="117" t="s">
        <v>270</v>
      </c>
      <c r="C279" s="100">
        <v>8.5967541000000001</v>
      </c>
      <c r="D279" s="99">
        <v>1.24430303</v>
      </c>
      <c r="E279" s="101">
        <f t="shared" si="23"/>
        <v>5.9088910761552995</v>
      </c>
      <c r="F279" s="100">
        <v>6.2610009599999996</v>
      </c>
      <c r="G279" s="99">
        <v>0.44264921000000002</v>
      </c>
      <c r="H279" s="101">
        <f t="shared" si="24"/>
        <v>13.144385257120417</v>
      </c>
      <c r="I279" s="102">
        <f t="shared" si="22"/>
        <v>0.72829824921943498</v>
      </c>
    </row>
    <row r="280" spans="1:9" x14ac:dyDescent="0.15">
      <c r="A280" s="105" t="s">
        <v>271</v>
      </c>
      <c r="B280" s="117" t="s">
        <v>272</v>
      </c>
      <c r="C280" s="100">
        <v>4.4724864430000002</v>
      </c>
      <c r="D280" s="99">
        <v>2.4913833199999997</v>
      </c>
      <c r="E280" s="101">
        <f t="shared" si="23"/>
        <v>0.79518198066767209</v>
      </c>
      <c r="F280" s="100">
        <v>9.0562602899999991</v>
      </c>
      <c r="G280" s="99">
        <v>2.6948235</v>
      </c>
      <c r="H280" s="101">
        <f t="shared" si="24"/>
        <v>2.3606135206999639</v>
      </c>
      <c r="I280" s="102">
        <f t="shared" si="22"/>
        <v>2.0248826699461944</v>
      </c>
    </row>
    <row r="281" spans="1:9" x14ac:dyDescent="0.15">
      <c r="A281" s="105" t="s">
        <v>273</v>
      </c>
      <c r="B281" s="117" t="s">
        <v>274</v>
      </c>
      <c r="C281" s="100">
        <v>16.190399309</v>
      </c>
      <c r="D281" s="99">
        <v>17.171853969999997</v>
      </c>
      <c r="E281" s="101">
        <f t="shared" si="23"/>
        <v>-5.7154845523065934E-2</v>
      </c>
      <c r="F281" s="100">
        <v>84.729834400000001</v>
      </c>
      <c r="G281" s="99">
        <v>72.691593109999999</v>
      </c>
      <c r="H281" s="101">
        <f t="shared" si="24"/>
        <v>0.16560706369143996</v>
      </c>
      <c r="I281" s="102">
        <f t="shared" si="22"/>
        <v>5.2333381520059215</v>
      </c>
    </row>
    <row r="282" spans="1:9" x14ac:dyDescent="0.15">
      <c r="A282" s="105" t="s">
        <v>275</v>
      </c>
      <c r="B282" s="117" t="s">
        <v>276</v>
      </c>
      <c r="C282" s="100">
        <v>18.704768765000001</v>
      </c>
      <c r="D282" s="99">
        <v>33.598372337999997</v>
      </c>
      <c r="E282" s="101">
        <f t="shared" si="23"/>
        <v>-0.44328348478224422</v>
      </c>
      <c r="F282" s="100">
        <v>15.485249039999999</v>
      </c>
      <c r="G282" s="99">
        <v>104.22176753000001</v>
      </c>
      <c r="H282" s="101">
        <f t="shared" si="24"/>
        <v>-0.85142020321673584</v>
      </c>
      <c r="I282" s="102">
        <f t="shared" si="22"/>
        <v>0.8278770635740601</v>
      </c>
    </row>
    <row r="283" spans="1:9" x14ac:dyDescent="0.15">
      <c r="A283" s="105" t="s">
        <v>277</v>
      </c>
      <c r="B283" s="117" t="s">
        <v>278</v>
      </c>
      <c r="C283" s="100">
        <v>11.834984714999999</v>
      </c>
      <c r="D283" s="99">
        <v>12.272994240000001</v>
      </c>
      <c r="E283" s="101">
        <f t="shared" si="23"/>
        <v>-3.5688888663570451E-2</v>
      </c>
      <c r="F283" s="100">
        <v>9.8260851199999983</v>
      </c>
      <c r="G283" s="99">
        <v>4.6023523300000004</v>
      </c>
      <c r="H283" s="101">
        <f t="shared" si="24"/>
        <v>1.1350136659354799</v>
      </c>
      <c r="I283" s="102">
        <f t="shared" si="22"/>
        <v>0.83025752517839213</v>
      </c>
    </row>
    <row r="284" spans="1:9" x14ac:dyDescent="0.15">
      <c r="A284" s="105" t="s">
        <v>279</v>
      </c>
      <c r="B284" s="117" t="s">
        <v>280</v>
      </c>
      <c r="C284" s="100">
        <v>3.9808913700000002</v>
      </c>
      <c r="D284" s="99">
        <v>5.7402717900000004</v>
      </c>
      <c r="E284" s="101">
        <f t="shared" si="23"/>
        <v>-0.30649775557055992</v>
      </c>
      <c r="F284" s="100">
        <v>2.6634580800000003</v>
      </c>
      <c r="G284" s="99">
        <v>10.95955401</v>
      </c>
      <c r="H284" s="101">
        <f t="shared" si="24"/>
        <v>-0.75697386247928167</v>
      </c>
      <c r="I284" s="102">
        <f t="shared" si="22"/>
        <v>0.66906072847699938</v>
      </c>
    </row>
    <row r="285" spans="1:9" x14ac:dyDescent="0.15">
      <c r="A285" s="107" t="s">
        <v>281</v>
      </c>
      <c r="B285" s="117" t="s">
        <v>282</v>
      </c>
      <c r="C285" s="100">
        <v>19.049038535000001</v>
      </c>
      <c r="D285" s="99">
        <v>13.751992123999999</v>
      </c>
      <c r="E285" s="101">
        <f t="shared" si="23"/>
        <v>0.38518393286130426</v>
      </c>
      <c r="F285" s="100">
        <v>13.780343029999999</v>
      </c>
      <c r="G285" s="99">
        <v>14.902401390000001</v>
      </c>
      <c r="H285" s="101">
        <f t="shared" si="24"/>
        <v>-7.5293795317641909E-2</v>
      </c>
      <c r="I285" s="102">
        <f>IF(ISERROR(F285/C285),"",(F285/C285))</f>
        <v>0.72341409802287426</v>
      </c>
    </row>
    <row r="286" spans="1:9" x14ac:dyDescent="0.15">
      <c r="A286" s="105" t="s">
        <v>283</v>
      </c>
      <c r="B286" s="117" t="s">
        <v>284</v>
      </c>
      <c r="C286" s="100">
        <v>3.9820977000000002</v>
      </c>
      <c r="D286" s="99">
        <v>9.0976020599999998</v>
      </c>
      <c r="E286" s="101">
        <f t="shared" si="23"/>
        <v>-0.56229150563659624</v>
      </c>
      <c r="F286" s="100">
        <v>5.6504053700000005</v>
      </c>
      <c r="G286" s="99">
        <v>10.78943948</v>
      </c>
      <c r="H286" s="101">
        <f t="shared" si="24"/>
        <v>-0.47630223233802316</v>
      </c>
      <c r="I286" s="102">
        <f t="shared" ref="I286:I308" si="25">IF(ISERROR(F286/C286),"",(F286/C286))</f>
        <v>1.4189519684562235</v>
      </c>
    </row>
    <row r="287" spans="1:9" x14ac:dyDescent="0.15">
      <c r="A287" s="105" t="s">
        <v>285</v>
      </c>
      <c r="B287" s="117" t="s">
        <v>286</v>
      </c>
      <c r="C287" s="100">
        <v>3.80252875</v>
      </c>
      <c r="D287" s="99">
        <v>12.139890730000001</v>
      </c>
      <c r="E287" s="101">
        <f t="shared" si="23"/>
        <v>-0.68677405467882657</v>
      </c>
      <c r="F287" s="100">
        <v>6.4513328099999994</v>
      </c>
      <c r="G287" s="99">
        <v>37.873802090000005</v>
      </c>
      <c r="H287" s="101">
        <f t="shared" si="24"/>
        <v>-0.82966239315847901</v>
      </c>
      <c r="I287" s="102">
        <f t="shared" si="25"/>
        <v>1.6965901467543143</v>
      </c>
    </row>
    <row r="288" spans="1:9" x14ac:dyDescent="0.15">
      <c r="A288" s="105" t="s">
        <v>287</v>
      </c>
      <c r="B288" s="117" t="s">
        <v>288</v>
      </c>
      <c r="C288" s="100">
        <v>8.452426813999999</v>
      </c>
      <c r="D288" s="99">
        <v>7.8240927999999998</v>
      </c>
      <c r="E288" s="101">
        <f t="shared" si="23"/>
        <v>8.0307587098148892E-2</v>
      </c>
      <c r="F288" s="100">
        <v>8.7390855999999992</v>
      </c>
      <c r="G288" s="99">
        <v>5.4921401200000002</v>
      </c>
      <c r="H288" s="101">
        <f t="shared" si="24"/>
        <v>0.59119858726401153</v>
      </c>
      <c r="I288" s="102">
        <f t="shared" si="25"/>
        <v>1.0339143765817882</v>
      </c>
    </row>
    <row r="289" spans="1:9" x14ac:dyDescent="0.15">
      <c r="A289" s="105" t="s">
        <v>289</v>
      </c>
      <c r="B289" s="117" t="s">
        <v>290</v>
      </c>
      <c r="C289" s="100">
        <v>19.291670205999999</v>
      </c>
      <c r="D289" s="99">
        <v>41.753550232000002</v>
      </c>
      <c r="E289" s="101">
        <f t="shared" si="23"/>
        <v>-0.53796335643777604</v>
      </c>
      <c r="F289" s="100">
        <v>16.066954920000001</v>
      </c>
      <c r="G289" s="99">
        <v>9.5673214299999998</v>
      </c>
      <c r="H289" s="101">
        <f t="shared" si="24"/>
        <v>0.67935770085232727</v>
      </c>
      <c r="I289" s="102">
        <f t="shared" si="25"/>
        <v>0.83284416271033579</v>
      </c>
    </row>
    <row r="290" spans="1:9" x14ac:dyDescent="0.15">
      <c r="A290" s="105" t="s">
        <v>291</v>
      </c>
      <c r="B290" s="117" t="s">
        <v>292</v>
      </c>
      <c r="C290" s="100">
        <v>3.0396654000000001</v>
      </c>
      <c r="D290" s="99">
        <v>6.8905115800000001</v>
      </c>
      <c r="E290" s="101">
        <f t="shared" si="23"/>
        <v>-0.55886215925929839</v>
      </c>
      <c r="F290" s="100">
        <v>2.1879115200000001</v>
      </c>
      <c r="G290" s="99">
        <v>2.0636773799999997</v>
      </c>
      <c r="H290" s="101">
        <f t="shared" si="24"/>
        <v>6.0200369110020802E-2</v>
      </c>
      <c r="I290" s="102">
        <f t="shared" si="25"/>
        <v>0.71978696076219439</v>
      </c>
    </row>
    <row r="291" spans="1:9" x14ac:dyDescent="0.15">
      <c r="A291" s="105" t="s">
        <v>293</v>
      </c>
      <c r="B291" s="117" t="s">
        <v>294</v>
      </c>
      <c r="C291" s="100">
        <v>5.8899674900000001</v>
      </c>
      <c r="D291" s="99">
        <v>4.8235400500000001</v>
      </c>
      <c r="E291" s="101">
        <f t="shared" si="23"/>
        <v>0.22108812800258604</v>
      </c>
      <c r="F291" s="100">
        <v>3.18755633</v>
      </c>
      <c r="G291" s="99">
        <v>2.20819622</v>
      </c>
      <c r="H291" s="101">
        <f t="shared" si="24"/>
        <v>0.44351136059819907</v>
      </c>
      <c r="I291" s="102">
        <f t="shared" si="25"/>
        <v>0.54118402782559327</v>
      </c>
    </row>
    <row r="292" spans="1:9" x14ac:dyDescent="0.15">
      <c r="A292" s="105" t="s">
        <v>295</v>
      </c>
      <c r="B292" s="117" t="s">
        <v>296</v>
      </c>
      <c r="C292" s="100">
        <v>6.4687539960000002</v>
      </c>
      <c r="D292" s="99">
        <v>6.6522767810000003</v>
      </c>
      <c r="E292" s="101">
        <f t="shared" si="23"/>
        <v>-2.7587965901264222E-2</v>
      </c>
      <c r="F292" s="100">
        <v>14.019721259999999</v>
      </c>
      <c r="G292" s="99">
        <v>10.17551609</v>
      </c>
      <c r="H292" s="101">
        <f t="shared" si="24"/>
        <v>0.37778969990307365</v>
      </c>
      <c r="I292" s="102">
        <f t="shared" si="25"/>
        <v>2.1672985661024042</v>
      </c>
    </row>
    <row r="293" spans="1:9" x14ac:dyDescent="0.15">
      <c r="A293" s="105" t="s">
        <v>297</v>
      </c>
      <c r="B293" s="117" t="s">
        <v>298</v>
      </c>
      <c r="C293" s="100">
        <v>3.4554467200000003</v>
      </c>
      <c r="D293" s="99">
        <v>7.2391909299999995</v>
      </c>
      <c r="E293" s="101">
        <f t="shared" si="23"/>
        <v>-0.52267501252380966</v>
      </c>
      <c r="F293" s="100">
        <v>1.9252568300000001</v>
      </c>
      <c r="G293" s="99">
        <v>1.9955175700000001</v>
      </c>
      <c r="H293" s="101">
        <f t="shared" si="24"/>
        <v>-3.5209281569993811E-2</v>
      </c>
      <c r="I293" s="102">
        <f t="shared" si="25"/>
        <v>0.55716582717270202</v>
      </c>
    </row>
    <row r="294" spans="1:9" x14ac:dyDescent="0.15">
      <c r="A294" s="105" t="s">
        <v>299</v>
      </c>
      <c r="B294" s="117" t="s">
        <v>300</v>
      </c>
      <c r="C294" s="100">
        <v>0.29739724000000001</v>
      </c>
      <c r="D294" s="99">
        <v>0.71982486999999995</v>
      </c>
      <c r="E294" s="101">
        <f t="shared" si="23"/>
        <v>-0.58684778423951922</v>
      </c>
      <c r="F294" s="100">
        <v>0.26377595000000004</v>
      </c>
      <c r="G294" s="99">
        <v>0.72069773000000004</v>
      </c>
      <c r="H294" s="101">
        <f t="shared" si="24"/>
        <v>-0.63399919408654171</v>
      </c>
      <c r="I294" s="102">
        <f t="shared" si="25"/>
        <v>0.88694821108628996</v>
      </c>
    </row>
    <row r="295" spans="1:9" x14ac:dyDescent="0.15">
      <c r="A295" s="107" t="s">
        <v>301</v>
      </c>
      <c r="B295" s="117" t="s">
        <v>302</v>
      </c>
      <c r="C295" s="100">
        <v>0</v>
      </c>
      <c r="D295" s="99">
        <v>1.3335E-3</v>
      </c>
      <c r="E295" s="101">
        <f t="shared" si="23"/>
        <v>-1</v>
      </c>
      <c r="F295" s="100">
        <v>0</v>
      </c>
      <c r="G295" s="99">
        <v>0</v>
      </c>
      <c r="H295" s="101" t="str">
        <f t="shared" si="24"/>
        <v/>
      </c>
      <c r="I295" s="102" t="str">
        <f t="shared" si="25"/>
        <v/>
      </c>
    </row>
    <row r="296" spans="1:9" x14ac:dyDescent="0.15">
      <c r="A296" s="105" t="s">
        <v>303</v>
      </c>
      <c r="B296" s="117" t="s">
        <v>304</v>
      </c>
      <c r="C296" s="100">
        <v>23.407652199999998</v>
      </c>
      <c r="D296" s="99">
        <v>22.238573387999999</v>
      </c>
      <c r="E296" s="101">
        <f t="shared" si="23"/>
        <v>5.2569865503640401E-2</v>
      </c>
      <c r="F296" s="100">
        <v>24.344624530000001</v>
      </c>
      <c r="G296" s="99">
        <v>34.675934770000005</v>
      </c>
      <c r="H296" s="101">
        <f t="shared" si="24"/>
        <v>-0.29793891090538593</v>
      </c>
      <c r="I296" s="102">
        <f t="shared" si="25"/>
        <v>1.0400284625725942</v>
      </c>
    </row>
    <row r="297" spans="1:9" x14ac:dyDescent="0.15">
      <c r="A297" s="105" t="s">
        <v>305</v>
      </c>
      <c r="B297" s="117" t="s">
        <v>306</v>
      </c>
      <c r="C297" s="100">
        <v>0</v>
      </c>
      <c r="D297" s="99">
        <v>3.3204499999999998E-2</v>
      </c>
      <c r="E297" s="101">
        <f t="shared" si="23"/>
        <v>-1</v>
      </c>
      <c r="F297" s="100">
        <v>0</v>
      </c>
      <c r="G297" s="99">
        <v>0</v>
      </c>
      <c r="H297" s="101" t="str">
        <f t="shared" si="24"/>
        <v/>
      </c>
      <c r="I297" s="102" t="str">
        <f t="shared" si="25"/>
        <v/>
      </c>
    </row>
    <row r="298" spans="1:9" x14ac:dyDescent="0.15">
      <c r="A298" s="105" t="s">
        <v>1029</v>
      </c>
      <c r="B298" s="117" t="s">
        <v>307</v>
      </c>
      <c r="C298" s="100">
        <v>8.8174768500000003</v>
      </c>
      <c r="D298" s="99">
        <v>2.7567179100000003</v>
      </c>
      <c r="E298" s="101">
        <f t="shared" si="23"/>
        <v>2.1985415765663157</v>
      </c>
      <c r="F298" s="100">
        <v>26.58226166</v>
      </c>
      <c r="G298" s="99">
        <v>3.4282668700000003</v>
      </c>
      <c r="H298" s="101">
        <f t="shared" si="24"/>
        <v>6.7538484219578852</v>
      </c>
      <c r="I298" s="102">
        <f t="shared" si="25"/>
        <v>3.0147242926983129</v>
      </c>
    </row>
    <row r="299" spans="1:9" x14ac:dyDescent="0.15">
      <c r="A299" s="105" t="s">
        <v>308</v>
      </c>
      <c r="B299" s="117" t="s">
        <v>309</v>
      </c>
      <c r="C299" s="100">
        <v>14.921017465</v>
      </c>
      <c r="D299" s="99">
        <v>21.947775943</v>
      </c>
      <c r="E299" s="101">
        <f t="shared" si="23"/>
        <v>-0.32015811060988653</v>
      </c>
      <c r="F299" s="100">
        <v>16.75733498</v>
      </c>
      <c r="G299" s="99">
        <v>25.193178449999998</v>
      </c>
      <c r="H299" s="101">
        <f t="shared" si="24"/>
        <v>-0.33484633496096239</v>
      </c>
      <c r="I299" s="102">
        <f t="shared" si="25"/>
        <v>1.1230691887672821</v>
      </c>
    </row>
    <row r="300" spans="1:9" x14ac:dyDescent="0.15">
      <c r="A300" s="105" t="s">
        <v>310</v>
      </c>
      <c r="B300" s="117" t="s">
        <v>311</v>
      </c>
      <c r="C300" s="100">
        <v>133.00873725900001</v>
      </c>
      <c r="D300" s="99">
        <v>111.678635231</v>
      </c>
      <c r="E300" s="101">
        <f t="shared" si="23"/>
        <v>0.19099536794911653</v>
      </c>
      <c r="F300" s="100">
        <v>139.99260731000001</v>
      </c>
      <c r="G300" s="99">
        <v>87.327174349999993</v>
      </c>
      <c r="H300" s="101">
        <f t="shared" si="24"/>
        <v>0.60308183966792939</v>
      </c>
      <c r="I300" s="102">
        <f t="shared" si="25"/>
        <v>1.0525068517671943</v>
      </c>
    </row>
    <row r="301" spans="1:9" x14ac:dyDescent="0.15">
      <c r="A301" s="105" t="s">
        <v>312</v>
      </c>
      <c r="B301" s="117" t="s">
        <v>313</v>
      </c>
      <c r="C301" s="100">
        <v>4.9581007900000005</v>
      </c>
      <c r="D301" s="99">
        <v>10.078110532</v>
      </c>
      <c r="E301" s="101">
        <f t="shared" si="23"/>
        <v>-0.50803270372387299</v>
      </c>
      <c r="F301" s="100">
        <v>5.68800828</v>
      </c>
      <c r="G301" s="99">
        <v>10.23819366</v>
      </c>
      <c r="H301" s="101">
        <f t="shared" si="24"/>
        <v>-0.44443243907148366</v>
      </c>
      <c r="I301" s="102">
        <f t="shared" si="25"/>
        <v>1.1472151375930377</v>
      </c>
    </row>
    <row r="302" spans="1:9" x14ac:dyDescent="0.15">
      <c r="A302" s="105" t="s">
        <v>984</v>
      </c>
      <c r="B302" s="117" t="s">
        <v>314</v>
      </c>
      <c r="C302" s="100">
        <v>0.1862065</v>
      </c>
      <c r="D302" s="99">
        <v>0.19721317999999999</v>
      </c>
      <c r="E302" s="101">
        <f t="shared" si="23"/>
        <v>-5.5811077129834796E-2</v>
      </c>
      <c r="F302" s="100">
        <v>0.23663909</v>
      </c>
      <c r="G302" s="99">
        <v>2.20084795</v>
      </c>
      <c r="H302" s="101">
        <f t="shared" si="24"/>
        <v>-0.89247821958804563</v>
      </c>
      <c r="I302" s="102">
        <f t="shared" si="25"/>
        <v>1.2708422638307471</v>
      </c>
    </row>
    <row r="303" spans="1:9" x14ac:dyDescent="0.15">
      <c r="A303" s="118" t="s">
        <v>315</v>
      </c>
      <c r="B303" s="117" t="s">
        <v>316</v>
      </c>
      <c r="C303" s="100">
        <v>0.52862688000000002</v>
      </c>
      <c r="D303" s="99">
        <v>2.3331187400000002</v>
      </c>
      <c r="E303" s="101">
        <f t="shared" si="23"/>
        <v>-0.77342478505830359</v>
      </c>
      <c r="F303" s="100">
        <v>1.77655797</v>
      </c>
      <c r="G303" s="99">
        <v>6.6073712100000002</v>
      </c>
      <c r="H303" s="101">
        <f t="shared" si="24"/>
        <v>-0.73112484321885107</v>
      </c>
      <c r="I303" s="102">
        <f t="shared" si="25"/>
        <v>3.360703053919619</v>
      </c>
    </row>
    <row r="304" spans="1:9" x14ac:dyDescent="0.15">
      <c r="A304" s="118" t="s">
        <v>317</v>
      </c>
      <c r="B304" s="117" t="s">
        <v>318</v>
      </c>
      <c r="C304" s="100">
        <v>8.3030100000000009E-2</v>
      </c>
      <c r="D304" s="99">
        <v>3.05805E-2</v>
      </c>
      <c r="E304" s="101">
        <f t="shared" si="23"/>
        <v>1.7151321920831908</v>
      </c>
      <c r="F304" s="100">
        <v>0.16181459000000001</v>
      </c>
      <c r="G304" s="99">
        <v>0.41254233000000001</v>
      </c>
      <c r="H304" s="101">
        <f t="shared" si="24"/>
        <v>-0.60776245676413376</v>
      </c>
      <c r="I304" s="102">
        <f t="shared" si="25"/>
        <v>1.9488666158417247</v>
      </c>
    </row>
    <row r="305" spans="1:9" x14ac:dyDescent="0.15">
      <c r="A305" s="118" t="s">
        <v>319</v>
      </c>
      <c r="B305" s="117" t="s">
        <v>320</v>
      </c>
      <c r="C305" s="100">
        <v>36.087942895000005</v>
      </c>
      <c r="D305" s="99">
        <v>53.711561025000002</v>
      </c>
      <c r="E305" s="101">
        <f t="shared" si="23"/>
        <v>-0.32811591757307335</v>
      </c>
      <c r="F305" s="100">
        <v>18.35040665</v>
      </c>
      <c r="G305" s="99">
        <v>11.853160449999999</v>
      </c>
      <c r="H305" s="101">
        <f t="shared" si="24"/>
        <v>0.5481446258495557</v>
      </c>
      <c r="I305" s="102">
        <f t="shared" si="25"/>
        <v>0.50849134580465249</v>
      </c>
    </row>
    <row r="306" spans="1:9" x14ac:dyDescent="0.15">
      <c r="A306" s="118" t="s">
        <v>321</v>
      </c>
      <c r="B306" s="117" t="s">
        <v>322</v>
      </c>
      <c r="C306" s="100">
        <v>18.914778875</v>
      </c>
      <c r="D306" s="99">
        <v>5.8817836679999997</v>
      </c>
      <c r="E306" s="101">
        <f t="shared" si="23"/>
        <v>2.2158236247120677</v>
      </c>
      <c r="F306" s="100">
        <v>19.143955420000001</v>
      </c>
      <c r="G306" s="99">
        <v>7.4499181800000001</v>
      </c>
      <c r="H306" s="101">
        <f t="shared" si="24"/>
        <v>1.569686667350755</v>
      </c>
      <c r="I306" s="102">
        <f t="shared" si="25"/>
        <v>1.0121162687924894</v>
      </c>
    </row>
    <row r="307" spans="1:9" x14ac:dyDescent="0.15">
      <c r="A307" s="118" t="s">
        <v>324</v>
      </c>
      <c r="B307" s="117" t="s">
        <v>325</v>
      </c>
      <c r="C307" s="100">
        <v>16.08167401</v>
      </c>
      <c r="D307" s="99">
        <v>15.846496699999999</v>
      </c>
      <c r="E307" s="101">
        <f t="shared" si="23"/>
        <v>1.4840965448218002E-2</v>
      </c>
      <c r="F307" s="100">
        <v>0.61873666999999999</v>
      </c>
      <c r="G307" s="99">
        <v>1.14954446</v>
      </c>
      <c r="H307" s="101">
        <f t="shared" si="24"/>
        <v>-0.46175490245936202</v>
      </c>
      <c r="I307" s="102">
        <f t="shared" si="25"/>
        <v>3.8474643225279506E-2</v>
      </c>
    </row>
    <row r="308" spans="1:9" x14ac:dyDescent="0.15">
      <c r="A308" s="105" t="s">
        <v>326</v>
      </c>
      <c r="B308" s="117" t="s">
        <v>327</v>
      </c>
      <c r="C308" s="100">
        <v>17.433763936000002</v>
      </c>
      <c r="D308" s="99">
        <v>26.701326886</v>
      </c>
      <c r="E308" s="101">
        <f t="shared" si="23"/>
        <v>-0.34708248730736868</v>
      </c>
      <c r="F308" s="100">
        <v>6.1656996399999997</v>
      </c>
      <c r="G308" s="99">
        <v>11.679449060000001</v>
      </c>
      <c r="H308" s="101">
        <f t="shared" si="24"/>
        <v>-0.47208985558091054</v>
      </c>
      <c r="I308" s="102">
        <f t="shared" si="25"/>
        <v>0.35366428400857747</v>
      </c>
    </row>
    <row r="309" spans="1:9" x14ac:dyDescent="0.15">
      <c r="A309" s="105" t="s">
        <v>328</v>
      </c>
      <c r="B309" s="117" t="s">
        <v>329</v>
      </c>
      <c r="C309" s="100">
        <v>4.9510359469999994</v>
      </c>
      <c r="D309" s="99">
        <v>9.880818789000001</v>
      </c>
      <c r="E309" s="101">
        <f t="shared" si="23"/>
        <v>-0.49892452713414503</v>
      </c>
      <c r="F309" s="100">
        <v>9.2485401700000001</v>
      </c>
      <c r="G309" s="99">
        <v>10.03549982</v>
      </c>
      <c r="H309" s="101">
        <f t="shared" si="24"/>
        <v>-7.8417583988357853E-2</v>
      </c>
      <c r="I309" s="102">
        <f>IF(ISERROR(F309/C309),"",(F309/C309))</f>
        <v>1.8680010141320029</v>
      </c>
    </row>
    <row r="310" spans="1:9" x14ac:dyDescent="0.15">
      <c r="A310" s="105" t="s">
        <v>330</v>
      </c>
      <c r="B310" s="117" t="s">
        <v>331</v>
      </c>
      <c r="C310" s="100">
        <v>0.69294568000000001</v>
      </c>
      <c r="D310" s="99">
        <v>0.69190869200000005</v>
      </c>
      <c r="E310" s="101">
        <f t="shared" si="23"/>
        <v>1.498735327348566E-3</v>
      </c>
      <c r="F310" s="100">
        <v>2.346809E-2</v>
      </c>
      <c r="G310" s="99">
        <v>0.69423668999999999</v>
      </c>
      <c r="H310" s="101">
        <f t="shared" si="24"/>
        <v>-0.96619583733034908</v>
      </c>
      <c r="I310" s="102">
        <f t="shared" ref="I310:I333" si="26">IF(ISERROR(F310/C310),"",(F310/C310))</f>
        <v>3.3867142371101874E-2</v>
      </c>
    </row>
    <row r="311" spans="1:9" x14ac:dyDescent="0.15">
      <c r="A311" s="105" t="s">
        <v>332</v>
      </c>
      <c r="B311" s="117" t="s">
        <v>333</v>
      </c>
      <c r="C311" s="100">
        <v>152.366591556</v>
      </c>
      <c r="D311" s="99">
        <v>189.70484990599999</v>
      </c>
      <c r="E311" s="101">
        <f t="shared" si="23"/>
        <v>-0.19682289814151477</v>
      </c>
      <c r="F311" s="100">
        <v>27.86549428</v>
      </c>
      <c r="G311" s="99">
        <v>36.983369750000001</v>
      </c>
      <c r="H311" s="101">
        <f t="shared" si="24"/>
        <v>-0.24653987810291411</v>
      </c>
      <c r="I311" s="102">
        <f t="shared" si="26"/>
        <v>0.18288454178459762</v>
      </c>
    </row>
    <row r="312" spans="1:9" x14ac:dyDescent="0.15">
      <c r="A312" s="105" t="s">
        <v>334</v>
      </c>
      <c r="B312" s="117" t="s">
        <v>335</v>
      </c>
      <c r="C312" s="100">
        <v>0.74002784699999991</v>
      </c>
      <c r="D312" s="99">
        <v>2.0558474499999999</v>
      </c>
      <c r="E312" s="101">
        <f t="shared" si="23"/>
        <v>-0.64003756844896253</v>
      </c>
      <c r="F312" s="100">
        <v>0.33170073999999999</v>
      </c>
      <c r="G312" s="99">
        <v>0.97359217000000009</v>
      </c>
      <c r="H312" s="101">
        <f t="shared" si="24"/>
        <v>-0.65930216961379218</v>
      </c>
      <c r="I312" s="102">
        <f t="shared" si="26"/>
        <v>0.44822737596251566</v>
      </c>
    </row>
    <row r="313" spans="1:9" x14ac:dyDescent="0.15">
      <c r="A313" s="105" t="s">
        <v>420</v>
      </c>
      <c r="B313" s="117" t="s">
        <v>421</v>
      </c>
      <c r="C313" s="100">
        <v>2.5009476959999999</v>
      </c>
      <c r="D313" s="99">
        <v>6.6011852510000004</v>
      </c>
      <c r="E313" s="101">
        <f t="shared" si="23"/>
        <v>-0.62113656852439703</v>
      </c>
      <c r="F313" s="100">
        <v>16.390380929999999</v>
      </c>
      <c r="G313" s="99">
        <v>17.926689120000002</v>
      </c>
      <c r="H313" s="101">
        <f t="shared" si="24"/>
        <v>-8.5699494185237701E-2</v>
      </c>
      <c r="I313" s="102">
        <f t="shared" si="26"/>
        <v>6.5536680180136004</v>
      </c>
    </row>
    <row r="314" spans="1:9" x14ac:dyDescent="0.15">
      <c r="A314" s="105" t="s">
        <v>985</v>
      </c>
      <c r="B314" s="117" t="s">
        <v>422</v>
      </c>
      <c r="C314" s="100">
        <v>90.645759943000002</v>
      </c>
      <c r="D314" s="99">
        <v>115.850679771</v>
      </c>
      <c r="E314" s="101">
        <f t="shared" si="23"/>
        <v>-0.21756384923957395</v>
      </c>
      <c r="F314" s="100">
        <v>0.73075908000000001</v>
      </c>
      <c r="G314" s="99">
        <v>22.012211710000003</v>
      </c>
      <c r="H314" s="101">
        <f t="shared" si="24"/>
        <v>-0.96680210559359558</v>
      </c>
      <c r="I314" s="102">
        <f t="shared" si="26"/>
        <v>8.0617017327618747E-3</v>
      </c>
    </row>
    <row r="315" spans="1:9" x14ac:dyDescent="0.15">
      <c r="A315" s="105" t="s">
        <v>423</v>
      </c>
      <c r="B315" s="117" t="s">
        <v>424</v>
      </c>
      <c r="C315" s="100">
        <v>0.93473837999999998</v>
      </c>
      <c r="D315" s="99">
        <v>1.12021467</v>
      </c>
      <c r="E315" s="101">
        <f t="shared" si="23"/>
        <v>-0.16557209521278626</v>
      </c>
      <c r="F315" s="100">
        <v>0.67670603000000007</v>
      </c>
      <c r="G315" s="99">
        <v>1.1924880800000002</v>
      </c>
      <c r="H315" s="101">
        <f t="shared" si="24"/>
        <v>-0.43252595866618648</v>
      </c>
      <c r="I315" s="102">
        <f t="shared" si="26"/>
        <v>0.72395233198833675</v>
      </c>
    </row>
    <row r="316" spans="1:9" x14ac:dyDescent="0.15">
      <c r="A316" s="105" t="s">
        <v>425</v>
      </c>
      <c r="B316" s="117" t="s">
        <v>426</v>
      </c>
      <c r="C316" s="100">
        <v>0.19232476999999998</v>
      </c>
      <c r="D316" s="99">
        <v>0.60330103000000002</v>
      </c>
      <c r="E316" s="101">
        <f t="shared" si="23"/>
        <v>-0.68121259464781625</v>
      </c>
      <c r="F316" s="100">
        <v>4.6646989999999999E-2</v>
      </c>
      <c r="G316" s="99">
        <v>5.4573749999999997E-2</v>
      </c>
      <c r="H316" s="101">
        <f t="shared" si="24"/>
        <v>-0.14524858562953802</v>
      </c>
      <c r="I316" s="102">
        <f t="shared" si="26"/>
        <v>0.24254280922836929</v>
      </c>
    </row>
    <row r="317" spans="1:9" x14ac:dyDescent="0.15">
      <c r="A317" s="105" t="s">
        <v>427</v>
      </c>
      <c r="B317" s="117" t="s">
        <v>428</v>
      </c>
      <c r="C317" s="100">
        <v>21.507904850000003</v>
      </c>
      <c r="D317" s="99">
        <v>1.4548343100000001</v>
      </c>
      <c r="E317" s="101">
        <f t="shared" si="23"/>
        <v>13.78374870743872</v>
      </c>
      <c r="F317" s="100">
        <v>16.836132410000001</v>
      </c>
      <c r="G317" s="99">
        <v>23.59486403</v>
      </c>
      <c r="H317" s="101">
        <f t="shared" si="24"/>
        <v>-0.28644927181638002</v>
      </c>
      <c r="I317" s="102">
        <f t="shared" si="26"/>
        <v>0.78278812034078715</v>
      </c>
    </row>
    <row r="318" spans="1:9" x14ac:dyDescent="0.15">
      <c r="A318" s="105" t="s">
        <v>429</v>
      </c>
      <c r="B318" s="117" t="s">
        <v>430</v>
      </c>
      <c r="C318" s="100">
        <v>3.9613046150000004</v>
      </c>
      <c r="D318" s="99">
        <v>6.7684994400000003</v>
      </c>
      <c r="E318" s="101">
        <f t="shared" si="23"/>
        <v>-0.41474404332668446</v>
      </c>
      <c r="F318" s="100">
        <v>1.7359861999999999</v>
      </c>
      <c r="G318" s="99">
        <v>0.17461079999999998</v>
      </c>
      <c r="H318" s="101">
        <f t="shared" si="24"/>
        <v>8.9420322225200284</v>
      </c>
      <c r="I318" s="102">
        <f t="shared" si="26"/>
        <v>0.43823597746723647</v>
      </c>
    </row>
    <row r="319" spans="1:9" x14ac:dyDescent="0.15">
      <c r="A319" s="105" t="s">
        <v>431</v>
      </c>
      <c r="B319" s="117" t="s">
        <v>432</v>
      </c>
      <c r="C319" s="100">
        <v>1.42620916</v>
      </c>
      <c r="D319" s="99">
        <v>1.04633942</v>
      </c>
      <c r="E319" s="101">
        <f t="shared" si="23"/>
        <v>0.36304638125934319</v>
      </c>
      <c r="F319" s="100">
        <v>0.91849223999999996</v>
      </c>
      <c r="G319" s="99">
        <v>33.783301689999995</v>
      </c>
      <c r="H319" s="101">
        <f t="shared" si="24"/>
        <v>-0.97281224172734193</v>
      </c>
      <c r="I319" s="102">
        <f t="shared" si="26"/>
        <v>0.64400949437177923</v>
      </c>
    </row>
    <row r="320" spans="1:9" x14ac:dyDescent="0.15">
      <c r="A320" s="105" t="s">
        <v>433</v>
      </c>
      <c r="B320" s="117" t="s">
        <v>434</v>
      </c>
      <c r="C320" s="100">
        <v>7.26131E-3</v>
      </c>
      <c r="D320" s="99">
        <v>3.89458495</v>
      </c>
      <c r="E320" s="101">
        <f t="shared" si="23"/>
        <v>-0.9981355368817928</v>
      </c>
      <c r="F320" s="100">
        <v>0</v>
      </c>
      <c r="G320" s="99">
        <v>1.4099183</v>
      </c>
      <c r="H320" s="101">
        <f t="shared" si="24"/>
        <v>-1</v>
      </c>
      <c r="I320" s="102">
        <f t="shared" si="26"/>
        <v>0</v>
      </c>
    </row>
    <row r="321" spans="1:9" x14ac:dyDescent="0.15">
      <c r="A321" s="105" t="s">
        <v>935</v>
      </c>
      <c r="B321" s="117" t="s">
        <v>435</v>
      </c>
      <c r="C321" s="100">
        <v>3.1540619999999998E-2</v>
      </c>
      <c r="D321" s="99">
        <v>0.49531829999999999</v>
      </c>
      <c r="E321" s="101">
        <f t="shared" si="23"/>
        <v>-0.93632252230535395</v>
      </c>
      <c r="F321" s="100">
        <v>1.518016E-2</v>
      </c>
      <c r="G321" s="99">
        <v>2.745E-3</v>
      </c>
      <c r="H321" s="101">
        <f t="shared" si="24"/>
        <v>4.5301129326047356</v>
      </c>
      <c r="I321" s="102">
        <f t="shared" si="26"/>
        <v>0.48128920737766095</v>
      </c>
    </row>
    <row r="322" spans="1:9" x14ac:dyDescent="0.15">
      <c r="A322" s="105" t="s">
        <v>436</v>
      </c>
      <c r="B322" s="117" t="s">
        <v>437</v>
      </c>
      <c r="C322" s="100">
        <v>1.7995186699999999</v>
      </c>
      <c r="D322" s="99">
        <v>1.7292805900000001</v>
      </c>
      <c r="E322" s="101">
        <f t="shared" si="23"/>
        <v>4.0616936549319416E-2</v>
      </c>
      <c r="F322" s="100">
        <v>6.8208009999999999E-2</v>
      </c>
      <c r="G322" s="99">
        <v>5.4295709999999997E-2</v>
      </c>
      <c r="H322" s="101">
        <f t="shared" si="24"/>
        <v>0.25623203011803342</v>
      </c>
      <c r="I322" s="102">
        <f t="shared" si="26"/>
        <v>3.7903474488541984E-2</v>
      </c>
    </row>
    <row r="323" spans="1:9" x14ac:dyDescent="0.15">
      <c r="A323" s="105" t="s">
        <v>438</v>
      </c>
      <c r="B323" s="117" t="s">
        <v>439</v>
      </c>
      <c r="C323" s="100">
        <v>3.4078308849999996</v>
      </c>
      <c r="D323" s="99">
        <v>4.0744611099999997</v>
      </c>
      <c r="E323" s="101">
        <f t="shared" si="23"/>
        <v>-0.16361187578005865</v>
      </c>
      <c r="F323" s="100">
        <v>0.98534741000000003</v>
      </c>
      <c r="G323" s="99">
        <v>9.6089999999999999E-4</v>
      </c>
      <c r="H323" s="101">
        <f t="shared" si="24"/>
        <v>1024.442200020814</v>
      </c>
      <c r="I323" s="102">
        <f t="shared" si="26"/>
        <v>0.2891421092335103</v>
      </c>
    </row>
    <row r="324" spans="1:9" x14ac:dyDescent="0.15">
      <c r="A324" s="105" t="s">
        <v>440</v>
      </c>
      <c r="B324" s="117" t="s">
        <v>441</v>
      </c>
      <c r="C324" s="100">
        <v>6.9592999999999999E-3</v>
      </c>
      <c r="D324" s="99">
        <v>1.8562359499999999</v>
      </c>
      <c r="E324" s="101">
        <f t="shared" si="23"/>
        <v>-0.996250853777506</v>
      </c>
      <c r="F324" s="100">
        <v>0</v>
      </c>
      <c r="G324" s="99">
        <v>0.89527962999999999</v>
      </c>
      <c r="H324" s="101">
        <f t="shared" si="24"/>
        <v>-1</v>
      </c>
      <c r="I324" s="102">
        <f t="shared" si="26"/>
        <v>0</v>
      </c>
    </row>
    <row r="325" spans="1:9" x14ac:dyDescent="0.15">
      <c r="A325" s="105" t="s">
        <v>442</v>
      </c>
      <c r="B325" s="117" t="s">
        <v>443</v>
      </c>
      <c r="C325" s="100">
        <v>1.3019015900000002</v>
      </c>
      <c r="D325" s="99">
        <v>6.6637538099999993</v>
      </c>
      <c r="E325" s="101">
        <f t="shared" si="23"/>
        <v>-0.80462939851614945</v>
      </c>
      <c r="F325" s="100">
        <v>0</v>
      </c>
      <c r="G325" s="99">
        <v>3.0099396</v>
      </c>
      <c r="H325" s="101">
        <f t="shared" si="24"/>
        <v>-1</v>
      </c>
      <c r="I325" s="102">
        <f t="shared" si="26"/>
        <v>0</v>
      </c>
    </row>
    <row r="326" spans="1:9" x14ac:dyDescent="0.15">
      <c r="A326" s="105" t="s">
        <v>444</v>
      </c>
      <c r="B326" s="117" t="s">
        <v>445</v>
      </c>
      <c r="C326" s="100">
        <v>3.3629599999999999E-3</v>
      </c>
      <c r="D326" s="99">
        <v>3.0840361499999998</v>
      </c>
      <c r="E326" s="101">
        <f t="shared" ref="E326:E389" si="27">IF(ISERROR(C326/D326-1),"",(C326/D326-1))</f>
        <v>-0.99890955882602095</v>
      </c>
      <c r="F326" s="100">
        <v>0</v>
      </c>
      <c r="G326" s="99">
        <v>1.62284932</v>
      </c>
      <c r="H326" s="101">
        <f t="shared" ref="H326:H389" si="28">IF(ISERROR(F326/G326-1),"",(F326/G326-1))</f>
        <v>-1</v>
      </c>
      <c r="I326" s="102">
        <f t="shared" si="26"/>
        <v>0</v>
      </c>
    </row>
    <row r="327" spans="1:9" x14ac:dyDescent="0.15">
      <c r="A327" s="105" t="s">
        <v>446</v>
      </c>
      <c r="B327" s="117" t="s">
        <v>447</v>
      </c>
      <c r="C327" s="100">
        <v>3.2696331299999999</v>
      </c>
      <c r="D327" s="99">
        <v>3.8909930460000002</v>
      </c>
      <c r="E327" s="101">
        <f t="shared" si="27"/>
        <v>-0.15969185980395617</v>
      </c>
      <c r="F327" s="100">
        <v>86.133912309999999</v>
      </c>
      <c r="G327" s="99">
        <v>1.3714713000000001</v>
      </c>
      <c r="H327" s="101">
        <f t="shared" si="28"/>
        <v>61.804020988262749</v>
      </c>
      <c r="I327" s="102">
        <f t="shared" si="26"/>
        <v>26.34360152510444</v>
      </c>
    </row>
    <row r="328" spans="1:9" x14ac:dyDescent="0.15">
      <c r="A328" s="105" t="s">
        <v>448</v>
      </c>
      <c r="B328" s="117" t="s">
        <v>449</v>
      </c>
      <c r="C328" s="100">
        <v>3.8979177999999997</v>
      </c>
      <c r="D328" s="99">
        <v>2.036E-2</v>
      </c>
      <c r="E328" s="101">
        <f t="shared" si="27"/>
        <v>190.44979371316305</v>
      </c>
      <c r="F328" s="100">
        <v>1.04621236</v>
      </c>
      <c r="G328" s="99">
        <v>0</v>
      </c>
      <c r="H328" s="101" t="str">
        <f t="shared" si="28"/>
        <v/>
      </c>
      <c r="I328" s="102">
        <f t="shared" si="26"/>
        <v>0.26840287909611643</v>
      </c>
    </row>
    <row r="329" spans="1:9" x14ac:dyDescent="0.15">
      <c r="A329" s="105" t="s">
        <v>450</v>
      </c>
      <c r="B329" s="117" t="s">
        <v>451</v>
      </c>
      <c r="C329" s="100">
        <v>2.2388631499999998</v>
      </c>
      <c r="D329" s="99">
        <v>6.0139599999999996E-3</v>
      </c>
      <c r="E329" s="101">
        <f t="shared" si="27"/>
        <v>371.27769223606407</v>
      </c>
      <c r="F329" s="100">
        <v>3.2397123900000002</v>
      </c>
      <c r="G329" s="99">
        <v>0</v>
      </c>
      <c r="H329" s="101" t="str">
        <f t="shared" si="28"/>
        <v/>
      </c>
      <c r="I329" s="102">
        <f t="shared" si="26"/>
        <v>1.4470345764545727</v>
      </c>
    </row>
    <row r="330" spans="1:9" x14ac:dyDescent="0.15">
      <c r="A330" s="105" t="s">
        <v>452</v>
      </c>
      <c r="B330" s="117" t="s">
        <v>453</v>
      </c>
      <c r="C330" s="100">
        <v>3.9295530000000002E-2</v>
      </c>
      <c r="D330" s="99">
        <v>0.30133080000000001</v>
      </c>
      <c r="E330" s="101">
        <f t="shared" si="27"/>
        <v>-0.86959338374968642</v>
      </c>
      <c r="F330" s="100">
        <v>0.1080387</v>
      </c>
      <c r="G330" s="99">
        <v>0</v>
      </c>
      <c r="H330" s="101" t="str">
        <f t="shared" si="28"/>
        <v/>
      </c>
      <c r="I330" s="102">
        <f t="shared" si="26"/>
        <v>2.749389052647973</v>
      </c>
    </row>
    <row r="331" spans="1:9" x14ac:dyDescent="0.15">
      <c r="A331" s="105" t="s">
        <v>454</v>
      </c>
      <c r="B331" s="117" t="s">
        <v>455</v>
      </c>
      <c r="C331" s="100">
        <v>2.0762149000000001</v>
      </c>
      <c r="D331" s="99">
        <v>9.4121359099999999</v>
      </c>
      <c r="E331" s="101">
        <f t="shared" si="27"/>
        <v>-0.77941086700691298</v>
      </c>
      <c r="F331" s="100">
        <v>0.1073226</v>
      </c>
      <c r="G331" s="99">
        <v>7.0810404500000006</v>
      </c>
      <c r="H331" s="101">
        <f t="shared" si="28"/>
        <v>-0.98484366799514611</v>
      </c>
      <c r="I331" s="102">
        <f t="shared" si="26"/>
        <v>5.1691469895529599E-2</v>
      </c>
    </row>
    <row r="332" spans="1:9" x14ac:dyDescent="0.15">
      <c r="A332" s="105" t="s">
        <v>456</v>
      </c>
      <c r="B332" s="117" t="s">
        <v>457</v>
      </c>
      <c r="C332" s="100">
        <v>1.0298119999999999</v>
      </c>
      <c r="D332" s="99">
        <v>0</v>
      </c>
      <c r="E332" s="101" t="str">
        <f t="shared" si="27"/>
        <v/>
      </c>
      <c r="F332" s="100">
        <v>0</v>
      </c>
      <c r="G332" s="99">
        <v>0</v>
      </c>
      <c r="H332" s="101" t="str">
        <f t="shared" si="28"/>
        <v/>
      </c>
      <c r="I332" s="102">
        <f t="shared" si="26"/>
        <v>0</v>
      </c>
    </row>
    <row r="333" spans="1:9" x14ac:dyDescent="0.15">
      <c r="A333" s="105" t="s">
        <v>458</v>
      </c>
      <c r="B333" s="117" t="s">
        <v>459</v>
      </c>
      <c r="C333" s="100">
        <v>1.550543081</v>
      </c>
      <c r="D333" s="99">
        <v>0.30241040000000002</v>
      </c>
      <c r="E333" s="101">
        <f t="shared" si="27"/>
        <v>4.1272809433802538</v>
      </c>
      <c r="F333" s="100">
        <v>4.4102299999999994E-3</v>
      </c>
      <c r="G333" s="99">
        <v>0.10028907000000001</v>
      </c>
      <c r="H333" s="101">
        <f t="shared" si="28"/>
        <v>-0.95602481905555614</v>
      </c>
      <c r="I333" s="102">
        <f t="shared" si="26"/>
        <v>2.8443131016751152E-3</v>
      </c>
    </row>
    <row r="334" spans="1:9" x14ac:dyDescent="0.15">
      <c r="A334" s="105" t="s">
        <v>460</v>
      </c>
      <c r="B334" s="117" t="s">
        <v>461</v>
      </c>
      <c r="C334" s="100">
        <v>2.512675E-2</v>
      </c>
      <c r="D334" s="99">
        <v>0.61388646999999996</v>
      </c>
      <c r="E334" s="101">
        <f t="shared" si="27"/>
        <v>-0.95906938623358162</v>
      </c>
      <c r="F334" s="100">
        <v>0</v>
      </c>
      <c r="G334" s="99">
        <v>0.14599457999999998</v>
      </c>
      <c r="H334" s="101">
        <f t="shared" si="28"/>
        <v>-1</v>
      </c>
      <c r="I334" s="102">
        <f>IF(ISERROR(F334/C334),"",(F334/C334))</f>
        <v>0</v>
      </c>
    </row>
    <row r="335" spans="1:9" x14ac:dyDescent="0.15">
      <c r="A335" s="105" t="s">
        <v>936</v>
      </c>
      <c r="B335" s="117" t="s">
        <v>462</v>
      </c>
      <c r="C335" s="100">
        <v>7.9293636220000003</v>
      </c>
      <c r="D335" s="99">
        <v>3.7479176499999998</v>
      </c>
      <c r="E335" s="101">
        <f t="shared" si="27"/>
        <v>1.1156717843040123</v>
      </c>
      <c r="F335" s="100">
        <v>2.5234982400000003</v>
      </c>
      <c r="G335" s="99">
        <v>1.54876904</v>
      </c>
      <c r="H335" s="101">
        <f t="shared" si="28"/>
        <v>0.62935736370349993</v>
      </c>
      <c r="I335" s="102">
        <f t="shared" ref="I335:I352" si="29">IF(ISERROR(F335/C335),"",(F335/C335))</f>
        <v>0.31824725921239888</v>
      </c>
    </row>
    <row r="336" spans="1:9" x14ac:dyDescent="0.15">
      <c r="A336" s="107" t="s">
        <v>463</v>
      </c>
      <c r="B336" s="117" t="s">
        <v>464</v>
      </c>
      <c r="C336" s="100">
        <v>8.1599058150000001</v>
      </c>
      <c r="D336" s="99">
        <v>16.710324164999999</v>
      </c>
      <c r="E336" s="101">
        <f t="shared" si="27"/>
        <v>-0.51168476838462329</v>
      </c>
      <c r="F336" s="100">
        <v>1.8803830000000001E-2</v>
      </c>
      <c r="G336" s="99">
        <v>0.39030461</v>
      </c>
      <c r="H336" s="101">
        <f t="shared" si="28"/>
        <v>-0.95182268023941607</v>
      </c>
      <c r="I336" s="102">
        <f t="shared" si="29"/>
        <v>2.3044175296035572E-3</v>
      </c>
    </row>
    <row r="337" spans="1:9" x14ac:dyDescent="0.15">
      <c r="A337" s="105" t="s">
        <v>465</v>
      </c>
      <c r="B337" s="117" t="s">
        <v>466</v>
      </c>
      <c r="C337" s="100">
        <v>128.79607709999999</v>
      </c>
      <c r="D337" s="99">
        <v>92.958108628000005</v>
      </c>
      <c r="E337" s="101">
        <f t="shared" si="27"/>
        <v>0.38552815887655867</v>
      </c>
      <c r="F337" s="100">
        <v>152.76746388999999</v>
      </c>
      <c r="G337" s="99">
        <v>34.489420770000002</v>
      </c>
      <c r="H337" s="101">
        <f t="shared" si="28"/>
        <v>3.4294006822776799</v>
      </c>
      <c r="I337" s="102">
        <f t="shared" si="29"/>
        <v>1.1861189201545952</v>
      </c>
    </row>
    <row r="338" spans="1:9" x14ac:dyDescent="0.15">
      <c r="A338" s="105" t="s">
        <v>467</v>
      </c>
      <c r="B338" s="117" t="s">
        <v>468</v>
      </c>
      <c r="C338" s="100">
        <v>25.93383691</v>
      </c>
      <c r="D338" s="99">
        <v>0.61031457999999994</v>
      </c>
      <c r="E338" s="101">
        <f t="shared" si="27"/>
        <v>41.492573108772859</v>
      </c>
      <c r="F338" s="100">
        <v>7.3847800000000005E-2</v>
      </c>
      <c r="G338" s="99">
        <v>0.13177360000000002</v>
      </c>
      <c r="H338" s="101">
        <f t="shared" si="28"/>
        <v>-0.4395857743888002</v>
      </c>
      <c r="I338" s="102">
        <f t="shared" si="29"/>
        <v>2.847546248412033E-3</v>
      </c>
    </row>
    <row r="339" spans="1:9" x14ac:dyDescent="0.15">
      <c r="A339" s="107" t="s">
        <v>469</v>
      </c>
      <c r="B339" s="117" t="s">
        <v>470</v>
      </c>
      <c r="C339" s="100">
        <v>35.201311165</v>
      </c>
      <c r="D339" s="99">
        <v>12.528645503</v>
      </c>
      <c r="E339" s="101">
        <f t="shared" si="27"/>
        <v>1.8096661491915467</v>
      </c>
      <c r="F339" s="100">
        <v>18.599012590000001</v>
      </c>
      <c r="G339" s="99">
        <v>4.17665416</v>
      </c>
      <c r="H339" s="101">
        <f t="shared" si="28"/>
        <v>3.4530889744531787</v>
      </c>
      <c r="I339" s="102">
        <f t="shared" si="29"/>
        <v>0.52836135855338962</v>
      </c>
    </row>
    <row r="340" spans="1:9" x14ac:dyDescent="0.15">
      <c r="A340" s="105" t="s">
        <v>471</v>
      </c>
      <c r="B340" s="117" t="s">
        <v>472</v>
      </c>
      <c r="C340" s="100">
        <v>2.3675177999999999</v>
      </c>
      <c r="D340" s="99">
        <v>3.8712150000000001E-2</v>
      </c>
      <c r="E340" s="101">
        <f t="shared" si="27"/>
        <v>60.156970098534956</v>
      </c>
      <c r="F340" s="100">
        <v>4.7009749000000003</v>
      </c>
      <c r="G340" s="99">
        <v>7.6771530000000004E-2</v>
      </c>
      <c r="H340" s="101">
        <f t="shared" si="28"/>
        <v>60.233310056475361</v>
      </c>
      <c r="I340" s="102">
        <f t="shared" si="29"/>
        <v>1.9856133288628286</v>
      </c>
    </row>
    <row r="341" spans="1:9" x14ac:dyDescent="0.15">
      <c r="A341" s="105" t="s">
        <v>473</v>
      </c>
      <c r="B341" s="117" t="s">
        <v>474</v>
      </c>
      <c r="C341" s="100">
        <v>14.425915407</v>
      </c>
      <c r="D341" s="99">
        <v>19.52921113</v>
      </c>
      <c r="E341" s="101">
        <f t="shared" si="27"/>
        <v>-0.26131601983454</v>
      </c>
      <c r="F341" s="100">
        <v>0.37208412000000002</v>
      </c>
      <c r="G341" s="99">
        <v>4.1099084100000001</v>
      </c>
      <c r="H341" s="101">
        <f t="shared" si="28"/>
        <v>-0.9094665664337761</v>
      </c>
      <c r="I341" s="102">
        <f t="shared" si="29"/>
        <v>2.5792756265536586E-2</v>
      </c>
    </row>
    <row r="342" spans="1:9" x14ac:dyDescent="0.15">
      <c r="A342" s="105" t="s">
        <v>475</v>
      </c>
      <c r="B342" s="117" t="s">
        <v>476</v>
      </c>
      <c r="C342" s="100">
        <v>11.48308585</v>
      </c>
      <c r="D342" s="99">
        <v>12.40755141</v>
      </c>
      <c r="E342" s="101">
        <f t="shared" si="27"/>
        <v>-7.450829978064144E-2</v>
      </c>
      <c r="F342" s="100">
        <v>2.0803525500000002</v>
      </c>
      <c r="G342" s="99">
        <v>0.97993987999999999</v>
      </c>
      <c r="H342" s="101">
        <f t="shared" si="28"/>
        <v>1.1229389602962176</v>
      </c>
      <c r="I342" s="102">
        <f t="shared" si="29"/>
        <v>0.18116668090572538</v>
      </c>
    </row>
    <row r="343" spans="1:9" x14ac:dyDescent="0.15">
      <c r="A343" s="105" t="s">
        <v>477</v>
      </c>
      <c r="B343" s="117" t="s">
        <v>478</v>
      </c>
      <c r="C343" s="100">
        <v>7.5141501399999999</v>
      </c>
      <c r="D343" s="99">
        <v>7.0278144999999999</v>
      </c>
      <c r="E343" s="101">
        <f t="shared" si="27"/>
        <v>6.9201547650411088E-2</v>
      </c>
      <c r="F343" s="100">
        <v>0.5032799</v>
      </c>
      <c r="G343" s="99">
        <v>1.9873106</v>
      </c>
      <c r="H343" s="101">
        <f t="shared" si="28"/>
        <v>-0.74675327550711001</v>
      </c>
      <c r="I343" s="102">
        <f t="shared" si="29"/>
        <v>6.6977620971518145E-2</v>
      </c>
    </row>
    <row r="344" spans="1:9" x14ac:dyDescent="0.15">
      <c r="A344" s="105" t="s">
        <v>479</v>
      </c>
      <c r="B344" s="117" t="s">
        <v>480</v>
      </c>
      <c r="C344" s="100">
        <v>8.363922E-2</v>
      </c>
      <c r="D344" s="99">
        <v>1.0769191499999999</v>
      </c>
      <c r="E344" s="101">
        <f t="shared" si="27"/>
        <v>-0.92233472679912876</v>
      </c>
      <c r="F344" s="100">
        <v>0</v>
      </c>
      <c r="G344" s="99">
        <v>0.89554476999999999</v>
      </c>
      <c r="H344" s="101">
        <f t="shared" si="28"/>
        <v>-1</v>
      </c>
      <c r="I344" s="102">
        <f t="shared" si="29"/>
        <v>0</v>
      </c>
    </row>
    <row r="345" spans="1:9" x14ac:dyDescent="0.15">
      <c r="A345" s="105" t="s">
        <v>481</v>
      </c>
      <c r="B345" s="117" t="s">
        <v>482</v>
      </c>
      <c r="C345" s="100">
        <v>1.159418241</v>
      </c>
      <c r="D345" s="99">
        <v>1.5984905789999999</v>
      </c>
      <c r="E345" s="101">
        <f t="shared" si="27"/>
        <v>-0.2746793404779897</v>
      </c>
      <c r="F345" s="100">
        <v>0</v>
      </c>
      <c r="G345" s="99">
        <v>0.65415407999999997</v>
      </c>
      <c r="H345" s="101">
        <f t="shared" si="28"/>
        <v>-1</v>
      </c>
      <c r="I345" s="102">
        <f t="shared" si="29"/>
        <v>0</v>
      </c>
    </row>
    <row r="346" spans="1:9" x14ac:dyDescent="0.15">
      <c r="A346" s="105" t="s">
        <v>483</v>
      </c>
      <c r="B346" s="117" t="s">
        <v>484</v>
      </c>
      <c r="C346" s="100">
        <v>3.8902596660000004</v>
      </c>
      <c r="D346" s="99">
        <v>1.019341957</v>
      </c>
      <c r="E346" s="101">
        <f t="shared" si="27"/>
        <v>2.8164422049783244</v>
      </c>
      <c r="F346" s="100">
        <v>0.91761561999999997</v>
      </c>
      <c r="G346" s="99">
        <v>20.097316690000003</v>
      </c>
      <c r="H346" s="101">
        <f t="shared" si="28"/>
        <v>-0.95434138625796816</v>
      </c>
      <c r="I346" s="102">
        <f t="shared" si="29"/>
        <v>0.23587515970200018</v>
      </c>
    </row>
    <row r="347" spans="1:9" x14ac:dyDescent="0.15">
      <c r="A347" s="105" t="s">
        <v>485</v>
      </c>
      <c r="B347" s="117" t="s">
        <v>486</v>
      </c>
      <c r="C347" s="100">
        <v>1.5409094999999999E-2</v>
      </c>
      <c r="D347" s="99">
        <v>1.0255599499999999</v>
      </c>
      <c r="E347" s="101">
        <f t="shared" si="27"/>
        <v>-0.98497494466315694</v>
      </c>
      <c r="F347" s="100">
        <v>0</v>
      </c>
      <c r="G347" s="99">
        <v>6.3808749999999997E-2</v>
      </c>
      <c r="H347" s="101">
        <f t="shared" si="28"/>
        <v>-1</v>
      </c>
      <c r="I347" s="102">
        <f t="shared" si="29"/>
        <v>0</v>
      </c>
    </row>
    <row r="348" spans="1:9" x14ac:dyDescent="0.15">
      <c r="A348" s="105" t="s">
        <v>487</v>
      </c>
      <c r="B348" s="117" t="s">
        <v>488</v>
      </c>
      <c r="C348" s="100">
        <v>0.53360406000000005</v>
      </c>
      <c r="D348" s="99">
        <v>0</v>
      </c>
      <c r="E348" s="101" t="str">
        <f t="shared" si="27"/>
        <v/>
      </c>
      <c r="F348" s="100">
        <v>1.7018400000000003E-2</v>
      </c>
      <c r="G348" s="99">
        <v>0</v>
      </c>
      <c r="H348" s="101" t="str">
        <f t="shared" si="28"/>
        <v/>
      </c>
      <c r="I348" s="102">
        <f t="shared" si="29"/>
        <v>3.1893310556894941E-2</v>
      </c>
    </row>
    <row r="349" spans="1:9" x14ac:dyDescent="0.15">
      <c r="A349" s="107" t="s">
        <v>489</v>
      </c>
      <c r="B349" s="117" t="s">
        <v>490</v>
      </c>
      <c r="C349" s="100">
        <v>0.84570699999999999</v>
      </c>
      <c r="D349" s="99">
        <v>1.4372459999999998E-2</v>
      </c>
      <c r="E349" s="101">
        <f t="shared" si="27"/>
        <v>57.842188463213681</v>
      </c>
      <c r="F349" s="100">
        <v>0</v>
      </c>
      <c r="G349" s="99">
        <v>5.0620400000000003E-3</v>
      </c>
      <c r="H349" s="101">
        <f t="shared" si="28"/>
        <v>-1</v>
      </c>
      <c r="I349" s="102">
        <f t="shared" si="29"/>
        <v>0</v>
      </c>
    </row>
    <row r="350" spans="1:9" x14ac:dyDescent="0.15">
      <c r="A350" s="107" t="s">
        <v>491</v>
      </c>
      <c r="B350" s="117" t="s">
        <v>492</v>
      </c>
      <c r="C350" s="100">
        <v>9.3691250000000007E-3</v>
      </c>
      <c r="D350" s="99">
        <v>0.94080775000000005</v>
      </c>
      <c r="E350" s="101">
        <f t="shared" si="27"/>
        <v>-0.99004140325162071</v>
      </c>
      <c r="F350" s="100">
        <v>0</v>
      </c>
      <c r="G350" s="99">
        <v>0.62318759000000001</v>
      </c>
      <c r="H350" s="101">
        <f t="shared" si="28"/>
        <v>-1</v>
      </c>
      <c r="I350" s="102">
        <f t="shared" si="29"/>
        <v>0</v>
      </c>
    </row>
    <row r="351" spans="1:9" x14ac:dyDescent="0.15">
      <c r="A351" s="107" t="s">
        <v>493</v>
      </c>
      <c r="B351" s="117" t="s">
        <v>494</v>
      </c>
      <c r="C351" s="100">
        <v>7.2608378899999995</v>
      </c>
      <c r="D351" s="99">
        <v>19.389640046</v>
      </c>
      <c r="E351" s="101">
        <f t="shared" si="27"/>
        <v>-0.62553003187401202</v>
      </c>
      <c r="F351" s="100">
        <v>1.59899379</v>
      </c>
      <c r="G351" s="99">
        <v>4.1814902599999995</v>
      </c>
      <c r="H351" s="101">
        <f t="shared" si="28"/>
        <v>-0.61760193362258353</v>
      </c>
      <c r="I351" s="102">
        <f t="shared" si="29"/>
        <v>0.22022166232387816</v>
      </c>
    </row>
    <row r="352" spans="1:9" x14ac:dyDescent="0.15">
      <c r="A352" s="107" t="s">
        <v>495</v>
      </c>
      <c r="B352" s="117" t="s">
        <v>496</v>
      </c>
      <c r="C352" s="100">
        <v>9.7326703929999994</v>
      </c>
      <c r="D352" s="99">
        <v>2.7573812969999998</v>
      </c>
      <c r="E352" s="101">
        <f t="shared" si="27"/>
        <v>2.5296788309941163</v>
      </c>
      <c r="F352" s="100">
        <v>1.1698928400000002</v>
      </c>
      <c r="G352" s="99">
        <v>1.9160959799999999</v>
      </c>
      <c r="H352" s="101">
        <f t="shared" si="28"/>
        <v>-0.38943933278331899</v>
      </c>
      <c r="I352" s="102">
        <f t="shared" si="29"/>
        <v>0.12020265690302415</v>
      </c>
    </row>
    <row r="353" spans="1:9" x14ac:dyDescent="0.15">
      <c r="A353" s="105" t="s">
        <v>497</v>
      </c>
      <c r="B353" s="117" t="s">
        <v>498</v>
      </c>
      <c r="C353" s="100">
        <v>123.321283365</v>
      </c>
      <c r="D353" s="99">
        <v>77.057907555999989</v>
      </c>
      <c r="E353" s="101">
        <f t="shared" si="27"/>
        <v>0.6003715553186959</v>
      </c>
      <c r="F353" s="100">
        <v>38.170963829999998</v>
      </c>
      <c r="G353" s="99">
        <v>44.760087710000001</v>
      </c>
      <c r="H353" s="101">
        <f t="shared" si="28"/>
        <v>-0.14720980715433019</v>
      </c>
      <c r="I353" s="102">
        <f>IF(ISERROR(F353/C353),"",(F353/C353))</f>
        <v>0.30952454262921947</v>
      </c>
    </row>
    <row r="354" spans="1:9" x14ac:dyDescent="0.15">
      <c r="A354" s="105" t="s">
        <v>1024</v>
      </c>
      <c r="B354" s="117" t="s">
        <v>499</v>
      </c>
      <c r="C354" s="100">
        <v>68.161540904000006</v>
      </c>
      <c r="D354" s="99">
        <v>32.211601205000001</v>
      </c>
      <c r="E354" s="101">
        <f t="shared" si="27"/>
        <v>1.1160556555449883</v>
      </c>
      <c r="F354" s="100">
        <v>37.217842259999998</v>
      </c>
      <c r="G354" s="99">
        <v>38.35413518</v>
      </c>
      <c r="H354" s="101">
        <f t="shared" si="28"/>
        <v>-2.962634705924827E-2</v>
      </c>
      <c r="I354" s="102">
        <f t="shared" ref="I354:I368" si="30">IF(ISERROR(F354/C354),"",(F354/C354))</f>
        <v>0.54602407408040121</v>
      </c>
    </row>
    <row r="355" spans="1:9" x14ac:dyDescent="0.15">
      <c r="A355" s="105" t="s">
        <v>500</v>
      </c>
      <c r="B355" s="117" t="s">
        <v>501</v>
      </c>
      <c r="C355" s="100">
        <v>4.2701799519999994</v>
      </c>
      <c r="D355" s="99">
        <v>9.1873571999999992</v>
      </c>
      <c r="E355" s="101">
        <f t="shared" si="27"/>
        <v>-0.53521128448124344</v>
      </c>
      <c r="F355" s="100">
        <v>0.90980253</v>
      </c>
      <c r="G355" s="99">
        <v>4.7215240300000003</v>
      </c>
      <c r="H355" s="101">
        <f t="shared" si="28"/>
        <v>-0.80730744475317229</v>
      </c>
      <c r="I355" s="102">
        <f t="shared" si="30"/>
        <v>0.21305952915962734</v>
      </c>
    </row>
    <row r="356" spans="1:9" x14ac:dyDescent="0.15">
      <c r="A356" s="121" t="s">
        <v>255</v>
      </c>
      <c r="B356" s="25" t="s">
        <v>256</v>
      </c>
      <c r="C356" s="100">
        <v>1.9276518</v>
      </c>
      <c r="D356" s="99">
        <v>4.1850205000000003</v>
      </c>
      <c r="E356" s="101">
        <f t="shared" si="27"/>
        <v>-0.53939250715737241</v>
      </c>
      <c r="F356" s="100">
        <v>0</v>
      </c>
      <c r="G356" s="99">
        <v>3.7862E-2</v>
      </c>
      <c r="H356" s="101">
        <f t="shared" si="28"/>
        <v>-1</v>
      </c>
      <c r="I356" s="102">
        <f t="shared" si="30"/>
        <v>0</v>
      </c>
    </row>
    <row r="357" spans="1:9" x14ac:dyDescent="0.15">
      <c r="A357" s="105" t="s">
        <v>502</v>
      </c>
      <c r="B357" s="117" t="s">
        <v>503</v>
      </c>
      <c r="C357" s="100">
        <v>2.8571143399999999</v>
      </c>
      <c r="D357" s="99">
        <v>4.4989610999999998</v>
      </c>
      <c r="E357" s="101">
        <f t="shared" si="27"/>
        <v>-0.36493908782629836</v>
      </c>
      <c r="F357" s="100">
        <v>9.8337090000000002E-2</v>
      </c>
      <c r="G357" s="99">
        <v>1.0015272099999999</v>
      </c>
      <c r="H357" s="101">
        <f t="shared" si="28"/>
        <v>-0.90181286237844704</v>
      </c>
      <c r="I357" s="102">
        <f t="shared" si="30"/>
        <v>3.4418325029302123E-2</v>
      </c>
    </row>
    <row r="358" spans="1:9" x14ac:dyDescent="0.15">
      <c r="A358" s="105" t="s">
        <v>504</v>
      </c>
      <c r="B358" s="117" t="s">
        <v>505</v>
      </c>
      <c r="C358" s="100">
        <v>11.402819136</v>
      </c>
      <c r="D358" s="99">
        <v>4.4715519979999998</v>
      </c>
      <c r="E358" s="101">
        <f t="shared" si="27"/>
        <v>1.5500808536052273</v>
      </c>
      <c r="F358" s="100">
        <v>22.64926694</v>
      </c>
      <c r="G358" s="99">
        <v>3.9020889100000002</v>
      </c>
      <c r="H358" s="101">
        <f t="shared" si="28"/>
        <v>4.8043954052292461</v>
      </c>
      <c r="I358" s="102">
        <f t="shared" si="30"/>
        <v>1.9862866077120949</v>
      </c>
    </row>
    <row r="359" spans="1:9" x14ac:dyDescent="0.15">
      <c r="A359" s="105" t="s">
        <v>1537</v>
      </c>
      <c r="B359" s="119" t="s">
        <v>789</v>
      </c>
      <c r="C359" s="100">
        <v>0.55624724999999997</v>
      </c>
      <c r="D359" s="99">
        <v>0.23656125</v>
      </c>
      <c r="E359" s="101">
        <f t="shared" si="27"/>
        <v>1.3513878540969833</v>
      </c>
      <c r="F359" s="100">
        <v>0.41024075999999998</v>
      </c>
      <c r="G359" s="99">
        <v>3.00394454</v>
      </c>
      <c r="H359" s="101">
        <f t="shared" si="28"/>
        <v>-0.86343264513132456</v>
      </c>
      <c r="I359" s="102">
        <f t="shared" si="30"/>
        <v>0.73751512479387538</v>
      </c>
    </row>
    <row r="360" spans="1:9" x14ac:dyDescent="0.15">
      <c r="A360" s="107" t="s">
        <v>506</v>
      </c>
      <c r="B360" s="117" t="s">
        <v>507</v>
      </c>
      <c r="C360" s="100">
        <v>2.3701916199999999</v>
      </c>
      <c r="D360" s="99">
        <v>2.0891901699999997</v>
      </c>
      <c r="E360" s="101">
        <f t="shared" si="27"/>
        <v>0.13450257139588229</v>
      </c>
      <c r="F360" s="100">
        <v>2.8123100000000002E-3</v>
      </c>
      <c r="G360" s="99">
        <v>0</v>
      </c>
      <c r="H360" s="101" t="str">
        <f t="shared" si="28"/>
        <v/>
      </c>
      <c r="I360" s="102">
        <f t="shared" si="30"/>
        <v>1.1865327580560766E-3</v>
      </c>
    </row>
    <row r="361" spans="1:9" x14ac:dyDescent="0.15">
      <c r="A361" s="105" t="s">
        <v>508</v>
      </c>
      <c r="B361" s="118" t="s">
        <v>509</v>
      </c>
      <c r="C361" s="100">
        <v>0.13284341500000002</v>
      </c>
      <c r="D361" s="99">
        <v>0.90276406499999995</v>
      </c>
      <c r="E361" s="101">
        <f t="shared" si="27"/>
        <v>-0.85284813590802377</v>
      </c>
      <c r="F361" s="100">
        <v>4.8647780000000002E-2</v>
      </c>
      <c r="G361" s="99">
        <v>6.4102999999999993E-2</v>
      </c>
      <c r="H361" s="101">
        <f t="shared" si="28"/>
        <v>-0.24109979252141078</v>
      </c>
      <c r="I361" s="102">
        <f t="shared" si="30"/>
        <v>0.36620392512492994</v>
      </c>
    </row>
    <row r="362" spans="1:9" x14ac:dyDescent="0.15">
      <c r="A362" s="105" t="s">
        <v>510</v>
      </c>
      <c r="B362" s="118" t="s">
        <v>511</v>
      </c>
      <c r="C362" s="100">
        <v>0.164494212</v>
      </c>
      <c r="D362" s="99">
        <v>1.31352428</v>
      </c>
      <c r="E362" s="101">
        <f t="shared" si="27"/>
        <v>-0.87476880747114927</v>
      </c>
      <c r="F362" s="100">
        <v>3.3036199999999997E-3</v>
      </c>
      <c r="G362" s="99">
        <v>15.586188269999999</v>
      </c>
      <c r="H362" s="101">
        <f t="shared" si="28"/>
        <v>-0.99978804182634196</v>
      </c>
      <c r="I362" s="102">
        <f t="shared" si="30"/>
        <v>2.0083502998877553E-2</v>
      </c>
    </row>
    <row r="363" spans="1:9" x14ac:dyDescent="0.15">
      <c r="A363" s="105" t="s">
        <v>512</v>
      </c>
      <c r="B363" s="118" t="s">
        <v>513</v>
      </c>
      <c r="C363" s="100">
        <v>6.3998395559999999</v>
      </c>
      <c r="D363" s="99">
        <v>7.3740067980000008</v>
      </c>
      <c r="E363" s="101">
        <f t="shared" si="27"/>
        <v>-0.13210826470409787</v>
      </c>
      <c r="F363" s="100">
        <v>13.408352199999999</v>
      </c>
      <c r="G363" s="99">
        <v>0.47215137000000001</v>
      </c>
      <c r="H363" s="101">
        <f t="shared" si="28"/>
        <v>27.398418498711546</v>
      </c>
      <c r="I363" s="102">
        <f t="shared" si="30"/>
        <v>2.0951075542869435</v>
      </c>
    </row>
    <row r="364" spans="1:9" x14ac:dyDescent="0.15">
      <c r="A364" s="105" t="s">
        <v>514</v>
      </c>
      <c r="B364" s="118" t="s">
        <v>515</v>
      </c>
      <c r="C364" s="100">
        <v>1.52064669</v>
      </c>
      <c r="D364" s="99">
        <v>3.0234523199999996</v>
      </c>
      <c r="E364" s="101">
        <f t="shared" si="27"/>
        <v>-0.49704955492732883</v>
      </c>
      <c r="F364" s="100">
        <v>0</v>
      </c>
      <c r="G364" s="99">
        <v>0</v>
      </c>
      <c r="H364" s="101" t="str">
        <f t="shared" si="28"/>
        <v/>
      </c>
      <c r="I364" s="102">
        <f t="shared" si="30"/>
        <v>0</v>
      </c>
    </row>
    <row r="365" spans="1:9" x14ac:dyDescent="0.15">
      <c r="A365" s="105" t="s">
        <v>516</v>
      </c>
      <c r="B365" s="118" t="s">
        <v>517</v>
      </c>
      <c r="C365" s="100">
        <v>8.2260173630000004</v>
      </c>
      <c r="D365" s="99">
        <v>6.3600536480000001</v>
      </c>
      <c r="E365" s="101">
        <f t="shared" si="27"/>
        <v>0.29338804643366112</v>
      </c>
      <c r="F365" s="100">
        <v>0.39109356000000001</v>
      </c>
      <c r="G365" s="99">
        <v>3.6233017999999997</v>
      </c>
      <c r="H365" s="101">
        <f t="shared" si="28"/>
        <v>-0.89206155556790767</v>
      </c>
      <c r="I365" s="102">
        <f t="shared" si="30"/>
        <v>4.7543488269196833E-2</v>
      </c>
    </row>
    <row r="366" spans="1:9" x14ac:dyDescent="0.15">
      <c r="A366" s="107" t="s">
        <v>518</v>
      </c>
      <c r="B366" s="117" t="s">
        <v>519</v>
      </c>
      <c r="C366" s="100">
        <v>2.949843215</v>
      </c>
      <c r="D366" s="99">
        <v>11.762033619999999</v>
      </c>
      <c r="E366" s="101">
        <f t="shared" si="27"/>
        <v>-0.74920636088098513</v>
      </c>
      <c r="F366" s="100">
        <v>0.19908000000000001</v>
      </c>
      <c r="G366" s="99">
        <v>0.19218157999999999</v>
      </c>
      <c r="H366" s="101">
        <f t="shared" si="28"/>
        <v>3.5895323578877925E-2</v>
      </c>
      <c r="I366" s="102">
        <f t="shared" si="30"/>
        <v>6.7488332596008838E-2</v>
      </c>
    </row>
    <row r="367" spans="1:9" x14ac:dyDescent="0.15">
      <c r="A367" s="105" t="s">
        <v>1005</v>
      </c>
      <c r="B367" s="119" t="s">
        <v>796</v>
      </c>
      <c r="C367" s="100">
        <v>0.1446508</v>
      </c>
      <c r="D367" s="99">
        <v>0.69542994999999996</v>
      </c>
      <c r="E367" s="101">
        <f t="shared" si="27"/>
        <v>-0.79199802942050457</v>
      </c>
      <c r="F367" s="100">
        <v>0</v>
      </c>
      <c r="G367" s="99">
        <v>0.49046778000000002</v>
      </c>
      <c r="H367" s="101">
        <f t="shared" si="28"/>
        <v>-1</v>
      </c>
      <c r="I367" s="102">
        <f t="shared" si="30"/>
        <v>0</v>
      </c>
    </row>
    <row r="368" spans="1:9" x14ac:dyDescent="0.15">
      <c r="A368" s="105" t="s">
        <v>1536</v>
      </c>
      <c r="B368" s="119" t="s">
        <v>799</v>
      </c>
      <c r="C368" s="100">
        <v>0.57266300000000003</v>
      </c>
      <c r="D368" s="99">
        <v>2.0716828600000001</v>
      </c>
      <c r="E368" s="101">
        <f t="shared" si="27"/>
        <v>-0.72357593381836449</v>
      </c>
      <c r="F368" s="100">
        <v>0</v>
      </c>
      <c r="G368" s="99">
        <v>3.7729900000000004E-2</v>
      </c>
      <c r="H368" s="101">
        <f t="shared" si="28"/>
        <v>-1</v>
      </c>
      <c r="I368" s="102">
        <f t="shared" si="30"/>
        <v>0</v>
      </c>
    </row>
    <row r="369" spans="1:9" x14ac:dyDescent="0.15">
      <c r="A369" s="105" t="s">
        <v>1004</v>
      </c>
      <c r="B369" s="119" t="s">
        <v>767</v>
      </c>
      <c r="C369" s="100">
        <v>0.30152954999999998</v>
      </c>
      <c r="D369" s="99">
        <v>0.66692960000000001</v>
      </c>
      <c r="E369" s="101">
        <f t="shared" si="27"/>
        <v>-0.54788398955451978</v>
      </c>
      <c r="F369" s="100">
        <v>0.50503222999999997</v>
      </c>
      <c r="G369" s="99">
        <v>0.69526441999999999</v>
      </c>
      <c r="H369" s="101">
        <f t="shared" si="28"/>
        <v>-0.27361128302811755</v>
      </c>
      <c r="I369" s="102">
        <f>IF(ISERROR(F369/C369),"",(F369/C369))</f>
        <v>1.6749012824779528</v>
      </c>
    </row>
    <row r="370" spans="1:9" x14ac:dyDescent="0.15">
      <c r="A370" s="107" t="s">
        <v>521</v>
      </c>
      <c r="B370" s="117" t="s">
        <v>522</v>
      </c>
      <c r="C370" s="100">
        <v>7.8483827399999999</v>
      </c>
      <c r="D370" s="99">
        <v>5.0759799299999999</v>
      </c>
      <c r="E370" s="101">
        <f t="shared" si="27"/>
        <v>0.54618080611678077</v>
      </c>
      <c r="F370" s="100">
        <v>0.12581297</v>
      </c>
      <c r="G370" s="99">
        <v>5.7169181699999996</v>
      </c>
      <c r="H370" s="101">
        <f t="shared" si="28"/>
        <v>-0.97799286848984235</v>
      </c>
      <c r="I370" s="102">
        <f t="shared" ref="I370:I401" si="31">IF(ISERROR(F370/C370),"",(F370/C370))</f>
        <v>1.6030432532142286E-2</v>
      </c>
    </row>
    <row r="371" spans="1:9" x14ac:dyDescent="0.15">
      <c r="A371" s="105" t="s">
        <v>523</v>
      </c>
      <c r="B371" s="118" t="s">
        <v>524</v>
      </c>
      <c r="C371" s="100">
        <v>15.961016442</v>
      </c>
      <c r="D371" s="99">
        <v>9.6779910569999998</v>
      </c>
      <c r="E371" s="101">
        <f t="shared" si="27"/>
        <v>0.64920760393300303</v>
      </c>
      <c r="F371" s="100">
        <v>4.2838566799999995</v>
      </c>
      <c r="G371" s="99">
        <v>4.93213539</v>
      </c>
      <c r="H371" s="101">
        <f t="shared" si="28"/>
        <v>-0.13143976365985377</v>
      </c>
      <c r="I371" s="102">
        <f t="shared" si="31"/>
        <v>0.26839497945302598</v>
      </c>
    </row>
    <row r="372" spans="1:9" x14ac:dyDescent="0.15">
      <c r="A372" s="107" t="s">
        <v>1028</v>
      </c>
      <c r="B372" s="117" t="s">
        <v>520</v>
      </c>
      <c r="C372" s="100">
        <v>1.6289812699999999</v>
      </c>
      <c r="D372" s="99">
        <v>2.1816684500000001</v>
      </c>
      <c r="E372" s="101">
        <f t="shared" si="27"/>
        <v>-0.25333234295981144</v>
      </c>
      <c r="F372" s="100">
        <v>1.0007286</v>
      </c>
      <c r="G372" s="99">
        <v>0.48768436999999998</v>
      </c>
      <c r="H372" s="101">
        <f t="shared" si="28"/>
        <v>1.0520005592961694</v>
      </c>
      <c r="I372" s="102">
        <f t="shared" si="31"/>
        <v>0.61432787376370512</v>
      </c>
    </row>
    <row r="373" spans="1:9" x14ac:dyDescent="0.15">
      <c r="A373" s="107" t="s">
        <v>525</v>
      </c>
      <c r="B373" s="117" t="s">
        <v>526</v>
      </c>
      <c r="C373" s="100">
        <v>1.0568592700000001</v>
      </c>
      <c r="D373" s="99">
        <v>3.7785877340000003</v>
      </c>
      <c r="E373" s="101">
        <f t="shared" si="27"/>
        <v>-0.7203031014761665</v>
      </c>
      <c r="F373" s="100">
        <v>0.14673048999999999</v>
      </c>
      <c r="G373" s="99">
        <v>0.70478764000000005</v>
      </c>
      <c r="H373" s="101">
        <f t="shared" si="28"/>
        <v>-0.79180893410673325</v>
      </c>
      <c r="I373" s="102">
        <f t="shared" si="31"/>
        <v>0.13883635614039699</v>
      </c>
    </row>
    <row r="374" spans="1:9" x14ac:dyDescent="0.15">
      <c r="A374" s="105" t="s">
        <v>1535</v>
      </c>
      <c r="B374" s="119" t="s">
        <v>121</v>
      </c>
      <c r="C374" s="100">
        <v>7.4949979999999999E-2</v>
      </c>
      <c r="D374" s="99">
        <v>0.53025831000000001</v>
      </c>
      <c r="E374" s="101">
        <f t="shared" si="27"/>
        <v>-0.85865383231806403</v>
      </c>
      <c r="F374" s="100">
        <v>0</v>
      </c>
      <c r="G374" s="99">
        <v>0.30039736</v>
      </c>
      <c r="H374" s="101">
        <f t="shared" si="28"/>
        <v>-1</v>
      </c>
      <c r="I374" s="102">
        <f t="shared" si="31"/>
        <v>0</v>
      </c>
    </row>
    <row r="375" spans="1:9" x14ac:dyDescent="0.15">
      <c r="A375" s="107" t="s">
        <v>558</v>
      </c>
      <c r="B375" s="117" t="s">
        <v>559</v>
      </c>
      <c r="C375" s="100">
        <v>6.4375200000000004E-3</v>
      </c>
      <c r="D375" s="99">
        <v>0.59264465700000002</v>
      </c>
      <c r="E375" s="101">
        <f t="shared" si="27"/>
        <v>-0.98913763935274956</v>
      </c>
      <c r="F375" s="100">
        <v>0.1017647</v>
      </c>
      <c r="G375" s="99">
        <v>1.3474033400000001</v>
      </c>
      <c r="H375" s="101">
        <f t="shared" si="28"/>
        <v>-0.92447346909500761</v>
      </c>
      <c r="I375" s="102">
        <f t="shared" si="31"/>
        <v>15.808059625445823</v>
      </c>
    </row>
    <row r="376" spans="1:9" x14ac:dyDescent="0.15">
      <c r="A376" s="107" t="s">
        <v>1194</v>
      </c>
      <c r="B376" s="117" t="s">
        <v>1195</v>
      </c>
      <c r="C376" s="100">
        <v>14.537598138</v>
      </c>
      <c r="D376" s="99">
        <v>9.7687536349999995</v>
      </c>
      <c r="E376" s="101">
        <f t="shared" si="27"/>
        <v>0.48817327994780579</v>
      </c>
      <c r="F376" s="100">
        <v>23.197657840000002</v>
      </c>
      <c r="G376" s="99">
        <v>3.9521445800000001</v>
      </c>
      <c r="H376" s="101">
        <f t="shared" si="28"/>
        <v>4.8696379574251303</v>
      </c>
      <c r="I376" s="102">
        <f t="shared" si="31"/>
        <v>1.5957008592336426</v>
      </c>
    </row>
    <row r="377" spans="1:9" x14ac:dyDescent="0.15">
      <c r="A377" s="105" t="s">
        <v>917</v>
      </c>
      <c r="B377" s="119" t="s">
        <v>918</v>
      </c>
      <c r="C377" s="100">
        <v>1.2850432599999999</v>
      </c>
      <c r="D377" s="99">
        <v>1.28722581</v>
      </c>
      <c r="E377" s="101">
        <f t="shared" si="27"/>
        <v>-1.6955455546685538E-3</v>
      </c>
      <c r="F377" s="100">
        <v>1.11684918</v>
      </c>
      <c r="G377" s="99">
        <v>0.32702602000000003</v>
      </c>
      <c r="H377" s="101">
        <f t="shared" si="28"/>
        <v>2.4151691660498451</v>
      </c>
      <c r="I377" s="102">
        <f t="shared" si="31"/>
        <v>0.8691140716928083</v>
      </c>
    </row>
    <row r="378" spans="1:9" x14ac:dyDescent="0.15">
      <c r="A378" s="107" t="s">
        <v>1196</v>
      </c>
      <c r="B378" s="117" t="s">
        <v>1197</v>
      </c>
      <c r="C378" s="100">
        <v>1.7122093</v>
      </c>
      <c r="D378" s="99">
        <v>2.75017647</v>
      </c>
      <c r="E378" s="101">
        <f t="shared" si="27"/>
        <v>-0.37741838799166216</v>
      </c>
      <c r="F378" s="100">
        <v>3.9877494200000001</v>
      </c>
      <c r="G378" s="99">
        <v>2.7685700099999999</v>
      </c>
      <c r="H378" s="101">
        <f t="shared" si="28"/>
        <v>0.44036430561494089</v>
      </c>
      <c r="I378" s="102">
        <f t="shared" si="31"/>
        <v>2.3290081533840516</v>
      </c>
    </row>
    <row r="379" spans="1:9" x14ac:dyDescent="0.15">
      <c r="A379" s="107" t="s">
        <v>1198</v>
      </c>
      <c r="B379" s="117" t="s">
        <v>1199</v>
      </c>
      <c r="C379" s="100">
        <v>4.2273433899999997</v>
      </c>
      <c r="D379" s="99">
        <v>1.9518358659999999</v>
      </c>
      <c r="E379" s="101">
        <f t="shared" si="27"/>
        <v>1.16582934233262</v>
      </c>
      <c r="F379" s="100">
        <v>2.9173905499999999</v>
      </c>
      <c r="G379" s="99">
        <v>0.13055448</v>
      </c>
      <c r="H379" s="101">
        <f t="shared" si="28"/>
        <v>21.346154264487897</v>
      </c>
      <c r="I379" s="102">
        <f t="shared" si="31"/>
        <v>0.69012386287360494</v>
      </c>
    </row>
    <row r="380" spans="1:9" x14ac:dyDescent="0.15">
      <c r="A380" s="107" t="s">
        <v>1200</v>
      </c>
      <c r="B380" s="117" t="s">
        <v>1201</v>
      </c>
      <c r="C380" s="100">
        <v>0.28461504300000001</v>
      </c>
      <c r="D380" s="99">
        <v>0.33368253000000003</v>
      </c>
      <c r="E380" s="101">
        <f t="shared" si="27"/>
        <v>-0.14704841455140016</v>
      </c>
      <c r="F380" s="100">
        <v>0.19146438000000002</v>
      </c>
      <c r="G380" s="99">
        <v>0.25532214000000003</v>
      </c>
      <c r="H380" s="101">
        <f t="shared" si="28"/>
        <v>-0.25010663000082956</v>
      </c>
      <c r="I380" s="102">
        <f t="shared" si="31"/>
        <v>0.67271349392449364</v>
      </c>
    </row>
    <row r="381" spans="1:9" x14ac:dyDescent="0.15">
      <c r="A381" s="107" t="s">
        <v>1148</v>
      </c>
      <c r="B381" s="117" t="s">
        <v>1202</v>
      </c>
      <c r="C381" s="100">
        <v>18.623299500000002</v>
      </c>
      <c r="D381" s="99">
        <v>17.218945890000001</v>
      </c>
      <c r="E381" s="101">
        <f t="shared" si="27"/>
        <v>8.1558628441685599E-2</v>
      </c>
      <c r="F381" s="100">
        <v>21.825471359999998</v>
      </c>
      <c r="G381" s="99">
        <v>12.8837823</v>
      </c>
      <c r="H381" s="101">
        <f t="shared" si="28"/>
        <v>0.6940267113951466</v>
      </c>
      <c r="I381" s="102">
        <f t="shared" si="31"/>
        <v>1.1719443893387418</v>
      </c>
    </row>
    <row r="382" spans="1:9" x14ac:dyDescent="0.15">
      <c r="A382" s="107" t="s">
        <v>1203</v>
      </c>
      <c r="B382" s="117" t="s">
        <v>1204</v>
      </c>
      <c r="C382" s="100">
        <v>5.8354540000000003E-2</v>
      </c>
      <c r="D382" s="99">
        <v>0.28787537000000002</v>
      </c>
      <c r="E382" s="101">
        <f t="shared" si="27"/>
        <v>-0.79729234911621649</v>
      </c>
      <c r="F382" s="100">
        <v>0.19277633999999999</v>
      </c>
      <c r="G382" s="99">
        <v>2.1757720000000001E-2</v>
      </c>
      <c r="H382" s="101">
        <f t="shared" si="28"/>
        <v>7.8601351612209367</v>
      </c>
      <c r="I382" s="102">
        <f t="shared" si="31"/>
        <v>3.3035362801249053</v>
      </c>
    </row>
    <row r="383" spans="1:9" x14ac:dyDescent="0.15">
      <c r="A383" s="107" t="s">
        <v>1205</v>
      </c>
      <c r="B383" s="117" t="s">
        <v>1206</v>
      </c>
      <c r="C383" s="100">
        <v>1.4333255649999999</v>
      </c>
      <c r="D383" s="99">
        <v>0.75389956999999996</v>
      </c>
      <c r="E383" s="101">
        <f t="shared" si="27"/>
        <v>0.90121552264580806</v>
      </c>
      <c r="F383" s="100">
        <v>5.5447437800000001</v>
      </c>
      <c r="G383" s="99">
        <v>0.45932412</v>
      </c>
      <c r="H383" s="101">
        <f t="shared" si="28"/>
        <v>11.071527574036391</v>
      </c>
      <c r="I383" s="102">
        <f t="shared" si="31"/>
        <v>3.8684468591055938</v>
      </c>
    </row>
    <row r="384" spans="1:9" x14ac:dyDescent="0.15">
      <c r="A384" s="107" t="s">
        <v>1207</v>
      </c>
      <c r="B384" s="117" t="s">
        <v>1208</v>
      </c>
      <c r="C384" s="100">
        <v>0.53621265000000007</v>
      </c>
      <c r="D384" s="99">
        <v>0.66220617500000001</v>
      </c>
      <c r="E384" s="101">
        <f t="shared" si="27"/>
        <v>-0.19026328922408486</v>
      </c>
      <c r="F384" s="100">
        <v>0.29257823999999999</v>
      </c>
      <c r="G384" s="99">
        <v>0.19927523999999999</v>
      </c>
      <c r="H384" s="101">
        <f t="shared" si="28"/>
        <v>0.46821170557867609</v>
      </c>
      <c r="I384" s="102">
        <f t="shared" si="31"/>
        <v>0.54563845146137446</v>
      </c>
    </row>
    <row r="385" spans="1:9" x14ac:dyDescent="0.15">
      <c r="A385" s="107" t="s">
        <v>1209</v>
      </c>
      <c r="B385" s="117" t="s">
        <v>1210</v>
      </c>
      <c r="C385" s="100">
        <v>1.7746109999999999E-2</v>
      </c>
      <c r="D385" s="99">
        <v>6.9822499999999997E-3</v>
      </c>
      <c r="E385" s="101">
        <f t="shared" si="27"/>
        <v>1.5416033513552221</v>
      </c>
      <c r="F385" s="100">
        <v>0</v>
      </c>
      <c r="G385" s="99">
        <v>1.8928E-2</v>
      </c>
      <c r="H385" s="101">
        <f t="shared" si="28"/>
        <v>-1</v>
      </c>
      <c r="I385" s="102">
        <f t="shared" si="31"/>
        <v>0</v>
      </c>
    </row>
    <row r="386" spans="1:9" x14ac:dyDescent="0.15">
      <c r="A386" s="105" t="s">
        <v>1211</v>
      </c>
      <c r="B386" s="117" t="s">
        <v>1212</v>
      </c>
      <c r="C386" s="100">
        <v>0.22851870000000002</v>
      </c>
      <c r="D386" s="99">
        <v>0.11181658999999999</v>
      </c>
      <c r="E386" s="101">
        <f t="shared" si="27"/>
        <v>1.0436922642695512</v>
      </c>
      <c r="F386" s="100">
        <v>0</v>
      </c>
      <c r="G386" s="99">
        <v>6.7308400000000001E-3</v>
      </c>
      <c r="H386" s="101">
        <f t="shared" si="28"/>
        <v>-1</v>
      </c>
      <c r="I386" s="102">
        <f t="shared" si="31"/>
        <v>0</v>
      </c>
    </row>
    <row r="387" spans="1:9" x14ac:dyDescent="0.15">
      <c r="A387" s="105" t="s">
        <v>1213</v>
      </c>
      <c r="B387" s="117" t="s">
        <v>1214</v>
      </c>
      <c r="C387" s="100">
        <v>4.3556785420000006</v>
      </c>
      <c r="D387" s="99">
        <v>7.7414683799999997</v>
      </c>
      <c r="E387" s="101">
        <f t="shared" si="27"/>
        <v>-0.43735757504960571</v>
      </c>
      <c r="F387" s="100">
        <v>6.37921373</v>
      </c>
      <c r="G387" s="99">
        <v>2.0147253899999997</v>
      </c>
      <c r="H387" s="101">
        <f t="shared" si="28"/>
        <v>2.1662944050156638</v>
      </c>
      <c r="I387" s="102">
        <f t="shared" si="31"/>
        <v>1.4645740424799234</v>
      </c>
    </row>
    <row r="388" spans="1:9" x14ac:dyDescent="0.15">
      <c r="A388" s="105" t="s">
        <v>1030</v>
      </c>
      <c r="B388" s="117" t="s">
        <v>1215</v>
      </c>
      <c r="C388" s="100">
        <v>2.1020178700000001</v>
      </c>
      <c r="D388" s="99">
        <v>2.2509038800000001</v>
      </c>
      <c r="E388" s="101">
        <f t="shared" si="27"/>
        <v>-6.6144987941466393E-2</v>
      </c>
      <c r="F388" s="100">
        <v>7.8551235899999998</v>
      </c>
      <c r="G388" s="99">
        <v>0.74809977000000005</v>
      </c>
      <c r="H388" s="101">
        <f t="shared" si="28"/>
        <v>9.5001015974112644</v>
      </c>
      <c r="I388" s="102">
        <f t="shared" si="31"/>
        <v>3.7369442487184941</v>
      </c>
    </row>
    <row r="389" spans="1:9" x14ac:dyDescent="0.15">
      <c r="A389" s="105" t="s">
        <v>1031</v>
      </c>
      <c r="B389" s="117" t="s">
        <v>1216</v>
      </c>
      <c r="C389" s="100">
        <v>0.17768566</v>
      </c>
      <c r="D389" s="99">
        <v>1.0604290900000002</v>
      </c>
      <c r="E389" s="101">
        <f t="shared" si="27"/>
        <v>-0.83243984753379408</v>
      </c>
      <c r="F389" s="100">
        <v>1.1825E-2</v>
      </c>
      <c r="G389" s="99">
        <v>0.88387590999999999</v>
      </c>
      <c r="H389" s="101">
        <f t="shared" si="28"/>
        <v>-0.98662142517268059</v>
      </c>
      <c r="I389" s="102">
        <f t="shared" si="31"/>
        <v>6.6550108770735916E-2</v>
      </c>
    </row>
    <row r="390" spans="1:9" x14ac:dyDescent="0.15">
      <c r="A390" s="105" t="s">
        <v>1217</v>
      </c>
      <c r="B390" s="117" t="s">
        <v>1218</v>
      </c>
      <c r="C390" s="100">
        <v>1.92997E-3</v>
      </c>
      <c r="D390" s="99">
        <v>1.481908E-2</v>
      </c>
      <c r="E390" s="101">
        <f t="shared" ref="E390:E453" si="32">IF(ISERROR(C390/D390-1),"",(C390/D390-1))</f>
        <v>-0.86976451979475111</v>
      </c>
      <c r="F390" s="100">
        <v>0</v>
      </c>
      <c r="G390" s="99">
        <v>0</v>
      </c>
      <c r="H390" s="101" t="str">
        <f t="shared" ref="H390:H453" si="33">IF(ISERROR(F390/G390-1),"",(F390/G390-1))</f>
        <v/>
      </c>
      <c r="I390" s="102">
        <f t="shared" si="31"/>
        <v>0</v>
      </c>
    </row>
    <row r="391" spans="1:9" x14ac:dyDescent="0.15">
      <c r="A391" s="105" t="s">
        <v>1219</v>
      </c>
      <c r="B391" s="117" t="s">
        <v>1220</v>
      </c>
      <c r="C391" s="100">
        <v>0</v>
      </c>
      <c r="D391" s="99">
        <v>0</v>
      </c>
      <c r="E391" s="101" t="str">
        <f t="shared" si="32"/>
        <v/>
      </c>
      <c r="F391" s="100">
        <v>0</v>
      </c>
      <c r="G391" s="99">
        <v>0</v>
      </c>
      <c r="H391" s="101" t="str">
        <f t="shared" si="33"/>
        <v/>
      </c>
      <c r="I391" s="102" t="str">
        <f t="shared" si="31"/>
        <v/>
      </c>
    </row>
    <row r="392" spans="1:9" x14ac:dyDescent="0.15">
      <c r="A392" s="105" t="s">
        <v>1221</v>
      </c>
      <c r="B392" s="117" t="s">
        <v>1222</v>
      </c>
      <c r="C392" s="100">
        <v>6.929999999999999E-5</v>
      </c>
      <c r="D392" s="99">
        <v>0</v>
      </c>
      <c r="E392" s="101" t="str">
        <f t="shared" si="32"/>
        <v/>
      </c>
      <c r="F392" s="100">
        <v>0</v>
      </c>
      <c r="G392" s="99">
        <v>2.6406060000000002E-2</v>
      </c>
      <c r="H392" s="101">
        <f t="shared" si="33"/>
        <v>-1</v>
      </c>
      <c r="I392" s="102">
        <f t="shared" si="31"/>
        <v>0</v>
      </c>
    </row>
    <row r="393" spans="1:9" x14ac:dyDescent="0.15">
      <c r="A393" s="105" t="s">
        <v>1223</v>
      </c>
      <c r="B393" s="117" t="s">
        <v>1224</v>
      </c>
      <c r="C393" s="100">
        <v>0</v>
      </c>
      <c r="D393" s="99">
        <v>0</v>
      </c>
      <c r="E393" s="101" t="str">
        <f t="shared" si="32"/>
        <v/>
      </c>
      <c r="F393" s="100">
        <v>0</v>
      </c>
      <c r="G393" s="99">
        <v>0</v>
      </c>
      <c r="H393" s="101" t="str">
        <f t="shared" si="33"/>
        <v/>
      </c>
      <c r="I393" s="102" t="str">
        <f t="shared" si="31"/>
        <v/>
      </c>
    </row>
    <row r="394" spans="1:9" x14ac:dyDescent="0.15">
      <c r="A394" s="105" t="s">
        <v>1225</v>
      </c>
      <c r="B394" s="117" t="s">
        <v>1226</v>
      </c>
      <c r="C394" s="100">
        <v>5.1103648310000001</v>
      </c>
      <c r="D394" s="99">
        <v>3.8419803199999998</v>
      </c>
      <c r="E394" s="101">
        <f t="shared" si="32"/>
        <v>0.33013821137948995</v>
      </c>
      <c r="F394" s="100">
        <v>0.53624749999999999</v>
      </c>
      <c r="G394" s="99">
        <v>0.81431666000000003</v>
      </c>
      <c r="H394" s="101">
        <f t="shared" si="33"/>
        <v>-0.3414754648394398</v>
      </c>
      <c r="I394" s="102">
        <f t="shared" si="31"/>
        <v>0.10493331058226359</v>
      </c>
    </row>
    <row r="395" spans="1:9" x14ac:dyDescent="0.15">
      <c r="A395" s="121" t="s">
        <v>45</v>
      </c>
      <c r="B395" s="25" t="s">
        <v>43</v>
      </c>
      <c r="C395" s="100">
        <v>1.6572952299999999</v>
      </c>
      <c r="D395" s="99">
        <v>3.7775613999999997</v>
      </c>
      <c r="E395" s="101">
        <f t="shared" si="32"/>
        <v>-0.5612790754373973</v>
      </c>
      <c r="F395" s="100">
        <v>0</v>
      </c>
      <c r="G395" s="99">
        <v>2.44879048</v>
      </c>
      <c r="H395" s="101">
        <f t="shared" si="33"/>
        <v>-1</v>
      </c>
      <c r="I395" s="102">
        <f t="shared" si="31"/>
        <v>0</v>
      </c>
    </row>
    <row r="396" spans="1:9" x14ac:dyDescent="0.15">
      <c r="A396" s="105" t="s">
        <v>1227</v>
      </c>
      <c r="B396" s="117" t="s">
        <v>1228</v>
      </c>
      <c r="C396" s="100">
        <v>2.7870599999999999E-2</v>
      </c>
      <c r="D396" s="99">
        <v>1.6124700000000002E-2</v>
      </c>
      <c r="E396" s="101">
        <f t="shared" si="32"/>
        <v>0.72844145937598803</v>
      </c>
      <c r="F396" s="100">
        <v>0</v>
      </c>
      <c r="G396" s="99">
        <v>0</v>
      </c>
      <c r="H396" s="101" t="str">
        <f t="shared" si="33"/>
        <v/>
      </c>
      <c r="I396" s="102">
        <f t="shared" si="31"/>
        <v>0</v>
      </c>
    </row>
    <row r="397" spans="1:9" x14ac:dyDescent="0.15">
      <c r="A397" s="105" t="s">
        <v>1229</v>
      </c>
      <c r="B397" s="117" t="s">
        <v>1230</v>
      </c>
      <c r="C397" s="100">
        <v>2.610813E-2</v>
      </c>
      <c r="D397" s="99">
        <v>0.1182141</v>
      </c>
      <c r="E397" s="101">
        <f t="shared" si="32"/>
        <v>-0.77914538113473775</v>
      </c>
      <c r="F397" s="100">
        <v>0</v>
      </c>
      <c r="G397" s="99">
        <v>0</v>
      </c>
      <c r="H397" s="101" t="str">
        <f t="shared" si="33"/>
        <v/>
      </c>
      <c r="I397" s="102">
        <f t="shared" si="31"/>
        <v>0</v>
      </c>
    </row>
    <row r="398" spans="1:9" x14ac:dyDescent="0.15">
      <c r="A398" s="105" t="s">
        <v>1231</v>
      </c>
      <c r="B398" s="117" t="s">
        <v>1232</v>
      </c>
      <c r="C398" s="100">
        <v>0</v>
      </c>
      <c r="D398" s="99">
        <v>0</v>
      </c>
      <c r="E398" s="101" t="str">
        <f t="shared" si="32"/>
        <v/>
      </c>
      <c r="F398" s="100">
        <v>0</v>
      </c>
      <c r="G398" s="99">
        <v>0</v>
      </c>
      <c r="H398" s="101" t="str">
        <f t="shared" si="33"/>
        <v/>
      </c>
      <c r="I398" s="102" t="str">
        <f t="shared" si="31"/>
        <v/>
      </c>
    </row>
    <row r="399" spans="1:9" x14ac:dyDescent="0.15">
      <c r="A399" s="105" t="s">
        <v>1233</v>
      </c>
      <c r="B399" s="119" t="s">
        <v>1234</v>
      </c>
      <c r="C399" s="100">
        <v>5.8049999999999996E-4</v>
      </c>
      <c r="D399" s="99">
        <v>4.4000000000000003E-3</v>
      </c>
      <c r="E399" s="101">
        <f t="shared" si="32"/>
        <v>-0.86806818181818179</v>
      </c>
      <c r="F399" s="100">
        <v>0</v>
      </c>
      <c r="G399" s="99">
        <v>4.3991200000000003E-3</v>
      </c>
      <c r="H399" s="101">
        <f t="shared" si="33"/>
        <v>-1</v>
      </c>
      <c r="I399" s="102">
        <f t="shared" si="31"/>
        <v>0</v>
      </c>
    </row>
    <row r="400" spans="1:9" x14ac:dyDescent="0.15">
      <c r="A400" s="105" t="s">
        <v>1235</v>
      </c>
      <c r="B400" s="119" t="s">
        <v>1236</v>
      </c>
      <c r="C400" s="100">
        <v>0.14186742000000002</v>
      </c>
      <c r="D400" s="99">
        <v>8.8606179999999993E-2</v>
      </c>
      <c r="E400" s="101">
        <f t="shared" si="32"/>
        <v>0.60110073586289392</v>
      </c>
      <c r="F400" s="100">
        <v>8.9805549999999998E-2</v>
      </c>
      <c r="G400" s="99">
        <v>4.0938000000000002E-2</v>
      </c>
      <c r="H400" s="101">
        <f t="shared" si="33"/>
        <v>1.1936965655381306</v>
      </c>
      <c r="I400" s="102">
        <f t="shared" si="31"/>
        <v>0.63302448158992375</v>
      </c>
    </row>
    <row r="401" spans="1:9" x14ac:dyDescent="0.15">
      <c r="A401" s="105" t="s">
        <v>1237</v>
      </c>
      <c r="B401" s="119" t="s">
        <v>1238</v>
      </c>
      <c r="C401" s="100">
        <v>1.4350000000000001E-3</v>
      </c>
      <c r="D401" s="99">
        <v>0</v>
      </c>
      <c r="E401" s="101" t="str">
        <f t="shared" si="32"/>
        <v/>
      </c>
      <c r="F401" s="100">
        <v>0</v>
      </c>
      <c r="G401" s="99">
        <v>0</v>
      </c>
      <c r="H401" s="101" t="str">
        <f t="shared" si="33"/>
        <v/>
      </c>
      <c r="I401" s="102">
        <f t="shared" si="31"/>
        <v>0</v>
      </c>
    </row>
    <row r="402" spans="1:9" x14ac:dyDescent="0.15">
      <c r="A402" s="105" t="s">
        <v>1239</v>
      </c>
      <c r="B402" s="119" t="s">
        <v>1240</v>
      </c>
      <c r="C402" s="100">
        <v>2.2131400000000002E-2</v>
      </c>
      <c r="D402" s="99">
        <v>3.3623389999999996E-2</v>
      </c>
      <c r="E402" s="101">
        <f t="shared" si="32"/>
        <v>-0.34178558438039697</v>
      </c>
      <c r="F402" s="100">
        <v>1.8366799999999999E-2</v>
      </c>
      <c r="G402" s="99">
        <v>1.9986400000000001E-2</v>
      </c>
      <c r="H402" s="101">
        <f t="shared" si="33"/>
        <v>-8.1035103870632175E-2</v>
      </c>
      <c r="I402" s="102">
        <f t="shared" ref="I402:I412" si="34">IF(ISERROR(F402/C402),"",(F402/C402))</f>
        <v>0.82989779227703608</v>
      </c>
    </row>
    <row r="403" spans="1:9" x14ac:dyDescent="0.15">
      <c r="A403" s="105" t="s">
        <v>862</v>
      </c>
      <c r="B403" s="119" t="s">
        <v>863</v>
      </c>
      <c r="C403" s="100">
        <v>4.7944160000000006E-2</v>
      </c>
      <c r="D403" s="99">
        <v>0.16237525</v>
      </c>
      <c r="E403" s="101">
        <f t="shared" si="32"/>
        <v>-0.70473234067384039</v>
      </c>
      <c r="F403" s="100">
        <v>0</v>
      </c>
      <c r="G403" s="99">
        <v>1.1999999999999999E-3</v>
      </c>
      <c r="H403" s="101">
        <f t="shared" si="33"/>
        <v>-1</v>
      </c>
      <c r="I403" s="102">
        <f t="shared" si="34"/>
        <v>0</v>
      </c>
    </row>
    <row r="404" spans="1:9" x14ac:dyDescent="0.15">
      <c r="A404" s="105" t="s">
        <v>995</v>
      </c>
      <c r="B404" s="119" t="s">
        <v>1241</v>
      </c>
      <c r="C404" s="100">
        <v>7.8537383399999996</v>
      </c>
      <c r="D404" s="99">
        <v>5.6171058600000006</v>
      </c>
      <c r="E404" s="101">
        <f t="shared" si="32"/>
        <v>0.39818236218891534</v>
      </c>
      <c r="F404" s="100">
        <v>7.4684984999999999</v>
      </c>
      <c r="G404" s="99">
        <v>12.38077818</v>
      </c>
      <c r="H404" s="101">
        <f t="shared" si="33"/>
        <v>-0.39676663361397857</v>
      </c>
      <c r="I404" s="102">
        <f t="shared" si="34"/>
        <v>0.95094822066608353</v>
      </c>
    </row>
    <row r="405" spans="1:9" x14ac:dyDescent="0.15">
      <c r="A405" s="105" t="s">
        <v>1149</v>
      </c>
      <c r="B405" s="119" t="s">
        <v>1243</v>
      </c>
      <c r="C405" s="100">
        <v>0.34741297999999998</v>
      </c>
      <c r="D405" s="99">
        <v>0.15522</v>
      </c>
      <c r="E405" s="101">
        <f t="shared" si="32"/>
        <v>1.2381972683932481</v>
      </c>
      <c r="F405" s="100">
        <v>18.888864170000002</v>
      </c>
      <c r="G405" s="99">
        <v>41.831676259999995</v>
      </c>
      <c r="H405" s="101">
        <f t="shared" si="33"/>
        <v>-0.54845548018208912</v>
      </c>
      <c r="I405" s="102">
        <f t="shared" si="34"/>
        <v>54.370058856177458</v>
      </c>
    </row>
    <row r="406" spans="1:9" x14ac:dyDescent="0.15">
      <c r="A406" s="105" t="s">
        <v>1247</v>
      </c>
      <c r="B406" s="119" t="s">
        <v>1248</v>
      </c>
      <c r="C406" s="100">
        <v>0.57873168000000008</v>
      </c>
      <c r="D406" s="99">
        <v>6.3595299999999995E-3</v>
      </c>
      <c r="E406" s="101">
        <f t="shared" si="32"/>
        <v>90.002272180491346</v>
      </c>
      <c r="F406" s="100">
        <v>3.2709250000000002E-2</v>
      </c>
      <c r="G406" s="99">
        <v>0.12046352</v>
      </c>
      <c r="H406" s="101">
        <f t="shared" si="33"/>
        <v>-0.72847173982629765</v>
      </c>
      <c r="I406" s="102">
        <f t="shared" si="34"/>
        <v>5.6518851706891172E-2</v>
      </c>
    </row>
    <row r="407" spans="1:9" x14ac:dyDescent="0.15">
      <c r="A407" s="105" t="s">
        <v>841</v>
      </c>
      <c r="B407" s="119" t="s">
        <v>1244</v>
      </c>
      <c r="C407" s="100">
        <v>0.90635001999999998</v>
      </c>
      <c r="D407" s="99">
        <v>1.0062599999999999E-3</v>
      </c>
      <c r="E407" s="101">
        <f t="shared" si="32"/>
        <v>899.71156559934809</v>
      </c>
      <c r="F407" s="100">
        <v>8.4197149999999998E-2</v>
      </c>
      <c r="G407" s="99">
        <v>27.997302149999999</v>
      </c>
      <c r="H407" s="101">
        <f t="shared" si="33"/>
        <v>-0.99699266916687546</v>
      </c>
      <c r="I407" s="102">
        <f t="shared" si="34"/>
        <v>9.2896947252232645E-2</v>
      </c>
    </row>
    <row r="408" spans="1:9" x14ac:dyDescent="0.15">
      <c r="A408" s="105" t="s">
        <v>842</v>
      </c>
      <c r="B408" s="119" t="s">
        <v>1246</v>
      </c>
      <c r="C408" s="100">
        <v>1.325652858</v>
      </c>
      <c r="D408" s="99">
        <v>1.37227506</v>
      </c>
      <c r="E408" s="101">
        <f t="shared" si="32"/>
        <v>-3.3974385572525079E-2</v>
      </c>
      <c r="F408" s="100">
        <v>0.47116022999999996</v>
      </c>
      <c r="G408" s="99">
        <v>0.25966044999999999</v>
      </c>
      <c r="H408" s="101">
        <f t="shared" si="33"/>
        <v>0.81452442988525964</v>
      </c>
      <c r="I408" s="102">
        <f t="shared" si="34"/>
        <v>0.35541750402955036</v>
      </c>
    </row>
    <row r="409" spans="1:9" x14ac:dyDescent="0.15">
      <c r="A409" s="105" t="s">
        <v>843</v>
      </c>
      <c r="B409" s="119" t="s">
        <v>1245</v>
      </c>
      <c r="C409" s="100">
        <v>0.18590308999999999</v>
      </c>
      <c r="D409" s="99">
        <v>1.556565255</v>
      </c>
      <c r="E409" s="101">
        <f t="shared" si="32"/>
        <v>-0.88056839287473365</v>
      </c>
      <c r="F409" s="100">
        <v>0.14292439000000001</v>
      </c>
      <c r="G409" s="99">
        <v>1.051991E-2</v>
      </c>
      <c r="H409" s="101">
        <f t="shared" si="33"/>
        <v>12.586084861942735</v>
      </c>
      <c r="I409" s="102">
        <f t="shared" si="34"/>
        <v>0.76881126612795958</v>
      </c>
    </row>
    <row r="410" spans="1:9" x14ac:dyDescent="0.15">
      <c r="A410" s="105" t="s">
        <v>910</v>
      </c>
      <c r="B410" s="117" t="s">
        <v>911</v>
      </c>
      <c r="C410" s="100">
        <v>4.8995050000000005E-2</v>
      </c>
      <c r="D410" s="99">
        <v>1.0867641100000001</v>
      </c>
      <c r="E410" s="101">
        <f t="shared" si="32"/>
        <v>-0.95491657338592084</v>
      </c>
      <c r="F410" s="100">
        <v>4.828238E-2</v>
      </c>
      <c r="G410" s="99">
        <v>0.31500997999999997</v>
      </c>
      <c r="H410" s="101">
        <f t="shared" si="33"/>
        <v>-0.84672745923795811</v>
      </c>
      <c r="I410" s="102">
        <f t="shared" si="34"/>
        <v>0.9854542448675937</v>
      </c>
    </row>
    <row r="411" spans="1:9" x14ac:dyDescent="0.15">
      <c r="A411" s="108" t="s">
        <v>1249</v>
      </c>
      <c r="B411" s="120" t="s">
        <v>1250</v>
      </c>
      <c r="C411" s="100">
        <v>2.1791291699999999</v>
      </c>
      <c r="D411" s="99">
        <v>2.6503527899999999</v>
      </c>
      <c r="E411" s="101">
        <f t="shared" si="32"/>
        <v>-0.17779656420758982</v>
      </c>
      <c r="F411" s="100">
        <v>4.4527915399999998</v>
      </c>
      <c r="G411" s="109">
        <v>2.3115150099999999</v>
      </c>
      <c r="H411" s="101">
        <f t="shared" si="33"/>
        <v>0.92635199024729675</v>
      </c>
      <c r="I411" s="102">
        <f t="shared" si="34"/>
        <v>2.0433811824014083</v>
      </c>
    </row>
    <row r="412" spans="1:9" x14ac:dyDescent="0.15">
      <c r="A412" s="103"/>
      <c r="B412" s="129"/>
      <c r="C412" s="13">
        <f>SUM(C7:C411)</f>
        <v>8184.6143744939964</v>
      </c>
      <c r="D412" s="13">
        <f>SUM(D7:D411)</f>
        <v>8462.0094442839945</v>
      </c>
      <c r="E412" s="12">
        <f t="shared" si="32"/>
        <v>-3.2781229046887406E-2</v>
      </c>
      <c r="F412" s="11">
        <f>SUM(F7:F411)</f>
        <v>14045.353924064839</v>
      </c>
      <c r="G412" s="13">
        <f>SUM(G7:G411)</f>
        <v>14823.750865567037</v>
      </c>
      <c r="H412" s="12">
        <f t="shared" si="33"/>
        <v>-5.2510120317137643E-2</v>
      </c>
      <c r="I412" s="17">
        <f t="shared" si="34"/>
        <v>1.7160678904842326</v>
      </c>
    </row>
  </sheetData>
  <mergeCells count="2">
    <mergeCell ref="C5:E5"/>
    <mergeCell ref="F5:I5"/>
  </mergeCells>
  <phoneticPr fontId="2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XTF Exchange Traded Funds</vt:lpstr>
      <vt:lpstr>XTF - Cascade OTC</vt:lpstr>
      <vt:lpstr>'XTF Exchange Traded Funds'!Print_Area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2009-01-07T10:09:38Z</cp:lastPrinted>
  <dcterms:created xsi:type="dcterms:W3CDTF">2008-04-23T07:36:26Z</dcterms:created>
  <dcterms:modified xsi:type="dcterms:W3CDTF">2022-10-31T17:19:33Z</dcterms:modified>
</cp:coreProperties>
</file>