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/"/>
    </mc:Choice>
  </mc:AlternateContent>
  <xr:revisionPtr revIDLastSave="0" documentId="8_{DA7B99C8-2807-FD4C-87F6-4C8FCB05D0F0}" xr6:coauthVersionLast="47" xr6:coauthVersionMax="47" xr10:uidLastSave="{00000000-0000-0000-0000-000000000000}"/>
  <bookViews>
    <workbookView xWindow="5960" yWindow="760" windowWidth="12700" windowHeight="11260"/>
  </bookViews>
  <sheets>
    <sheet name="XTF Exchange Traded Funds" sheetId="2" r:id="rId1"/>
    <sheet name="XTF - Cascade OTC" sheetId="3" r:id="rId2"/>
  </sheets>
  <definedNames>
    <definedName name="_xlnm.Print_Area" localSheetId="0">'XTF Exchange Traded Funds'!$A$436:$B$787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13" i="2" l="1"/>
  <c r="C432" i="2"/>
  <c r="C788" i="2"/>
  <c r="C1087" i="2"/>
  <c r="C1286" i="2"/>
  <c r="C1444" i="2"/>
  <c r="C1478" i="2"/>
  <c r="C1490" i="2"/>
  <c r="E1490" i="2" s="1"/>
  <c r="C1539" i="2"/>
  <c r="E1368" i="2"/>
  <c r="E1369" i="2"/>
  <c r="E1370" i="2"/>
  <c r="E1371" i="2"/>
  <c r="E1372" i="2"/>
  <c r="E1373" i="2"/>
  <c r="E1445" i="2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C433" i="3"/>
  <c r="E154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17" i="2"/>
  <c r="E1502" i="2"/>
  <c r="E1503" i="2"/>
  <c r="E1504" i="2"/>
  <c r="E1494" i="2"/>
  <c r="E1495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396" i="2"/>
  <c r="E1397" i="2"/>
  <c r="E1313" i="2"/>
  <c r="E1236" i="2"/>
  <c r="E1264" i="2"/>
  <c r="E1178" i="2"/>
  <c r="E1216" i="2"/>
  <c r="E1213" i="2"/>
  <c r="E1181" i="2"/>
  <c r="E1179" i="2"/>
  <c r="E1180" i="2"/>
  <c r="E1092" i="2"/>
  <c r="E1091" i="2"/>
  <c r="E1124" i="2"/>
  <c r="E1135" i="2"/>
  <c r="E1101" i="2"/>
  <c r="E1093" i="2"/>
  <c r="E1261" i="2"/>
  <c r="E1245" i="2"/>
  <c r="E1246" i="2"/>
  <c r="E1247" i="2"/>
  <c r="E1248" i="2"/>
  <c r="E1253" i="2"/>
  <c r="E1254" i="2"/>
  <c r="E1241" i="2"/>
  <c r="E1249" i="2"/>
  <c r="E1255" i="2"/>
  <c r="E1259" i="2"/>
  <c r="E1240" i="2"/>
  <c r="E1263" i="2"/>
  <c r="E1239" i="2"/>
  <c r="E1256" i="2"/>
  <c r="E1257" i="2"/>
  <c r="E1258" i="2"/>
  <c r="E1252" i="2"/>
  <c r="E1203" i="2"/>
  <c r="E1190" i="2"/>
  <c r="E1189" i="2"/>
  <c r="E1183" i="2"/>
  <c r="E1202" i="2"/>
  <c r="E1227" i="2"/>
  <c r="E1270" i="2"/>
  <c r="E1171" i="2"/>
  <c r="E1165" i="2"/>
  <c r="E1169" i="2"/>
  <c r="E1191" i="2"/>
  <c r="E1217" i="2"/>
  <c r="E1201" i="2"/>
  <c r="E1185" i="2"/>
  <c r="E1187" i="2"/>
  <c r="E1225" i="2"/>
  <c r="E1186" i="2"/>
  <c r="E1188" i="2"/>
  <c r="E1184" i="2"/>
  <c r="E1176" i="2"/>
  <c r="E1177" i="2"/>
  <c r="E1198" i="2"/>
  <c r="E1211" i="2"/>
  <c r="E1199" i="2"/>
  <c r="E1219" i="2"/>
  <c r="E1209" i="2"/>
  <c r="E1222" i="2"/>
  <c r="E1207" i="2"/>
  <c r="E1210" i="2"/>
  <c r="E1221" i="2"/>
  <c r="E1215" i="2"/>
  <c r="E1172" i="2"/>
  <c r="E1167" i="2"/>
  <c r="E1182" i="2"/>
  <c r="E1193" i="2"/>
  <c r="E1194" i="2"/>
  <c r="E1200" i="2"/>
  <c r="E1223" i="2"/>
  <c r="E1174" i="2"/>
  <c r="E1168" i="2"/>
  <c r="E1175" i="2"/>
  <c r="E1173" i="2"/>
  <c r="E1197" i="2"/>
  <c r="E1166" i="2"/>
  <c r="E1170" i="2"/>
  <c r="E1196" i="2"/>
  <c r="E1231" i="2"/>
  <c r="E1230" i="2"/>
  <c r="E1195" i="2"/>
  <c r="E1192" i="2"/>
  <c r="E1282" i="2"/>
  <c r="E1280" i="2"/>
  <c r="E1281" i="2"/>
  <c r="E1283" i="2"/>
  <c r="E1284" i="2"/>
  <c r="E1285" i="2"/>
  <c r="E1234" i="2"/>
  <c r="E1229" i="2"/>
  <c r="E1214" i="2"/>
  <c r="E1275" i="2"/>
  <c r="E1271" i="2"/>
  <c r="E1273" i="2"/>
  <c r="E1272" i="2"/>
  <c r="E1278" i="2"/>
  <c r="E1279" i="2"/>
  <c r="E1277" i="2"/>
  <c r="E1269" i="2"/>
  <c r="E1266" i="2"/>
  <c r="E1265" i="2"/>
  <c r="E1274" i="2"/>
  <c r="E1268" i="2"/>
  <c r="E1233" i="2"/>
  <c r="E1220" i="2"/>
  <c r="E1226" i="2"/>
  <c r="E1212" i="2"/>
  <c r="E1224" i="2"/>
  <c r="E1206" i="2"/>
  <c r="E1228" i="2"/>
  <c r="E1232" i="2"/>
  <c r="E1208" i="2"/>
  <c r="E1218" i="2"/>
  <c r="E1205" i="2"/>
  <c r="E1204" i="2"/>
  <c r="E1267" i="2"/>
  <c r="E1276" i="2"/>
  <c r="E1164" i="2"/>
  <c r="E1161" i="2"/>
  <c r="E1152" i="2"/>
  <c r="E1153" i="2"/>
  <c r="E1154" i="2"/>
  <c r="E1155" i="2"/>
  <c r="E1156" i="2"/>
  <c r="E1151" i="2"/>
  <c r="E1163" i="2"/>
  <c r="E1159" i="2"/>
  <c r="E1160" i="2"/>
  <c r="E1157" i="2"/>
  <c r="E1158" i="2"/>
  <c r="E1162" i="2"/>
  <c r="E1139" i="2"/>
  <c r="E1132" i="2"/>
  <c r="E1133" i="2"/>
  <c r="E1138" i="2"/>
  <c r="E1094" i="2"/>
  <c r="E1142" i="2"/>
  <c r="E1096" i="2"/>
  <c r="E1114" i="2"/>
  <c r="E1115" i="2"/>
  <c r="E1117" i="2"/>
  <c r="E1118" i="2"/>
  <c r="E1134" i="2"/>
  <c r="E1100" i="2"/>
  <c r="E1107" i="2"/>
  <c r="E1103" i="2"/>
  <c r="E1098" i="2"/>
  <c r="E1111" i="2"/>
  <c r="E1109" i="2"/>
  <c r="E1113" i="2"/>
  <c r="E1106" i="2"/>
  <c r="E1102" i="2"/>
  <c r="E1105" i="2"/>
  <c r="E1149" i="2"/>
  <c r="E1095" i="2"/>
  <c r="E1129" i="2"/>
  <c r="E1126" i="2"/>
  <c r="E1128" i="2"/>
  <c r="E1127" i="2"/>
  <c r="E1137" i="2"/>
  <c r="E1125" i="2"/>
  <c r="E1143" i="2"/>
  <c r="E1121" i="2"/>
  <c r="E1099" i="2"/>
  <c r="E1104" i="2"/>
  <c r="E1108" i="2"/>
  <c r="E1110" i="2"/>
  <c r="E1112" i="2"/>
  <c r="E1123" i="2"/>
  <c r="E1141" i="2"/>
  <c r="E1136" i="2"/>
  <c r="E1120" i="2"/>
  <c r="E1145" i="2"/>
  <c r="E1130" i="2"/>
  <c r="E1131" i="2"/>
  <c r="E1119" i="2"/>
  <c r="E1116" i="2"/>
  <c r="E1148" i="2"/>
  <c r="E1144" i="2"/>
  <c r="E1146" i="2"/>
  <c r="E1140" i="2"/>
  <c r="E1097" i="2"/>
  <c r="E1147" i="2"/>
  <c r="E1150" i="2"/>
  <c r="E1122" i="2"/>
  <c r="C1545" i="2"/>
  <c r="C1551" i="2"/>
  <c r="C1556" i="2"/>
  <c r="C1561" i="2"/>
  <c r="C1566" i="2"/>
  <c r="C1571" i="2"/>
  <c r="C157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844" i="2"/>
  <c r="E845" i="2"/>
  <c r="E846" i="2"/>
  <c r="E84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439" i="2"/>
  <c r="E438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8" i="2"/>
  <c r="E490" i="2"/>
  <c r="E491" i="2"/>
  <c r="E493" i="2"/>
  <c r="E495" i="2"/>
  <c r="E496" i="2"/>
  <c r="E497" i="2"/>
  <c r="E498" i="2"/>
  <c r="E500" i="2"/>
  <c r="E501" i="2"/>
  <c r="E502" i="2"/>
  <c r="E503" i="2"/>
  <c r="E504" i="2"/>
  <c r="E505" i="2"/>
  <c r="E506" i="2"/>
  <c r="E507" i="2"/>
  <c r="E508" i="2"/>
  <c r="E509" i="2"/>
  <c r="E511" i="2"/>
  <c r="E513" i="2"/>
  <c r="E514" i="2"/>
  <c r="E515" i="2"/>
  <c r="E516" i="2"/>
  <c r="E517" i="2"/>
  <c r="E518" i="2"/>
  <c r="E520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2" i="2"/>
  <c r="E543" i="2"/>
  <c r="E544" i="2"/>
  <c r="E545" i="2"/>
  <c r="E546" i="2"/>
  <c r="E548" i="2"/>
  <c r="E550" i="2"/>
  <c r="E554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41" i="2"/>
  <c r="E489" i="2"/>
  <c r="E494" i="2"/>
  <c r="E499" i="2"/>
  <c r="E521" i="2"/>
  <c r="E555" i="2"/>
  <c r="E487" i="2"/>
  <c r="E552" i="2"/>
  <c r="E553" i="2"/>
  <c r="E519" i="2"/>
  <c r="E492" i="2"/>
  <c r="E547" i="2"/>
  <c r="E512" i="2"/>
  <c r="E551" i="2"/>
  <c r="E510" i="2"/>
  <c r="E549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44" i="2"/>
  <c r="E45" i="2"/>
  <c r="E46" i="2"/>
  <c r="E47" i="2"/>
  <c r="E48" i="2"/>
  <c r="E49" i="2"/>
  <c r="E50" i="2"/>
  <c r="E51" i="2"/>
  <c r="E52" i="2"/>
  <c r="E53" i="2"/>
  <c r="E54" i="2"/>
  <c r="E55" i="2"/>
  <c r="E180" i="2"/>
  <c r="E179" i="2"/>
  <c r="E178" i="2"/>
  <c r="E177" i="2"/>
  <c r="E176" i="2"/>
  <c r="E175" i="2"/>
  <c r="E63" i="2"/>
  <c r="E139" i="2"/>
  <c r="E297" i="2"/>
  <c r="E195" i="2"/>
  <c r="E299" i="2"/>
  <c r="E319" i="2"/>
  <c r="E291" i="2"/>
  <c r="E307" i="2"/>
  <c r="E324" i="2"/>
  <c r="E164" i="2"/>
  <c r="E166" i="2"/>
  <c r="E167" i="2"/>
  <c r="E168" i="2"/>
  <c r="E165" i="2"/>
  <c r="E169" i="2"/>
  <c r="E56" i="2"/>
  <c r="E57" i="2"/>
  <c r="E58" i="2"/>
  <c r="E59" i="2"/>
  <c r="E60" i="2"/>
  <c r="E61" i="2"/>
  <c r="E62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70" i="2"/>
  <c r="E171" i="2"/>
  <c r="E172" i="2"/>
  <c r="E173" i="2"/>
  <c r="E174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2" i="2"/>
  <c r="E293" i="2"/>
  <c r="E294" i="2"/>
  <c r="E295" i="2"/>
  <c r="E296" i="2"/>
  <c r="E298" i="2"/>
  <c r="E300" i="2"/>
  <c r="E301" i="2"/>
  <c r="E302" i="2"/>
  <c r="E303" i="2"/>
  <c r="E304" i="2"/>
  <c r="E305" i="2"/>
  <c r="E306" i="2"/>
  <c r="E308" i="2"/>
  <c r="E309" i="2"/>
  <c r="E310" i="2"/>
  <c r="E311" i="2"/>
  <c r="E312" i="2"/>
  <c r="E313" i="2"/>
  <c r="E314" i="2"/>
  <c r="E315" i="2"/>
  <c r="E316" i="2"/>
  <c r="E317" i="2"/>
  <c r="E318" i="2"/>
  <c r="E320" i="2"/>
  <c r="E321" i="2"/>
  <c r="E322" i="2"/>
  <c r="E323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G981" i="2"/>
  <c r="G889" i="2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E1560" i="2"/>
  <c r="D1561" i="2"/>
  <c r="E1561" i="2" s="1"/>
  <c r="D433" i="3"/>
  <c r="H7" i="3"/>
  <c r="E1523" i="2"/>
  <c r="E1524" i="2"/>
  <c r="E1505" i="2"/>
  <c r="E1437" i="2"/>
  <c r="E1438" i="2"/>
  <c r="E1442" i="2"/>
  <c r="E1443" i="2"/>
  <c r="E1436" i="2"/>
  <c r="E1439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8" i="2"/>
  <c r="E1343" i="2"/>
  <c r="E1344" i="2"/>
  <c r="E1345" i="2"/>
  <c r="E1346" i="2"/>
  <c r="E1347" i="2"/>
  <c r="E1296" i="2"/>
  <c r="E1297" i="2"/>
  <c r="E1298" i="2"/>
  <c r="E1299" i="2"/>
  <c r="E1300" i="2"/>
  <c r="E1301" i="2"/>
  <c r="E1302" i="2"/>
  <c r="E1303" i="2"/>
  <c r="E1304" i="2"/>
  <c r="E1305" i="2"/>
  <c r="E1237" i="2"/>
  <c r="E437" i="2"/>
  <c r="E10" i="2"/>
  <c r="E11" i="2"/>
  <c r="E12" i="2"/>
  <c r="E13" i="2"/>
  <c r="E14" i="2"/>
  <c r="E15" i="2"/>
  <c r="E16" i="2"/>
  <c r="E17" i="2"/>
  <c r="E18" i="2"/>
  <c r="E42" i="2"/>
  <c r="E43" i="2"/>
  <c r="E6" i="2"/>
  <c r="I7" i="3"/>
  <c r="E11" i="3"/>
  <c r="E12" i="3"/>
  <c r="E13" i="3"/>
  <c r="E7" i="3"/>
  <c r="E1496" i="2"/>
  <c r="E1497" i="2"/>
  <c r="E1498" i="2"/>
  <c r="E1499" i="2"/>
  <c r="E1500" i="2"/>
  <c r="E1501" i="2"/>
  <c r="E1417" i="2"/>
  <c r="E1418" i="2"/>
  <c r="E1238" i="2"/>
  <c r="E1250" i="2"/>
  <c r="E1260" i="2"/>
  <c r="E1262" i="2"/>
  <c r="E1251" i="2"/>
  <c r="E1235" i="2"/>
  <c r="E19" i="3"/>
  <c r="E1314" i="2"/>
  <c r="E1315" i="2"/>
  <c r="E1316" i="2"/>
  <c r="E1295" i="2"/>
  <c r="E1306" i="2"/>
  <c r="E1307" i="2"/>
  <c r="E1308" i="2"/>
  <c r="E1309" i="2"/>
  <c r="E1310" i="2"/>
  <c r="E1311" i="2"/>
  <c r="E1312" i="2"/>
  <c r="D1286" i="2"/>
  <c r="H8" i="3"/>
  <c r="H9" i="3"/>
  <c r="H10" i="3"/>
  <c r="E8" i="3"/>
  <c r="E9" i="3"/>
  <c r="E10" i="3"/>
  <c r="E14" i="3"/>
  <c r="E15" i="3"/>
  <c r="E16" i="3"/>
  <c r="E17" i="3"/>
  <c r="E18" i="3"/>
  <c r="E1400" i="2"/>
  <c r="E1401" i="2"/>
  <c r="E1402" i="2"/>
  <c r="E1404" i="2"/>
  <c r="E1405" i="2"/>
  <c r="E1406" i="2"/>
  <c r="E1407" i="2"/>
  <c r="E1408" i="2"/>
  <c r="E1409" i="2"/>
  <c r="E1410" i="2"/>
  <c r="E1411" i="2"/>
  <c r="E1375" i="2"/>
  <c r="E1376" i="2"/>
  <c r="E1377" i="2"/>
  <c r="E1378" i="2"/>
  <c r="E1379" i="2"/>
  <c r="E1380" i="2"/>
  <c r="E1381" i="2"/>
  <c r="E1382" i="2"/>
  <c r="E1383" i="2"/>
  <c r="E1403" i="2"/>
  <c r="E7" i="2"/>
  <c r="E8" i="2"/>
  <c r="E9" i="2"/>
  <c r="G433" i="3"/>
  <c r="F433" i="3"/>
  <c r="I433" i="3" s="1"/>
  <c r="D1556" i="2"/>
  <c r="E1556" i="2"/>
  <c r="E433" i="3"/>
  <c r="D1444" i="2"/>
  <c r="D432" i="2"/>
  <c r="D788" i="2"/>
  <c r="E1509" i="2"/>
  <c r="E1512" i="2"/>
  <c r="E1421" i="2"/>
  <c r="E1425" i="2"/>
  <c r="D1589" i="2"/>
  <c r="D1087" i="2"/>
  <c r="E1087" i="2" s="1"/>
  <c r="D1478" i="2"/>
  <c r="D1490" i="2"/>
  <c r="D1513" i="2"/>
  <c r="D1539" i="2"/>
  <c r="D1545" i="2"/>
  <c r="D1551" i="2"/>
  <c r="D1566" i="2"/>
  <c r="D1571" i="2"/>
  <c r="E1571" i="2" s="1"/>
  <c r="D1576" i="2"/>
  <c r="E1576" i="2" s="1"/>
  <c r="E436" i="2"/>
  <c r="C1589" i="2"/>
  <c r="E1326" i="2"/>
  <c r="E1575" i="2"/>
  <c r="E796" i="2"/>
  <c r="E795" i="2"/>
  <c r="E794" i="2"/>
  <c r="E793" i="2"/>
  <c r="E792" i="2"/>
  <c r="H433" i="3"/>
  <c r="E1589" i="2"/>
  <c r="E1585" i="2"/>
  <c r="E1586" i="2"/>
  <c r="E1588" i="2"/>
  <c r="E1587" i="2"/>
  <c r="E1584" i="2"/>
  <c r="E1570" i="2"/>
  <c r="E1565" i="2"/>
  <c r="E1449" i="2"/>
  <c r="E1450" i="2"/>
  <c r="E1451" i="2"/>
  <c r="E1452" i="2"/>
  <c r="E1453" i="2"/>
  <c r="E1454" i="2"/>
  <c r="E1478" i="2"/>
  <c r="E1448" i="2"/>
  <c r="E1555" i="2"/>
  <c r="E1550" i="2"/>
  <c r="E1549" i="2"/>
  <c r="E1485" i="2"/>
  <c r="E1482" i="2"/>
  <c r="E1486" i="2"/>
  <c r="E1487" i="2"/>
  <c r="E1489" i="2"/>
  <c r="E1484" i="2"/>
  <c r="E1488" i="2"/>
  <c r="E1483" i="2"/>
  <c r="E1543" i="2"/>
  <c r="E1518" i="2"/>
  <c r="E1519" i="2"/>
  <c r="E1520" i="2"/>
  <c r="E1521" i="2"/>
  <c r="E1522" i="2"/>
  <c r="E1539" i="2"/>
  <c r="E1540" i="2"/>
  <c r="E1506" i="2"/>
  <c r="E1507" i="2"/>
  <c r="E1511" i="2"/>
  <c r="E1510" i="2"/>
  <c r="E1508" i="2"/>
  <c r="E1513" i="2"/>
  <c r="E1514" i="2"/>
  <c r="E1291" i="2"/>
  <c r="E1292" i="2"/>
  <c r="E1293" i="2"/>
  <c r="E1294" i="2"/>
  <c r="E1317" i="2"/>
  <c r="E1332" i="2"/>
  <c r="E1339" i="2"/>
  <c r="E1318" i="2"/>
  <c r="E1319" i="2"/>
  <c r="E1320" i="2"/>
  <c r="E1321" i="2"/>
  <c r="E1322" i="2"/>
  <c r="E1323" i="2"/>
  <c r="E1324" i="2"/>
  <c r="E1325" i="2"/>
  <c r="E1327" i="2"/>
  <c r="E1328" i="2"/>
  <c r="E1329" i="2"/>
  <c r="E1330" i="2"/>
  <c r="E1331" i="2"/>
  <c r="E1333" i="2"/>
  <c r="E1334" i="2"/>
  <c r="E1335" i="2"/>
  <c r="E1336" i="2"/>
  <c r="E1337" i="2"/>
  <c r="E1338" i="2"/>
  <c r="E1340" i="2"/>
  <c r="E1341" i="2"/>
  <c r="E1342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74" i="2"/>
  <c r="E1399" i="2"/>
  <c r="E1412" i="2"/>
  <c r="E1413" i="2"/>
  <c r="E1414" i="2"/>
  <c r="E1415" i="2"/>
  <c r="E1416" i="2"/>
  <c r="E1367" i="2"/>
  <c r="E1419" i="2"/>
  <c r="E1424" i="2"/>
  <c r="E1422" i="2"/>
  <c r="E1423" i="2"/>
  <c r="E1420" i="2"/>
  <c r="E1426" i="2"/>
  <c r="E1427" i="2"/>
  <c r="E1428" i="2"/>
  <c r="E1429" i="2"/>
  <c r="E1430" i="2"/>
  <c r="E1431" i="2"/>
  <c r="E1432" i="2"/>
  <c r="E1433" i="2"/>
  <c r="E1434" i="2"/>
  <c r="E1435" i="2"/>
  <c r="E1440" i="2"/>
  <c r="E1441" i="2"/>
  <c r="E1444" i="2"/>
  <c r="E1290" i="2"/>
  <c r="E1242" i="2"/>
  <c r="E1244" i="2"/>
  <c r="E1243" i="2"/>
  <c r="E1286" i="2"/>
  <c r="E789" i="2"/>
  <c r="E432" i="2"/>
  <c r="E433" i="2"/>
  <c r="E1566" i="2"/>
  <c r="E1551" i="2"/>
  <c r="E1545" i="2"/>
  <c r="D1579" i="2" l="1"/>
  <c r="E788" i="2"/>
  <c r="C1579" i="2"/>
  <c r="F1179" i="2" l="1"/>
  <c r="F1261" i="2"/>
  <c r="F902" i="2"/>
  <c r="F444" i="2"/>
  <c r="F452" i="2"/>
  <c r="F460" i="2"/>
  <c r="F468" i="2"/>
  <c r="F476" i="2"/>
  <c r="F484" i="2"/>
  <c r="F496" i="2"/>
  <c r="F505" i="2"/>
  <c r="F515" i="2"/>
  <c r="F525" i="2"/>
  <c r="F533" i="2"/>
  <c r="F542" i="2"/>
  <c r="F556" i="2"/>
  <c r="F564" i="2"/>
  <c r="F572" i="2"/>
  <c r="F580" i="2"/>
  <c r="F588" i="2"/>
  <c r="F596" i="2"/>
  <c r="F604" i="2"/>
  <c r="F612" i="2"/>
  <c r="F620" i="2"/>
  <c r="F628" i="2"/>
  <c r="F636" i="2"/>
  <c r="F644" i="2"/>
  <c r="F652" i="2"/>
  <c r="F660" i="2"/>
  <c r="F668" i="2"/>
  <c r="F676" i="2"/>
  <c r="F684" i="2"/>
  <c r="F692" i="2"/>
  <c r="F700" i="2"/>
  <c r="F708" i="2"/>
  <c r="F716" i="2"/>
  <c r="F724" i="2"/>
  <c r="F732" i="2"/>
  <c r="F740" i="2"/>
  <c r="F748" i="2"/>
  <c r="F756" i="2"/>
  <c r="F764" i="2"/>
  <c r="F772" i="2"/>
  <c r="F552" i="2"/>
  <c r="F549" i="2"/>
  <c r="F780" i="2"/>
  <c r="F10" i="2"/>
  <c r="F18" i="2"/>
  <c r="F26" i="2"/>
  <c r="F34" i="2"/>
  <c r="F42" i="2"/>
  <c r="F50" i="2"/>
  <c r="F178" i="2"/>
  <c r="F299" i="2"/>
  <c r="F168" i="2"/>
  <c r="F61" i="2"/>
  <c r="F70" i="2"/>
  <c r="F78" i="2"/>
  <c r="F86" i="2"/>
  <c r="F94" i="2"/>
  <c r="F102" i="2"/>
  <c r="F110" i="2"/>
  <c r="F118" i="2"/>
  <c r="F126" i="2"/>
  <c r="F134" i="2"/>
  <c r="F143" i="2"/>
  <c r="F151" i="2"/>
  <c r="F159" i="2"/>
  <c r="F173" i="2"/>
  <c r="F187" i="2"/>
  <c r="F196" i="2"/>
  <c r="F204" i="2"/>
  <c r="F212" i="2"/>
  <c r="F1368" i="2"/>
  <c r="F1369" i="2"/>
  <c r="F1370" i="2"/>
  <c r="F1371" i="2"/>
  <c r="F1216" i="2"/>
  <c r="F1135" i="2"/>
  <c r="F976" i="2"/>
  <c r="F441" i="2"/>
  <c r="F449" i="2"/>
  <c r="F457" i="2"/>
  <c r="F465" i="2"/>
  <c r="F473" i="2"/>
  <c r="F481" i="2"/>
  <c r="F491" i="2"/>
  <c r="F502" i="2"/>
  <c r="F511" i="2"/>
  <c r="F522" i="2"/>
  <c r="F530" i="2"/>
  <c r="F538" i="2"/>
  <c r="F548" i="2"/>
  <c r="F561" i="2"/>
  <c r="F569" i="2"/>
  <c r="F577" i="2"/>
  <c r="F585" i="2"/>
  <c r="F593" i="2"/>
  <c r="F601" i="2"/>
  <c r="F609" i="2"/>
  <c r="F617" i="2"/>
  <c r="F625" i="2"/>
  <c r="F633" i="2"/>
  <c r="F641" i="2"/>
  <c r="F649" i="2"/>
  <c r="F657" i="2"/>
  <c r="F665" i="2"/>
  <c r="F673" i="2"/>
  <c r="F681" i="2"/>
  <c r="F689" i="2"/>
  <c r="F697" i="2"/>
  <c r="F705" i="2"/>
  <c r="F713" i="2"/>
  <c r="F721" i="2"/>
  <c r="F729" i="2"/>
  <c r="F737" i="2"/>
  <c r="F745" i="2"/>
  <c r="F753" i="2"/>
  <c r="F761" i="2"/>
  <c r="F769" i="2"/>
  <c r="F521" i="2"/>
  <c r="F512" i="2"/>
  <c r="F777" i="2"/>
  <c r="F785" i="2"/>
  <c r="F15" i="2"/>
  <c r="F23" i="2"/>
  <c r="F31" i="2"/>
  <c r="F39" i="2"/>
  <c r="F47" i="2"/>
  <c r="F55" i="2"/>
  <c r="F139" i="2"/>
  <c r="F164" i="2"/>
  <c r="F58" i="2"/>
  <c r="F67" i="2"/>
  <c r="F75" i="2"/>
  <c r="F83" i="2"/>
  <c r="F91" i="2"/>
  <c r="F99" i="2"/>
  <c r="F107" i="2"/>
  <c r="F115" i="2"/>
  <c r="F123" i="2"/>
  <c r="F131" i="2"/>
  <c r="F140" i="2"/>
  <c r="F148" i="2"/>
  <c r="F156" i="2"/>
  <c r="F170" i="2"/>
  <c r="F184" i="2"/>
  <c r="F192" i="2"/>
  <c r="F201" i="2"/>
  <c r="F209" i="2"/>
  <c r="F217" i="2"/>
  <c r="F225" i="2"/>
  <c r="F233" i="2"/>
  <c r="F241" i="2"/>
  <c r="F249" i="2"/>
  <c r="F257" i="2"/>
  <c r="F265" i="2"/>
  <c r="F273" i="2"/>
  <c r="F281" i="2"/>
  <c r="F289" i="2"/>
  <c r="F300" i="2"/>
  <c r="F1372" i="2"/>
  <c r="F1181" i="2"/>
  <c r="F973" i="2"/>
  <c r="F1373" i="2"/>
  <c r="F1180" i="2"/>
  <c r="F974" i="2"/>
  <c r="F442" i="2"/>
  <c r="F453" i="2"/>
  <c r="F463" i="2"/>
  <c r="F474" i="2"/>
  <c r="F485" i="2"/>
  <c r="F500" i="2"/>
  <c r="F513" i="2"/>
  <c r="F526" i="2"/>
  <c r="F536" i="2"/>
  <c r="F550" i="2"/>
  <c r="F565" i="2"/>
  <c r="F575" i="2"/>
  <c r="F586" i="2"/>
  <c r="F597" i="2"/>
  <c r="F607" i="2"/>
  <c r="F618" i="2"/>
  <c r="F629" i="2"/>
  <c r="F639" i="2"/>
  <c r="F650" i="2"/>
  <c r="F661" i="2"/>
  <c r="F671" i="2"/>
  <c r="F682" i="2"/>
  <c r="F693" i="2"/>
  <c r="F703" i="2"/>
  <c r="F714" i="2"/>
  <c r="F725" i="2"/>
  <c r="F735" i="2"/>
  <c r="F746" i="2"/>
  <c r="F757" i="2"/>
  <c r="F767" i="2"/>
  <c r="F555" i="2"/>
  <c r="F773" i="2"/>
  <c r="F783" i="2"/>
  <c r="F16" i="2"/>
  <c r="F27" i="2"/>
  <c r="F37" i="2"/>
  <c r="F48" i="2"/>
  <c r="F177" i="2"/>
  <c r="F307" i="2"/>
  <c r="F59" i="2"/>
  <c r="F71" i="2"/>
  <c r="F81" i="2"/>
  <c r="F92" i="2"/>
  <c r="F103" i="2"/>
  <c r="F113" i="2"/>
  <c r="F124" i="2"/>
  <c r="F135" i="2"/>
  <c r="F146" i="2"/>
  <c r="F157" i="2"/>
  <c r="F174" i="2"/>
  <c r="F190" i="2"/>
  <c r="F202" i="2"/>
  <c r="F213" i="2"/>
  <c r="F222" i="2"/>
  <c r="F1092" i="2"/>
  <c r="F975" i="2"/>
  <c r="F443" i="2"/>
  <c r="F454" i="2"/>
  <c r="F464" i="2"/>
  <c r="F475" i="2"/>
  <c r="F486" i="2"/>
  <c r="F501" i="2"/>
  <c r="F514" i="2"/>
  <c r="F527" i="2"/>
  <c r="F537" i="2"/>
  <c r="F554" i="2"/>
  <c r="F566" i="2"/>
  <c r="F576" i="2"/>
  <c r="F587" i="2"/>
  <c r="F598" i="2"/>
  <c r="F608" i="2"/>
  <c r="F619" i="2"/>
  <c r="F630" i="2"/>
  <c r="F640" i="2"/>
  <c r="F651" i="2"/>
  <c r="F662" i="2"/>
  <c r="F672" i="2"/>
  <c r="F683" i="2"/>
  <c r="F694" i="2"/>
  <c r="F704" i="2"/>
  <c r="F715" i="2"/>
  <c r="F726" i="2"/>
  <c r="F736" i="2"/>
  <c r="F747" i="2"/>
  <c r="F758" i="2"/>
  <c r="F768" i="2"/>
  <c r="F487" i="2"/>
  <c r="F774" i="2"/>
  <c r="F784" i="2"/>
  <c r="F17" i="2"/>
  <c r="F28" i="2"/>
  <c r="F38" i="2"/>
  <c r="F49" i="2"/>
  <c r="F176" i="2"/>
  <c r="F324" i="2"/>
  <c r="F60" i="2"/>
  <c r="F72" i="2"/>
  <c r="F82" i="2"/>
  <c r="F93" i="2"/>
  <c r="F104" i="2"/>
  <c r="F114" i="2"/>
  <c r="F125" i="2"/>
  <c r="F136" i="2"/>
  <c r="F147" i="2"/>
  <c r="F158" i="2"/>
  <c r="F181" i="2"/>
  <c r="F191" i="2"/>
  <c r="F203" i="2"/>
  <c r="F214" i="2"/>
  <c r="F223" i="2"/>
  <c r="F232" i="2"/>
  <c r="F242" i="2"/>
  <c r="F251" i="2"/>
  <c r="F260" i="2"/>
  <c r="F269" i="2"/>
  <c r="F278" i="2"/>
  <c r="F287" i="2"/>
  <c r="F298" i="2"/>
  <c r="F309" i="2"/>
  <c r="F317" i="2"/>
  <c r="F327" i="2"/>
  <c r="F335" i="2"/>
  <c r="F343" i="2"/>
  <c r="F351" i="2"/>
  <c r="F359" i="2"/>
  <c r="F367" i="2"/>
  <c r="F375" i="2"/>
  <c r="F383" i="2"/>
  <c r="F391" i="2"/>
  <c r="F399" i="2"/>
  <c r="F407" i="2"/>
  <c r="F415" i="2"/>
  <c r="F423" i="2"/>
  <c r="F431" i="2"/>
  <c r="F852" i="2"/>
  <c r="F886" i="2"/>
  <c r="F894" i="2"/>
  <c r="F1386" i="2"/>
  <c r="F1124" i="2"/>
  <c r="F901" i="2"/>
  <c r="F446" i="2"/>
  <c r="F456" i="2"/>
  <c r="F467" i="2"/>
  <c r="F478" i="2"/>
  <c r="F490" i="2"/>
  <c r="F504" i="2"/>
  <c r="F517" i="2"/>
  <c r="F529" i="2"/>
  <c r="F540" i="2"/>
  <c r="F558" i="2"/>
  <c r="F568" i="2"/>
  <c r="F579" i="2"/>
  <c r="F590" i="2"/>
  <c r="F600" i="2"/>
  <c r="F611" i="2"/>
  <c r="F622" i="2"/>
  <c r="F632" i="2"/>
  <c r="F643" i="2"/>
  <c r="F654" i="2"/>
  <c r="F664" i="2"/>
  <c r="F675" i="2"/>
  <c r="F686" i="2"/>
  <c r="F696" i="2"/>
  <c r="F707" i="2"/>
  <c r="F718" i="2"/>
  <c r="F728" i="2"/>
  <c r="F739" i="2"/>
  <c r="F750" i="2"/>
  <c r="F760" i="2"/>
  <c r="F771" i="2"/>
  <c r="F519" i="2"/>
  <c r="F776" i="2"/>
  <c r="F787" i="2"/>
  <c r="F20" i="2"/>
  <c r="F30" i="2"/>
  <c r="F41" i="2"/>
  <c r="F52" i="2"/>
  <c r="F63" i="2"/>
  <c r="F167" i="2"/>
  <c r="F64" i="2"/>
  <c r="F74" i="2"/>
  <c r="F85" i="2"/>
  <c r="F96" i="2"/>
  <c r="F106" i="2"/>
  <c r="F117" i="2"/>
  <c r="F128" i="2"/>
  <c r="F138" i="2"/>
  <c r="F150" i="2"/>
  <c r="F161" i="2"/>
  <c r="F183" i="2"/>
  <c r="F194" i="2"/>
  <c r="F206" i="2"/>
  <c r="F216" i="2"/>
  <c r="F226" i="2"/>
  <c r="F235" i="2"/>
  <c r="F244" i="2"/>
  <c r="F253" i="2"/>
  <c r="F262" i="2"/>
  <c r="F271" i="2"/>
  <c r="F280" i="2"/>
  <c r="F290" i="2"/>
  <c r="F302" i="2"/>
  <c r="F311" i="2"/>
  <c r="F320" i="2"/>
  <c r="F329" i="2"/>
  <c r="F337" i="2"/>
  <c r="F345" i="2"/>
  <c r="F353" i="2"/>
  <c r="F361" i="2"/>
  <c r="F369" i="2"/>
  <c r="F377" i="2"/>
  <c r="F385" i="2"/>
  <c r="F393" i="2"/>
  <c r="F401" i="2"/>
  <c r="F409" i="2"/>
  <c r="F417" i="2"/>
  <c r="F425" i="2"/>
  <c r="F1101" i="2"/>
  <c r="F1093" i="2"/>
  <c r="F447" i="2"/>
  <c r="F462" i="2"/>
  <c r="F480" i="2"/>
  <c r="F503" i="2"/>
  <c r="F523" i="2"/>
  <c r="F543" i="2"/>
  <c r="F563" i="2"/>
  <c r="F582" i="2"/>
  <c r="F599" i="2"/>
  <c r="F615" i="2"/>
  <c r="F634" i="2"/>
  <c r="F648" i="2"/>
  <c r="F667" i="2"/>
  <c r="F685" i="2"/>
  <c r="F701" i="2"/>
  <c r="F719" i="2"/>
  <c r="F734" i="2"/>
  <c r="F752" i="2"/>
  <c r="F770" i="2"/>
  <c r="F551" i="2"/>
  <c r="F11" i="2"/>
  <c r="F25" i="2"/>
  <c r="F44" i="2"/>
  <c r="F175" i="2"/>
  <c r="F56" i="2"/>
  <c r="F76" i="2"/>
  <c r="F90" i="2"/>
  <c r="F109" i="2"/>
  <c r="F127" i="2"/>
  <c r="F144" i="2"/>
  <c r="F162" i="2"/>
  <c r="F189" i="2"/>
  <c r="F208" i="2"/>
  <c r="F224" i="2"/>
  <c r="F237" i="2"/>
  <c r="F248" i="2"/>
  <c r="F261" i="2"/>
  <c r="F274" i="2"/>
  <c r="F285" i="2"/>
  <c r="F301" i="2"/>
  <c r="F313" i="2"/>
  <c r="F325" i="2"/>
  <c r="F336" i="2"/>
  <c r="F347" i="2"/>
  <c r="F357" i="2"/>
  <c r="F368" i="2"/>
  <c r="F379" i="2"/>
  <c r="F389" i="2"/>
  <c r="F400" i="2"/>
  <c r="F411" i="2"/>
  <c r="F421" i="2"/>
  <c r="F807" i="2"/>
  <c r="F889" i="2"/>
  <c r="F1438" i="2"/>
  <c r="F1391" i="2"/>
  <c r="F1296" i="2"/>
  <c r="F1418" i="2"/>
  <c r="F1302" i="2"/>
  <c r="F1310" i="2"/>
  <c r="F1318" i="2"/>
  <c r="F1223" i="2"/>
  <c r="F1210" i="2"/>
  <c r="F1401" i="2"/>
  <c r="F1081" i="2"/>
  <c r="F1043" i="2"/>
  <c r="F1051" i="2"/>
  <c r="F1380" i="2"/>
  <c r="F1224" i="2"/>
  <c r="F1198" i="2"/>
  <c r="F1238" i="2"/>
  <c r="F1245" i="2"/>
  <c r="F1425" i="2"/>
  <c r="F839" i="2"/>
  <c r="F1539" i="2"/>
  <c r="F1571" i="2"/>
  <c r="F824" i="2"/>
  <c r="F1067" i="2"/>
  <c r="E1579" i="2"/>
  <c r="F1257" i="2"/>
  <c r="F1145" i="2"/>
  <c r="F1139" i="2"/>
  <c r="F1075" i="2"/>
  <c r="F972" i="2"/>
  <c r="F448" i="2"/>
  <c r="F466" i="2"/>
  <c r="F482" i="2"/>
  <c r="F506" i="2"/>
  <c r="F524" i="2"/>
  <c r="F544" i="2"/>
  <c r="F567" i="2"/>
  <c r="F583" i="2"/>
  <c r="F602" i="2"/>
  <c r="F616" i="2"/>
  <c r="F635" i="2"/>
  <c r="F653" i="2"/>
  <c r="F669" i="2"/>
  <c r="F687" i="2"/>
  <c r="F702" i="2"/>
  <c r="F720" i="2"/>
  <c r="F738" i="2"/>
  <c r="F754" i="2"/>
  <c r="F541" i="2"/>
  <c r="F510" i="2"/>
  <c r="F12" i="2"/>
  <c r="F29" i="2"/>
  <c r="F45" i="2"/>
  <c r="F297" i="2"/>
  <c r="F57" i="2"/>
  <c r="F77" i="2"/>
  <c r="F95" i="2"/>
  <c r="F111" i="2"/>
  <c r="F129" i="2"/>
  <c r="F145" i="2"/>
  <c r="F163" i="2"/>
  <c r="F193" i="2"/>
  <c r="F210" i="2"/>
  <c r="F227" i="2"/>
  <c r="F238" i="2"/>
  <c r="F250" i="2"/>
  <c r="F263" i="2"/>
  <c r="F275" i="2"/>
  <c r="F286" i="2"/>
  <c r="F303" i="2"/>
  <c r="F314" i="2"/>
  <c r="F326" i="2"/>
  <c r="F338" i="2"/>
  <c r="F348" i="2"/>
  <c r="F358" i="2"/>
  <c r="F370" i="2"/>
  <c r="F380" i="2"/>
  <c r="F390" i="2"/>
  <c r="F402" i="2"/>
  <c r="F412" i="2"/>
  <c r="F422" i="2"/>
  <c r="F977" i="2"/>
  <c r="F450" i="2"/>
  <c r="F469" i="2"/>
  <c r="F483" i="2"/>
  <c r="F507" i="2"/>
  <c r="F528" i="2"/>
  <c r="F545" i="2"/>
  <c r="F570" i="2"/>
  <c r="F584" i="2"/>
  <c r="F603" i="2"/>
  <c r="F621" i="2"/>
  <c r="F637" i="2"/>
  <c r="F655" i="2"/>
  <c r="F670" i="2"/>
  <c r="F688" i="2"/>
  <c r="F706" i="2"/>
  <c r="F722" i="2"/>
  <c r="F741" i="2"/>
  <c r="F755" i="2"/>
  <c r="F489" i="2"/>
  <c r="F775" i="2"/>
  <c r="F13" i="2"/>
  <c r="F437" i="2"/>
  <c r="F451" i="2"/>
  <c r="F470" i="2"/>
  <c r="F488" i="2"/>
  <c r="F508" i="2"/>
  <c r="F531" i="2"/>
  <c r="F546" i="2"/>
  <c r="F571" i="2"/>
  <c r="F589" i="2"/>
  <c r="F605" i="2"/>
  <c r="F623" i="2"/>
  <c r="F638" i="2"/>
  <c r="F656" i="2"/>
  <c r="F674" i="2"/>
  <c r="F690" i="2"/>
  <c r="F709" i="2"/>
  <c r="F723" i="2"/>
  <c r="F742" i="2"/>
  <c r="F759" i="2"/>
  <c r="F494" i="2"/>
  <c r="F778" i="2"/>
  <c r="F14" i="2"/>
  <c r="F33" i="2"/>
  <c r="F51" i="2"/>
  <c r="F319" i="2"/>
  <c r="F65" i="2"/>
  <c r="F80" i="2"/>
  <c r="F98" i="2"/>
  <c r="F116" i="2"/>
  <c r="F132" i="2"/>
  <c r="F152" i="2"/>
  <c r="F172" i="2"/>
  <c r="F198" i="2"/>
  <c r="F215" i="2"/>
  <c r="F229" i="2"/>
  <c r="F240" i="2"/>
  <c r="F254" i="2"/>
  <c r="F266" i="2"/>
  <c r="F277" i="2"/>
  <c r="F292" i="2"/>
  <c r="F305" i="2"/>
  <c r="F316" i="2"/>
  <c r="F330" i="2"/>
  <c r="F340" i="2"/>
  <c r="F350" i="2"/>
  <c r="F362" i="2"/>
  <c r="F372" i="2"/>
  <c r="F382" i="2"/>
  <c r="F394" i="2"/>
  <c r="F404" i="2"/>
  <c r="F414" i="2"/>
  <c r="F426" i="2"/>
  <c r="F798" i="2"/>
  <c r="F883" i="2"/>
  <c r="F892" i="2"/>
  <c r="F1225" i="2"/>
  <c r="F1178" i="2"/>
  <c r="F438" i="2"/>
  <c r="F458" i="2"/>
  <c r="F472" i="2"/>
  <c r="F495" i="2"/>
  <c r="F516" i="2"/>
  <c r="F534" i="2"/>
  <c r="F559" i="2"/>
  <c r="F574" i="2"/>
  <c r="F592" i="2"/>
  <c r="F610" i="2"/>
  <c r="F626" i="2"/>
  <c r="F645" i="2"/>
  <c r="F659" i="2"/>
  <c r="F678" i="2"/>
  <c r="F695" i="2"/>
  <c r="F711" i="2"/>
  <c r="F730" i="2"/>
  <c r="F1213" i="2"/>
  <c r="F440" i="2"/>
  <c r="F459" i="2"/>
  <c r="F477" i="2"/>
  <c r="F497" i="2"/>
  <c r="F518" i="2"/>
  <c r="F535" i="2"/>
  <c r="F560" i="2"/>
  <c r="F578" i="2"/>
  <c r="F594" i="2"/>
  <c r="F613" i="2"/>
  <c r="F627" i="2"/>
  <c r="F646" i="2"/>
  <c r="F663" i="2"/>
  <c r="F679" i="2"/>
  <c r="F698" i="2"/>
  <c r="F712" i="2"/>
  <c r="F731" i="2"/>
  <c r="F749" i="2"/>
  <c r="F765" i="2"/>
  <c r="F492" i="2"/>
  <c r="F782" i="2"/>
  <c r="F22" i="2"/>
  <c r="F40" i="2"/>
  <c r="F180" i="2"/>
  <c r="F165" i="2"/>
  <c r="F69" i="2"/>
  <c r="F88" i="2"/>
  <c r="F105" i="2"/>
  <c r="F121" i="2"/>
  <c r="F141" i="2"/>
  <c r="F155" i="2"/>
  <c r="F186" i="2"/>
  <c r="F205" i="2"/>
  <c r="F220" i="2"/>
  <c r="F234" i="2"/>
  <c r="F246" i="2"/>
  <c r="F258" i="2"/>
  <c r="F270" i="2"/>
  <c r="F283" i="2"/>
  <c r="F295" i="2"/>
  <c r="F310" i="2"/>
  <c r="F322" i="2"/>
  <c r="F333" i="2"/>
  <c r="F344" i="2"/>
  <c r="F355" i="2"/>
  <c r="F365" i="2"/>
  <c r="F376" i="2"/>
  <c r="F387" i="2"/>
  <c r="F397" i="2"/>
  <c r="F408" i="2"/>
  <c r="F419" i="2"/>
  <c r="F429" i="2"/>
  <c r="F455" i="2"/>
  <c r="F532" i="2"/>
  <c r="F606" i="2"/>
  <c r="F677" i="2"/>
  <c r="F743" i="2"/>
  <c r="F547" i="2"/>
  <c r="F35" i="2"/>
  <c r="F291" i="2"/>
  <c r="F84" i="2"/>
  <c r="F119" i="2"/>
  <c r="F153" i="2"/>
  <c r="F199" i="2"/>
  <c r="F230" i="2"/>
  <c r="F255" i="2"/>
  <c r="F279" i="2"/>
  <c r="F306" i="2"/>
  <c r="F331" i="2"/>
  <c r="F352" i="2"/>
  <c r="F373" i="2"/>
  <c r="F395" i="2"/>
  <c r="F416" i="2"/>
  <c r="F821" i="2"/>
  <c r="F885" i="2"/>
  <c r="F1437" i="2"/>
  <c r="F1393" i="2"/>
  <c r="F846" i="2"/>
  <c r="F1298" i="2"/>
  <c r="F1307" i="2"/>
  <c r="F1316" i="2"/>
  <c r="F1221" i="2"/>
  <c r="F1207" i="2"/>
  <c r="F1403" i="2"/>
  <c r="F1038" i="2"/>
  <c r="F1047" i="2"/>
  <c r="F1056" i="2"/>
  <c r="F7" i="2"/>
  <c r="F1377" i="2"/>
  <c r="F1226" i="2"/>
  <c r="F1177" i="2"/>
  <c r="F1250" i="2"/>
  <c r="F1247" i="2"/>
  <c r="F1544" i="2"/>
  <c r="F1102" i="2"/>
  <c r="F1087" i="2"/>
  <c r="F1561" i="2"/>
  <c r="F1066" i="2"/>
  <c r="F1108" i="2"/>
  <c r="F1116" i="2"/>
  <c r="F981" i="2"/>
  <c r="F1086" i="2"/>
  <c r="F1059" i="2"/>
  <c r="F1031" i="2"/>
  <c r="F1022" i="2"/>
  <c r="F1014" i="2"/>
  <c r="F1006" i="2"/>
  <c r="F998" i="2"/>
  <c r="F990" i="2"/>
  <c r="F970" i="2"/>
  <c r="F962" i="2"/>
  <c r="F954" i="2"/>
  <c r="F946" i="2"/>
  <c r="F940" i="2"/>
  <c r="F930" i="2"/>
  <c r="F922" i="2"/>
  <c r="F914" i="2"/>
  <c r="F906" i="2"/>
  <c r="F896" i="2"/>
  <c r="F873" i="2"/>
  <c r="F865" i="2"/>
  <c r="F856" i="2"/>
  <c r="F836" i="2"/>
  <c r="F827" i="2"/>
  <c r="F816" i="2"/>
  <c r="F808" i="2"/>
  <c r="F1449" i="2"/>
  <c r="F1459" i="2"/>
  <c r="F1468" i="2"/>
  <c r="F1555" i="2"/>
  <c r="F1484" i="2"/>
  <c r="F1534" i="2"/>
  <c r="F1520" i="2"/>
  <c r="F1528" i="2"/>
  <c r="F1503" i="2"/>
  <c r="F1510" i="2"/>
  <c r="F1339" i="2"/>
  <c r="F1327" i="2"/>
  <c r="F1336" i="2"/>
  <c r="F1345" i="2"/>
  <c r="F1353" i="2"/>
  <c r="F1361" i="2"/>
  <c r="F1407" i="2"/>
  <c r="F1410" i="2"/>
  <c r="F1427" i="2"/>
  <c r="F1435" i="2"/>
  <c r="F1142" i="2"/>
  <c r="F1099" i="2"/>
  <c r="F1117" i="2"/>
  <c r="F1126" i="2"/>
  <c r="F1170" i="2"/>
  <c r="F1285" i="2"/>
  <c r="F1161" i="2"/>
  <c r="F1175" i="2"/>
  <c r="F1195" i="2"/>
  <c r="F1279" i="2"/>
  <c r="F1133" i="2"/>
  <c r="F1160" i="2"/>
  <c r="F1240" i="2"/>
  <c r="F1252" i="2"/>
  <c r="F793" i="2"/>
  <c r="F1550" i="2"/>
  <c r="F1536" i="2"/>
  <c r="F1529" i="2"/>
  <c r="F1508" i="2"/>
  <c r="F1328" i="2"/>
  <c r="F1346" i="2"/>
  <c r="F1354" i="2"/>
  <c r="F461" i="2"/>
  <c r="F539" i="2"/>
  <c r="F614" i="2"/>
  <c r="F680" i="2"/>
  <c r="F744" i="2"/>
  <c r="F779" i="2"/>
  <c r="F36" i="2"/>
  <c r="F166" i="2"/>
  <c r="F87" i="2"/>
  <c r="F120" i="2"/>
  <c r="F154" i="2"/>
  <c r="F200" i="2"/>
  <c r="F231" i="2"/>
  <c r="F256" i="2"/>
  <c r="F282" i="2"/>
  <c r="F308" i="2"/>
  <c r="F332" i="2"/>
  <c r="F354" i="2"/>
  <c r="F374" i="2"/>
  <c r="F396" i="2"/>
  <c r="F418" i="2"/>
  <c r="F828" i="2"/>
  <c r="F887" i="2"/>
  <c r="F1442" i="2"/>
  <c r="F1384" i="2"/>
  <c r="F1394" i="2"/>
  <c r="F847" i="2"/>
  <c r="F1299" i="2"/>
  <c r="F1308" i="2"/>
  <c r="F1317" i="2"/>
  <c r="F1194" i="2"/>
  <c r="F1209" i="2"/>
  <c r="F1076" i="2"/>
  <c r="F1039" i="2"/>
  <c r="F1048" i="2"/>
  <c r="F983" i="2"/>
  <c r="F8" i="2"/>
  <c r="F1378" i="2"/>
  <c r="F1212" i="2"/>
  <c r="F1211" i="2"/>
  <c r="F1260" i="2"/>
  <c r="F1248" i="2"/>
  <c r="F1509" i="2"/>
  <c r="F843" i="2"/>
  <c r="F1286" i="2"/>
  <c r="F1478" i="2"/>
  <c r="F1255" i="2"/>
  <c r="F1068" i="2"/>
  <c r="F1456" i="2"/>
  <c r="F1112" i="2"/>
  <c r="F1148" i="2"/>
  <c r="F982" i="2"/>
  <c r="F1084" i="2"/>
  <c r="F1058" i="2"/>
  <c r="F1030" i="2"/>
  <c r="F1021" i="2"/>
  <c r="F1013" i="2"/>
  <c r="F1005" i="2"/>
  <c r="F997" i="2"/>
  <c r="F989" i="2"/>
  <c r="F969" i="2"/>
  <c r="F961" i="2"/>
  <c r="F953" i="2"/>
  <c r="F945" i="2"/>
  <c r="F937" i="2"/>
  <c r="F929" i="2"/>
  <c r="F921" i="2"/>
  <c r="F913" i="2"/>
  <c r="F905" i="2"/>
  <c r="F879" i="2"/>
  <c r="F872" i="2"/>
  <c r="F864" i="2"/>
  <c r="F855" i="2"/>
  <c r="F835" i="2"/>
  <c r="F825" i="2"/>
  <c r="F815" i="2"/>
  <c r="F806" i="2"/>
  <c r="F1450" i="2"/>
  <c r="F1461" i="2"/>
  <c r="F1470" i="2"/>
  <c r="F1488" i="2"/>
  <c r="F1521" i="2"/>
  <c r="F1504" i="2"/>
  <c r="F1320" i="2"/>
  <c r="F1337" i="2"/>
  <c r="F471" i="2"/>
  <c r="F557" i="2"/>
  <c r="F624" i="2"/>
  <c r="F691" i="2"/>
  <c r="F751" i="2"/>
  <c r="F781" i="2"/>
  <c r="F43" i="2"/>
  <c r="F169" i="2"/>
  <c r="F89" i="2"/>
  <c r="F122" i="2"/>
  <c r="F160" i="2"/>
  <c r="F207" i="2"/>
  <c r="F236" i="2"/>
  <c r="F259" i="2"/>
  <c r="F284" i="2"/>
  <c r="F312" i="2"/>
  <c r="F334" i="2"/>
  <c r="F356" i="2"/>
  <c r="F378" i="2"/>
  <c r="F398" i="2"/>
  <c r="F420" i="2"/>
  <c r="F1085" i="2"/>
  <c r="F888" i="2"/>
  <c r="F1443" i="2"/>
  <c r="F1385" i="2"/>
  <c r="F1395" i="2"/>
  <c r="F6" i="2"/>
  <c r="F1300" i="2"/>
  <c r="F1309" i="2"/>
  <c r="F1319" i="2"/>
  <c r="F1200" i="2"/>
  <c r="F1219" i="2"/>
  <c r="F1077" i="2"/>
  <c r="F1040" i="2"/>
  <c r="F1049" i="2"/>
  <c r="F9" i="2"/>
  <c r="F1379" i="2"/>
  <c r="F1185" i="2"/>
  <c r="F1199" i="2"/>
  <c r="F1262" i="2"/>
  <c r="F1253" i="2"/>
  <c r="F1512" i="2"/>
  <c r="F841" i="2"/>
  <c r="F1444" i="2"/>
  <c r="F1566" i="2"/>
  <c r="F849" i="2"/>
  <c r="F1069" i="2"/>
  <c r="F1460" i="2"/>
  <c r="F1123" i="2"/>
  <c r="F1144" i="2"/>
  <c r="F826" i="2"/>
  <c r="F1083" i="2"/>
  <c r="F1057" i="2"/>
  <c r="F1029" i="2"/>
  <c r="F1020" i="2"/>
  <c r="F1012" i="2"/>
  <c r="F1004" i="2"/>
  <c r="F996" i="2"/>
  <c r="F988" i="2"/>
  <c r="F968" i="2"/>
  <c r="F479" i="2"/>
  <c r="F562" i="2"/>
  <c r="F631" i="2"/>
  <c r="F699" i="2"/>
  <c r="F762" i="2"/>
  <c r="F786" i="2"/>
  <c r="F46" i="2"/>
  <c r="F62" i="2"/>
  <c r="F97" i="2"/>
  <c r="F130" i="2"/>
  <c r="F171" i="2"/>
  <c r="F211" i="2"/>
  <c r="F239" i="2"/>
  <c r="F264" i="2"/>
  <c r="F288" i="2"/>
  <c r="F315" i="2"/>
  <c r="F339" i="2"/>
  <c r="F360" i="2"/>
  <c r="F381" i="2"/>
  <c r="F403" i="2"/>
  <c r="F424" i="2"/>
  <c r="F890" i="2"/>
  <c r="F1387" i="2"/>
  <c r="F1396" i="2"/>
  <c r="F1301" i="2"/>
  <c r="F1311" i="2"/>
  <c r="F1193" i="2"/>
  <c r="F1110" i="2"/>
  <c r="F1078" i="2"/>
  <c r="F1041" i="2"/>
  <c r="F1050" i="2"/>
  <c r="F1381" i="2"/>
  <c r="F1187" i="2"/>
  <c r="F1174" i="2"/>
  <c r="F1251" i="2"/>
  <c r="F1091" i="2"/>
  <c r="F498" i="2"/>
  <c r="F581" i="2"/>
  <c r="F647" i="2"/>
  <c r="F717" i="2"/>
  <c r="F766" i="2"/>
  <c r="F21" i="2"/>
  <c r="F54" i="2"/>
  <c r="F68" i="2"/>
  <c r="F101" i="2"/>
  <c r="F137" i="2"/>
  <c r="F185" i="2"/>
  <c r="F219" i="2"/>
  <c r="F245" i="2"/>
  <c r="F268" i="2"/>
  <c r="F294" i="2"/>
  <c r="F321" i="2"/>
  <c r="F342" i="2"/>
  <c r="F364" i="2"/>
  <c r="F386" i="2"/>
  <c r="F406" i="2"/>
  <c r="F428" i="2"/>
  <c r="F799" i="2"/>
  <c r="F893" i="2"/>
  <c r="F1389" i="2"/>
  <c r="F1398" i="2"/>
  <c r="F1419" i="2"/>
  <c r="F1304" i="2"/>
  <c r="F1313" i="2"/>
  <c r="F1167" i="2"/>
  <c r="F1399" i="2"/>
  <c r="F1080" i="2"/>
  <c r="F1044" i="2"/>
  <c r="F1053" i="2"/>
  <c r="F1383" i="2"/>
  <c r="F1188" i="2"/>
  <c r="F1227" i="2"/>
  <c r="F1236" i="2"/>
  <c r="F1421" i="2"/>
  <c r="F840" i="2"/>
  <c r="F1551" i="2"/>
  <c r="F1063" i="2"/>
  <c r="F877" i="2"/>
  <c r="F1477" i="2"/>
  <c r="F1120" i="2"/>
  <c r="F1025" i="2"/>
  <c r="F1072" i="2"/>
  <c r="F1034" i="2"/>
  <c r="F1026" i="2"/>
  <c r="F1017" i="2"/>
  <c r="F1009" i="2"/>
  <c r="F1001" i="2"/>
  <c r="F993" i="2"/>
  <c r="F985" i="2"/>
  <c r="F965" i="2"/>
  <c r="F957" i="2"/>
  <c r="F949" i="2"/>
  <c r="F941" i="2"/>
  <c r="F933" i="2"/>
  <c r="F925" i="2"/>
  <c r="F917" i="2"/>
  <c r="F909" i="2"/>
  <c r="F899" i="2"/>
  <c r="F880" i="2"/>
  <c r="F868" i="2"/>
  <c r="F859" i="2"/>
  <c r="F850" i="2"/>
  <c r="F831" i="2"/>
  <c r="F819" i="2"/>
  <c r="F811" i="2"/>
  <c r="F802" i="2"/>
  <c r="F1575" i="2"/>
  <c r="F1454" i="2"/>
  <c r="F1465" i="2"/>
  <c r="F1475" i="2"/>
  <c r="F1486" i="2"/>
  <c r="F1531" i="2"/>
  <c r="F1517" i="2"/>
  <c r="F1526" i="2"/>
  <c r="F1500" i="2"/>
  <c r="F1495" i="2"/>
  <c r="F509" i="2"/>
  <c r="F710" i="2"/>
  <c r="F32" i="2"/>
  <c r="F108" i="2"/>
  <c r="F218" i="2"/>
  <c r="F276" i="2"/>
  <c r="F346" i="2"/>
  <c r="F405" i="2"/>
  <c r="F1222" i="2"/>
  <c r="F845" i="2"/>
  <c r="F1312" i="2"/>
  <c r="F1182" i="2"/>
  <c r="F1037" i="2"/>
  <c r="F1375" i="2"/>
  <c r="F1202" i="2"/>
  <c r="F842" i="2"/>
  <c r="F1070" i="2"/>
  <c r="F1104" i="2"/>
  <c r="F980" i="2"/>
  <c r="F1071" i="2"/>
  <c r="F1024" i="2"/>
  <c r="F1008" i="2"/>
  <c r="F992" i="2"/>
  <c r="F964" i="2"/>
  <c r="F951" i="2"/>
  <c r="F938" i="2"/>
  <c r="F926" i="2"/>
  <c r="F912" i="2"/>
  <c r="F898" i="2"/>
  <c r="F870" i="2"/>
  <c r="F857" i="2"/>
  <c r="F832" i="2"/>
  <c r="F814" i="2"/>
  <c r="F800" i="2"/>
  <c r="F1452" i="2"/>
  <c r="F1467" i="2"/>
  <c r="F1482" i="2"/>
  <c r="F1535" i="2"/>
  <c r="F1525" i="2"/>
  <c r="F1506" i="2"/>
  <c r="F1294" i="2"/>
  <c r="F1329" i="2"/>
  <c r="F1341" i="2"/>
  <c r="F1351" i="2"/>
  <c r="F1362" i="2"/>
  <c r="F1409" i="2"/>
  <c r="F1424" i="2"/>
  <c r="F1431" i="2"/>
  <c r="F1290" i="2"/>
  <c r="F1138" i="2"/>
  <c r="F1149" i="2"/>
  <c r="F1128" i="2"/>
  <c r="F1271" i="2"/>
  <c r="F1192" i="2"/>
  <c r="F1208" i="2"/>
  <c r="F1155" i="2"/>
  <c r="F1162" i="2"/>
  <c r="F1122" i="2"/>
  <c r="F1201" i="2"/>
  <c r="F1243" i="2"/>
  <c r="F1169" i="2"/>
  <c r="F801" i="2"/>
  <c r="F1315" i="2"/>
  <c r="F1045" i="2"/>
  <c r="F1237" i="2"/>
  <c r="F788" i="2"/>
  <c r="F436" i="2"/>
  <c r="F1136" i="2"/>
  <c r="F796" i="2"/>
  <c r="F1019" i="2"/>
  <c r="F987" i="2"/>
  <c r="F948" i="2"/>
  <c r="F923" i="2"/>
  <c r="F867" i="2"/>
  <c r="F829" i="2"/>
  <c r="F1457" i="2"/>
  <c r="F1489" i="2"/>
  <c r="F1507" i="2"/>
  <c r="F1331" i="2"/>
  <c r="F1355" i="2"/>
  <c r="F1423" i="2"/>
  <c r="F1433" i="2"/>
  <c r="F1095" i="2"/>
  <c r="F1266" i="2"/>
  <c r="F1273" i="2"/>
  <c r="F1203" i="2"/>
  <c r="F1522" i="2"/>
  <c r="F1428" i="2"/>
  <c r="F1163" i="2"/>
  <c r="F19" i="2"/>
  <c r="F328" i="2"/>
  <c r="F1079" i="2"/>
  <c r="F1184" i="2"/>
  <c r="F1028" i="2"/>
  <c r="F874" i="2"/>
  <c r="F1565" i="2"/>
  <c r="F1502" i="2"/>
  <c r="F1359" i="2"/>
  <c r="F1143" i="2"/>
  <c r="F1278" i="2"/>
  <c r="F1205" i="2"/>
  <c r="F24" i="2"/>
  <c r="F1176" i="2"/>
  <c r="F952" i="2"/>
  <c r="F520" i="2"/>
  <c r="F727" i="2"/>
  <c r="F53" i="2"/>
  <c r="F112" i="2"/>
  <c r="F221" i="2"/>
  <c r="F293" i="2"/>
  <c r="F349" i="2"/>
  <c r="F410" i="2"/>
  <c r="F884" i="2"/>
  <c r="F1314" i="2"/>
  <c r="F1172" i="2"/>
  <c r="F1042" i="2"/>
  <c r="F1376" i="2"/>
  <c r="F1270" i="2"/>
  <c r="F432" i="2"/>
  <c r="F876" i="2"/>
  <c r="F1141" i="2"/>
  <c r="F1060" i="2"/>
  <c r="F1023" i="2"/>
  <c r="F1007" i="2"/>
  <c r="F991" i="2"/>
  <c r="F963" i="2"/>
  <c r="F950" i="2"/>
  <c r="F936" i="2"/>
  <c r="F924" i="2"/>
  <c r="F911" i="2"/>
  <c r="F897" i="2"/>
  <c r="F869" i="2"/>
  <c r="F854" i="2"/>
  <c r="F830" i="2"/>
  <c r="F813" i="2"/>
  <c r="F794" i="2"/>
  <c r="F1453" i="2"/>
  <c r="F1472" i="2"/>
  <c r="F1487" i="2"/>
  <c r="F1537" i="2"/>
  <c r="F1527" i="2"/>
  <c r="F1494" i="2"/>
  <c r="F1332" i="2"/>
  <c r="F1330" i="2"/>
  <c r="F1342" i="2"/>
  <c r="F1352" i="2"/>
  <c r="F1363" i="2"/>
  <c r="F1411" i="2"/>
  <c r="F1422" i="2"/>
  <c r="F1432" i="2"/>
  <c r="F1134" i="2"/>
  <c r="F1094" i="2"/>
  <c r="F1109" i="2"/>
  <c r="F1220" i="2"/>
  <c r="F1276" i="2"/>
  <c r="F1282" i="2"/>
  <c r="F1153" i="2"/>
  <c r="F1230" i="2"/>
  <c r="F1158" i="2"/>
  <c r="F1157" i="2"/>
  <c r="F1171" i="2"/>
  <c r="F1183" i="2"/>
  <c r="F1239" i="2"/>
  <c r="F891" i="2"/>
  <c r="F1417" i="2"/>
  <c r="F1215" i="2"/>
  <c r="F1382" i="2"/>
  <c r="F1036" i="2"/>
  <c r="F1003" i="2"/>
  <c r="F960" i="2"/>
  <c r="F935" i="2"/>
  <c r="F910" i="2"/>
  <c r="F853" i="2"/>
  <c r="F812" i="2"/>
  <c r="F1473" i="2"/>
  <c r="F1497" i="2"/>
  <c r="F1321" i="2"/>
  <c r="F1343" i="2"/>
  <c r="F1412" i="2"/>
  <c r="F1100" i="2"/>
  <c r="F1275" i="2"/>
  <c r="F1267" i="2"/>
  <c r="F1204" i="2"/>
  <c r="F1263" i="2"/>
  <c r="F1530" i="2"/>
  <c r="F1358" i="2"/>
  <c r="F1439" i="2"/>
  <c r="F1272" i="2"/>
  <c r="F1064" i="2"/>
  <c r="F955" i="2"/>
  <c r="F860" i="2"/>
  <c r="F1549" i="2"/>
  <c r="F1338" i="2"/>
  <c r="F1406" i="2"/>
  <c r="F1114" i="2"/>
  <c r="F1147" i="2"/>
  <c r="F100" i="2"/>
  <c r="F1010" i="2"/>
  <c r="F573" i="2"/>
  <c r="F733" i="2"/>
  <c r="F179" i="2"/>
  <c r="F133" i="2"/>
  <c r="F228" i="2"/>
  <c r="F296" i="2"/>
  <c r="F363" i="2"/>
  <c r="F413" i="2"/>
  <c r="F1287" i="2"/>
  <c r="F878" i="2"/>
  <c r="F1538" i="2"/>
  <c r="F1364" i="2"/>
  <c r="F1125" i="2"/>
  <c r="F1268" i="2"/>
  <c r="F1173" i="2"/>
  <c r="F1217" i="2"/>
  <c r="F1463" i="2"/>
  <c r="F1335" i="2"/>
  <c r="F1137" i="2"/>
  <c r="F1233" i="2"/>
  <c r="F1168" i="2"/>
  <c r="F1191" i="2"/>
  <c r="F267" i="2"/>
  <c r="F1305" i="2"/>
  <c r="F1545" i="2"/>
  <c r="F1011" i="2"/>
  <c r="F928" i="2"/>
  <c r="F1325" i="2"/>
  <c r="F1440" i="2"/>
  <c r="F1229" i="2"/>
  <c r="F1256" i="2"/>
  <c r="F272" i="2"/>
  <c r="F1306" i="2"/>
  <c r="F848" i="2"/>
  <c r="F1065" i="2"/>
  <c r="F1073" i="2"/>
  <c r="F939" i="2"/>
  <c r="F900" i="2"/>
  <c r="F833" i="2"/>
  <c r="F1485" i="2"/>
  <c r="F591" i="2"/>
  <c r="F763" i="2"/>
  <c r="F195" i="2"/>
  <c r="F142" i="2"/>
  <c r="F243" i="2"/>
  <c r="F304" i="2"/>
  <c r="F366" i="2"/>
  <c r="F427" i="2"/>
  <c r="F863" i="2"/>
  <c r="F895" i="2"/>
  <c r="F1388" i="2"/>
  <c r="F1295" i="2"/>
  <c r="F1119" i="2"/>
  <c r="F1046" i="2"/>
  <c r="F1404" i="2"/>
  <c r="F1235" i="2"/>
  <c r="F1513" i="2"/>
  <c r="F1130" i="2"/>
  <c r="F1035" i="2"/>
  <c r="F1018" i="2"/>
  <c r="F1002" i="2"/>
  <c r="F986" i="2"/>
  <c r="F959" i="2"/>
  <c r="F947" i="2"/>
  <c r="F934" i="2"/>
  <c r="F920" i="2"/>
  <c r="F908" i="2"/>
  <c r="F882" i="2"/>
  <c r="F866" i="2"/>
  <c r="F851" i="2"/>
  <c r="F823" i="2"/>
  <c r="F810" i="2"/>
  <c r="F1458" i="2"/>
  <c r="F1474" i="2"/>
  <c r="F1483" i="2"/>
  <c r="F1518" i="2"/>
  <c r="F1498" i="2"/>
  <c r="F1511" i="2"/>
  <c r="F1322" i="2"/>
  <c r="F1333" i="2"/>
  <c r="F1344" i="2"/>
  <c r="F1356" i="2"/>
  <c r="F1365" i="2"/>
  <c r="F1413" i="2"/>
  <c r="F1420" i="2"/>
  <c r="F1434" i="2"/>
  <c r="F1096" i="2"/>
  <c r="F1107" i="2"/>
  <c r="F1127" i="2"/>
  <c r="F1214" i="2"/>
  <c r="F1284" i="2"/>
  <c r="F1218" i="2"/>
  <c r="F1196" i="2"/>
  <c r="F1231" i="2"/>
  <c r="F1097" i="2"/>
  <c r="F1132" i="2"/>
  <c r="F1242" i="2"/>
  <c r="F1189" i="2"/>
  <c r="F1118" i="2"/>
  <c r="F805" i="2"/>
  <c r="F1374" i="2"/>
  <c r="F1098" i="2"/>
  <c r="F1151" i="2"/>
  <c r="F1249" i="2"/>
  <c r="F658" i="2"/>
  <c r="F188" i="2"/>
  <c r="F1055" i="2"/>
  <c r="F1254" i="2"/>
  <c r="F1228" i="2"/>
  <c r="F995" i="2"/>
  <c r="F903" i="2"/>
  <c r="F804" i="2"/>
  <c r="F1532" i="2"/>
  <c r="F1416" i="2"/>
  <c r="F1159" i="2"/>
  <c r="F1259" i="2"/>
  <c r="F493" i="2"/>
  <c r="F341" i="2"/>
  <c r="F844" i="2"/>
  <c r="F984" i="2"/>
  <c r="F1241" i="2"/>
  <c r="F979" i="2"/>
  <c r="F966" i="2"/>
  <c r="F915" i="2"/>
  <c r="F858" i="2"/>
  <c r="F595" i="2"/>
  <c r="F499" i="2"/>
  <c r="F66" i="2"/>
  <c r="F149" i="2"/>
  <c r="F247" i="2"/>
  <c r="F318" i="2"/>
  <c r="F371" i="2"/>
  <c r="F430" i="2"/>
  <c r="F797" i="2"/>
  <c r="F1390" i="2"/>
  <c r="F1297" i="2"/>
  <c r="F1400" i="2"/>
  <c r="F1052" i="2"/>
  <c r="F1455" i="2"/>
  <c r="F1405" i="2"/>
  <c r="F1264" i="2"/>
  <c r="F1061" i="2"/>
  <c r="F1131" i="2"/>
  <c r="F795" i="2"/>
  <c r="F1033" i="2"/>
  <c r="F1016" i="2"/>
  <c r="F1000" i="2"/>
  <c r="F978" i="2"/>
  <c r="F958" i="2"/>
  <c r="F944" i="2"/>
  <c r="F932" i="2"/>
  <c r="F919" i="2"/>
  <c r="F907" i="2"/>
  <c r="F881" i="2"/>
  <c r="F862" i="2"/>
  <c r="F838" i="2"/>
  <c r="F822" i="2"/>
  <c r="F809" i="2"/>
  <c r="F792" i="2"/>
  <c r="F1462" i="2"/>
  <c r="F1448" i="2"/>
  <c r="F1543" i="2"/>
  <c r="F1519" i="2"/>
  <c r="F1499" i="2"/>
  <c r="F1496" i="2"/>
  <c r="F1323" i="2"/>
  <c r="F1334" i="2"/>
  <c r="F1347" i="2"/>
  <c r="F1357" i="2"/>
  <c r="F1366" i="2"/>
  <c r="F1414" i="2"/>
  <c r="F1426" i="2"/>
  <c r="F1436" i="2"/>
  <c r="F1113" i="2"/>
  <c r="F1103" i="2"/>
  <c r="F1115" i="2"/>
  <c r="F1281" i="2"/>
  <c r="F1234" i="2"/>
  <c r="F1265" i="2"/>
  <c r="F1280" i="2"/>
  <c r="F1269" i="2"/>
  <c r="F1146" i="2"/>
  <c r="F1152" i="2"/>
  <c r="F1244" i="2"/>
  <c r="F1190" i="2"/>
  <c r="F1303" i="2"/>
  <c r="F1570" i="2"/>
  <c r="F1232" i="2"/>
  <c r="F445" i="2"/>
  <c r="F79" i="2"/>
  <c r="F388" i="2"/>
  <c r="F1471" i="2"/>
  <c r="F942" i="2"/>
  <c r="F834" i="2"/>
  <c r="F1523" i="2"/>
  <c r="F1349" i="2"/>
  <c r="F1111" i="2"/>
  <c r="F1166" i="2"/>
  <c r="F197" i="2"/>
  <c r="F1082" i="2"/>
  <c r="F1027" i="2"/>
  <c r="F439" i="2"/>
  <c r="F642" i="2"/>
  <c r="F553" i="2"/>
  <c r="F73" i="2"/>
  <c r="F182" i="2"/>
  <c r="F252" i="2"/>
  <c r="F323" i="2"/>
  <c r="F384" i="2"/>
  <c r="F1392" i="2"/>
  <c r="F1402" i="2"/>
  <c r="F1054" i="2"/>
  <c r="F1186" i="2"/>
  <c r="F1246" i="2"/>
  <c r="F1556" i="2"/>
  <c r="F1062" i="2"/>
  <c r="F1469" i="2"/>
  <c r="F1164" i="2"/>
  <c r="F1032" i="2"/>
  <c r="F1015" i="2"/>
  <c r="F999" i="2"/>
  <c r="F971" i="2"/>
  <c r="F956" i="2"/>
  <c r="F943" i="2"/>
  <c r="F931" i="2"/>
  <c r="F918" i="2"/>
  <c r="F904" i="2"/>
  <c r="F875" i="2"/>
  <c r="F861" i="2"/>
  <c r="F837" i="2"/>
  <c r="F820" i="2"/>
  <c r="F1560" i="2"/>
  <c r="F1501" i="2"/>
  <c r="F1291" i="2"/>
  <c r="F1324" i="2"/>
  <c r="F1348" i="2"/>
  <c r="F1415" i="2"/>
  <c r="F1121" i="2"/>
  <c r="F1140" i="2"/>
  <c r="F1397" i="2"/>
  <c r="F1074" i="2"/>
  <c r="F967" i="2"/>
  <c r="F916" i="2"/>
  <c r="F818" i="2"/>
  <c r="F1464" i="2"/>
  <c r="F1292" i="2"/>
  <c r="F1429" i="2"/>
  <c r="F1154" i="2"/>
  <c r="F666" i="2"/>
  <c r="F392" i="2"/>
  <c r="F1576" i="2"/>
  <c r="F994" i="2"/>
  <c r="F927" i="2"/>
  <c r="F871" i="2"/>
  <c r="F817" i="2"/>
  <c r="F1466" i="2"/>
  <c r="F803" i="2"/>
  <c r="F1326" i="2"/>
  <c r="F1106" i="2"/>
  <c r="F1150" i="2"/>
  <c r="F1350" i="2"/>
  <c r="F1165" i="2"/>
  <c r="F1451" i="2"/>
  <c r="F1258" i="2"/>
  <c r="F1505" i="2"/>
  <c r="F1340" i="2"/>
  <c r="F1105" i="2"/>
  <c r="F1156" i="2"/>
  <c r="F1129" i="2"/>
  <c r="F1360" i="2"/>
  <c r="F1197" i="2"/>
  <c r="F1206" i="2"/>
  <c r="F1274" i="2"/>
  <c r="F1524" i="2"/>
  <c r="F1533" i="2"/>
  <c r="F1408" i="2"/>
  <c r="F1283" i="2"/>
  <c r="F1367" i="2"/>
  <c r="F1293" i="2"/>
  <c r="F1441" i="2"/>
  <c r="F1277" i="2"/>
  <c r="F1430" i="2"/>
  <c r="F1490" i="2"/>
  <c r="F1579" i="2" l="1"/>
</calcChain>
</file>

<file path=xl/comments1.xml><?xml version="1.0" encoding="utf-8"?>
<comments xmlns="http://schemas.openxmlformats.org/spreadsheetml/2006/main">
  <authors>
    <author>Stephan Kraus</author>
  </authors>
  <commentList>
    <comment ref="C5" authorId="0" shapeId="0">
      <text>
        <r>
          <rPr>
            <b/>
            <sz val="8"/>
            <color indexed="81"/>
            <rFont val="Tahoma"/>
          </rPr>
          <t>Single Counted</t>
        </r>
      </text>
    </comment>
    <comment ref="F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<sst xmlns="http://schemas.openxmlformats.org/spreadsheetml/2006/main" count="4038" uniqueCount="1637">
  <si>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</si>
  <si>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</si>
  <si>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</si>
  <si>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</si>
  <si>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</si>
  <si>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</si>
  <si>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</si>
  <si>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</si>
  <si>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</si>
  <si>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</si>
  <si>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</si>
  <si>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</si>
  <si>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</si>
  <si>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</si>
  <si>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</si>
  <si>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</si>
  <si>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</si>
  <si>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</si>
  <si>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Source: Deutsche Börse, SWX Exchange, SWX Europe, Bloomberg</t>
  </si>
  <si>
    <t>db x-trackers S&amp;P 500 Short ETF</t>
  </si>
  <si>
    <t>LU0322251520</t>
  </si>
  <si>
    <t>FR0010655696</t>
  </si>
  <si>
    <t>FR0010655688</t>
  </si>
  <si>
    <t>FR0010655704</t>
  </si>
  <si>
    <t>FR0010655712</t>
  </si>
  <si>
    <t>FR0010655720</t>
  </si>
  <si>
    <t>FR0010655746</t>
  </si>
  <si>
    <t>FR0010655753</t>
  </si>
  <si>
    <t>FR0010655738</t>
  </si>
  <si>
    <t>FR0010655761</t>
  </si>
  <si>
    <t>db x-trackers S&amp;P CNX NIFTY ETF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</si>
  <si>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</si>
  <si>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</si>
  <si>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</si>
  <si>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</si>
  <si>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</si>
  <si>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db x-trackers S&amp;P/ASX 200 ETF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</si>
  <si>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</si>
  <si>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</si>
  <si>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</si>
  <si>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</si>
  <si>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</si>
  <si>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</si>
  <si>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</si>
  <si>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</si>
  <si>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</si>
  <si>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</si>
  <si>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</si>
  <si>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</si>
  <si>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</si>
  <si>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</si>
  <si>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</si>
  <si>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</si>
  <si>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</si>
  <si>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EasyETF GSCI</t>
  </si>
  <si>
    <t>LU0203243414</t>
  </si>
  <si>
    <t>EasyETF GSNE</t>
  </si>
  <si>
    <t>LU0230484932</t>
  </si>
  <si>
    <t>EasyETF iTraxx Crossover</t>
  </si>
  <si>
    <t>LU0281436138</t>
  </si>
  <si>
    <t>EasyETF iTraxx Europe HiVol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</si>
  <si>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</si>
  <si>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</si>
  <si>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</si>
  <si>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</si>
  <si>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</si>
  <si>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</si>
  <si>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</si>
  <si>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</si>
  <si>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</si>
  <si>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</si>
  <si>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</si>
  <si>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</si>
  <si>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iShares  iBoxx € Liquid Sovereigns Capped 1.5-10.5 (DE)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</si>
  <si>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</si>
  <si>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</si>
  <si>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</si>
  <si>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</si>
  <si>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</si>
  <si>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</si>
  <si>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</si>
  <si>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</si>
  <si>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</si>
  <si>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</si>
  <si>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</si>
  <si>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</si>
  <si>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</si>
  <si>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</si>
  <si>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</si>
  <si>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</si>
  <si>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</si>
  <si>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</si>
  <si>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</si>
  <si>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</si>
  <si>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</si>
  <si>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</si>
  <si>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</si>
  <si>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</si>
  <si>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</si>
  <si>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</si>
  <si>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</si>
  <si>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</si>
  <si>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</si>
  <si>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</si>
  <si>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</si>
  <si>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</si>
  <si>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</si>
  <si>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</si>
  <si>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</si>
  <si>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</si>
  <si>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</si>
  <si>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</si>
  <si>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</si>
  <si>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</si>
  <si>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</si>
  <si>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</si>
  <si>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</si>
  <si>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</si>
  <si>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</si>
  <si>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</si>
  <si>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</si>
  <si>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</si>
  <si>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</si>
  <si>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</si>
  <si>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</si>
  <si>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</si>
  <si>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</si>
  <si>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</si>
  <si>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</si>
  <si>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</si>
  <si>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</si>
  <si>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</si>
  <si>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</si>
  <si>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</si>
  <si>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</si>
  <si>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</si>
  <si>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</si>
  <si>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</si>
  <si>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</si>
  <si>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</si>
  <si>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</si>
  <si>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</si>
  <si>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</si>
  <si>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</si>
  <si>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</si>
  <si>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 xml:space="preserve">Lyxor ETF Pan Africa </t>
  </si>
  <si>
    <t>Lyxor ETF MSCI Taiwan</t>
  </si>
  <si>
    <t>Lyxor ETF MSCI EMU</t>
  </si>
  <si>
    <t>ComStage ETF DJ STOXX 600 Real Estate TR</t>
  </si>
  <si>
    <t>LU0378436793</t>
  </si>
  <si>
    <t>db x-trackers II iTraxx Europe Senior Financials 5-year  Short TRI ETF</t>
  </si>
  <si>
    <t>LU0378819709</t>
  </si>
  <si>
    <t>db x-trackers II iTraxx Europe Senior Financials 5-year   TRI ETF</t>
  </si>
  <si>
    <t>LU0378819295</t>
  </si>
  <si>
    <t>02/2009</t>
  </si>
  <si>
    <t>EasyETF S-Box BNP Paribas Global Agribusiness (USD)</t>
  </si>
  <si>
    <t>FR0010629741</t>
  </si>
  <si>
    <t>EasyETF DJ Egypt (USD)</t>
  </si>
  <si>
    <t>FR0010642587</t>
  </si>
  <si>
    <t>EasyETF DJ South Korea Titans 30 (USD)</t>
  </si>
  <si>
    <t>FR0010640227</t>
  </si>
  <si>
    <t>EasyETF DJ Turkey Titans 20 (USD)</t>
  </si>
  <si>
    <t>FR0010640235</t>
  </si>
  <si>
    <t>EasyETF FTSE South Africa (USD)</t>
  </si>
  <si>
    <t>FR0010640243</t>
  </si>
  <si>
    <t>EasyETF TSEC Taiwan (USD)</t>
  </si>
  <si>
    <t>FR0010640292</t>
  </si>
  <si>
    <t>EasyETF CAC 40 Double Short</t>
  </si>
  <si>
    <t>FR0010689679</t>
  </si>
  <si>
    <t>EasyETF TOPIX</t>
  </si>
  <si>
    <t>FR0010713610</t>
  </si>
  <si>
    <t>EasyETF TOPIX (USD)</t>
  </si>
  <si>
    <t>FR0010714261</t>
  </si>
  <si>
    <t>EasyETF FTSE ET50 Environment (USD)</t>
  </si>
  <si>
    <t>FR0010626879</t>
  </si>
  <si>
    <t>EasyETF DJ Luxury (USD)</t>
  </si>
  <si>
    <t>FR0010627315</t>
  </si>
  <si>
    <t>EasyETF S-Box BNP Paribas Next 11 Emerging (USD)</t>
  </si>
  <si>
    <t>FR0010626861</t>
  </si>
  <si>
    <t>EasyETF EURO STOXX 50 Double Short</t>
  </si>
  <si>
    <t>FR0010689695</t>
  </si>
  <si>
    <t>EasyETF STOXX 600 Double Short</t>
  </si>
  <si>
    <t>FR0010689687</t>
  </si>
  <si>
    <t>EasyETF EURO STOXX 50 (A)</t>
  </si>
  <si>
    <t>FR0010129064</t>
  </si>
  <si>
    <t>EasyETF STOXX 50 Europe (A)</t>
  </si>
  <si>
    <t>FR0010153387</t>
  </si>
  <si>
    <t>db x-trackers DJ EURO STOXX 50 ETF (class 1c)</t>
  </si>
  <si>
    <t>db x-trackers II Global Sovereign EUR Hedged ETF</t>
  </si>
  <si>
    <t>PowerShares Middle East North Africa NASDAQ  OMX F</t>
  </si>
  <si>
    <t>IE00B3BPCJ75</t>
  </si>
  <si>
    <t>db x-trackers II iTraxxEurope Subordinated Financials 5- year Short TRI ETF</t>
  </si>
  <si>
    <t>LU0378819881</t>
  </si>
  <si>
    <t>EasyETFUAE (USD)</t>
  </si>
  <si>
    <t>FR0010670935</t>
  </si>
  <si>
    <t>EasyETFUAE (EUR)</t>
  </si>
  <si>
    <t>FR0010668855</t>
  </si>
  <si>
    <t>EasyETFKuwait (EUR)</t>
  </si>
  <si>
    <t>FR0010668848</t>
  </si>
  <si>
    <t>EasyETFKuwait (USD)</t>
  </si>
  <si>
    <t>FR0010671446</t>
  </si>
  <si>
    <t>EasyETFWaste (EUR)</t>
  </si>
  <si>
    <t>FR0010668830</t>
  </si>
  <si>
    <t>EasyETFWaste (USD)</t>
  </si>
  <si>
    <t>FR0010671438</t>
  </si>
  <si>
    <t>EasyETFCarbon (EUR)</t>
  </si>
  <si>
    <t>FR0010655597</t>
  </si>
  <si>
    <t>Lyxor ETF APEX 50</t>
  </si>
  <si>
    <t>IE00B3CNHB79</t>
  </si>
  <si>
    <t>IE00B3BPCG45</t>
  </si>
  <si>
    <t>LYX.ETF MSCI AS.APEX50 A</t>
  </si>
  <si>
    <t>db x-trackers II iTraxxEurope Subordinated Financials 5- year TRI ETF</t>
  </si>
  <si>
    <t>LU0378819378</t>
  </si>
  <si>
    <t>JP MORGAN ETF GBI Local US</t>
  </si>
  <si>
    <t>FR0010561365</t>
  </si>
  <si>
    <t>PowerShares Agri NASDAQ OMX</t>
  </si>
  <si>
    <t>IE00B3BQ0418</t>
  </si>
  <si>
    <t>PowerShares EuroMTS Cash 3 M</t>
  </si>
  <si>
    <t>IE00B3BPCH51</t>
  </si>
  <si>
    <t>JPMorgan ETF GBI Local US</t>
  </si>
  <si>
    <t>PowerShares EuroMTS Cash 3 Months Fund</t>
  </si>
  <si>
    <t>PowerShares Global Agriculture NASDAQ OMX Fund</t>
  </si>
  <si>
    <t>FR0010581447</t>
  </si>
  <si>
    <t>Lyxor ETF South Africa (FTSE JSE TOP 40)</t>
  </si>
  <si>
    <t>iShares DJ STOXX 600 Construction &amp; Materials (DE)</t>
  </si>
  <si>
    <t>DE0006344740</t>
  </si>
  <si>
    <t>iShares DJ STOXX 600 Construction &amp; Materials Swap (DE)</t>
  </si>
  <si>
    <t>DE000A0F5T02</t>
  </si>
  <si>
    <t>db x-trackers DJ EURO STOXX ETF Anteilsklasse "1C"</t>
  </si>
  <si>
    <t>LU0380865021</t>
  </si>
  <si>
    <t>ComStage ETF DAX TR</t>
  </si>
  <si>
    <t>LU0378438732</t>
  </si>
  <si>
    <t>ComStage ETF DJ EURO STOXX 50 TR</t>
  </si>
  <si>
    <t>LU0378434079</t>
  </si>
  <si>
    <t>ComStage ETF DJ EURO STOXX Select Dividend 30 TR</t>
  </si>
  <si>
    <t>LU0378434236</t>
  </si>
  <si>
    <t>ComStage ETF DJ STOXX 600 TR</t>
  </si>
  <si>
    <t>LU0378434582</t>
  </si>
  <si>
    <t>ComStage ETF DJ STOXX 600 Automobiles &amp; Parts TR</t>
  </si>
  <si>
    <t>LU0378435043</t>
  </si>
  <si>
    <t>ComStage ETF DJ STOXX 600 Banks TR</t>
  </si>
  <si>
    <t>LU0378435399</t>
  </si>
  <si>
    <t>ComStage ETF DJ STOXX 600 Basic Resources TR</t>
  </si>
  <si>
    <t>LU0378435472</t>
  </si>
  <si>
    <t>ComStage ETF DJ STOXX 600 Chemicals TR</t>
  </si>
  <si>
    <t>LU0378435555</t>
  </si>
  <si>
    <t>ComStage ETF DJ STOXX 600 Construction &amp; Materials TR</t>
  </si>
  <si>
    <t>LU0378435639</t>
  </si>
  <si>
    <t>ComStage ETF DJ STOXX 600 Financial Services TR</t>
  </si>
  <si>
    <t>LU0378435712</t>
  </si>
  <si>
    <t>ComStage ETF DJ STOXX 600 Food &amp; Beverage TR</t>
  </si>
  <si>
    <t>LU0378435803</t>
  </si>
  <si>
    <t>ComStage ETF DJ STOXX 600 Health Care TR</t>
  </si>
  <si>
    <t>LU0378435985</t>
  </si>
  <si>
    <t>ComStage ETF DJ STOXX 600 Industrial Goods &amp; Services TR</t>
  </si>
  <si>
    <t>LU0378436017</t>
  </si>
  <si>
    <t>ComStage ETF DJ STOXX 600 Insurance TR</t>
  </si>
  <si>
    <t>LU0378436108</t>
  </si>
  <si>
    <t>ComStage ETF DJ STOXX 600 Media TR</t>
  </si>
  <si>
    <t>LU0378436363</t>
  </si>
  <si>
    <t>ComStage ETF DJ STOXX 600 Oil &amp; Gas TR</t>
  </si>
  <si>
    <t>LU0378436447</t>
  </si>
  <si>
    <t>ComStage ETF DJ STOXX 600 Personal &amp; Household Goods TR</t>
  </si>
  <si>
    <t>LU0378436520</t>
  </si>
  <si>
    <t>ComStage ETF DJ STOXX 600 Retail TR</t>
  </si>
  <si>
    <t>LU0378436876</t>
  </si>
  <si>
    <t>ComStage ETF DJ STOXX 600 Technology TR</t>
  </si>
  <si>
    <t>LU0378437098</t>
  </si>
  <si>
    <t>ComStage ETF DJ STOXX 600 Telecommunications TR</t>
  </si>
  <si>
    <t>LU0378437171</t>
  </si>
  <si>
    <t>ComStage ETF DJ STOXX 600 Travel &amp; Leisure TR</t>
  </si>
  <si>
    <t>LU0378437254</t>
  </si>
  <si>
    <t>ComStage ETF DJ STOXX 600 Utilities TR</t>
  </si>
  <si>
    <t>LU0378437338</t>
  </si>
  <si>
    <t>ComStage ETF Dow Jones Industrial Average TR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</si>
  <si>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</si>
  <si>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</si>
  <si>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</si>
  <si>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</si>
  <si>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</si>
  <si>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</si>
  <si>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</si>
  <si>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</si>
  <si>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</si>
  <si>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 xml:space="preserve">CASAM ETF DJ ES 50 </t>
  </si>
  <si>
    <t xml:space="preserve">CASAM ETF MSCI EMU </t>
  </si>
  <si>
    <t xml:space="preserve">CASAM ETF MSCI EUR </t>
  </si>
  <si>
    <t xml:space="preserve">CASAM ETF MSCI FRA </t>
  </si>
  <si>
    <t xml:space="preserve">CASAM ETF MSCI GER </t>
  </si>
  <si>
    <t xml:space="preserve">CASAM ETF MSCI ITA </t>
  </si>
  <si>
    <t xml:space="preserve">CASAM ETF MSCI NOR </t>
  </si>
  <si>
    <t xml:space="preserve">CASAM ETF MSCI SPA </t>
  </si>
  <si>
    <t xml:space="preserve">CASAM ETF MSCI SWI </t>
  </si>
  <si>
    <t xml:space="preserve">CASAM ETF MSCI UK </t>
  </si>
  <si>
    <t xml:space="preserve">PSI 20 FUND </t>
  </si>
  <si>
    <t>IE00B3BLZ293</t>
  </si>
  <si>
    <t>FR0010636464</t>
  </si>
  <si>
    <t>FR0010654913</t>
  </si>
  <si>
    <t xml:space="preserve">Lyxor ETF PAN AFRICA </t>
  </si>
  <si>
    <t>FR0010581421</t>
  </si>
  <si>
    <t>FR0010581439</t>
  </si>
  <si>
    <t>FR0010435297</t>
  </si>
  <si>
    <t>FTSE4GOOD IBEX ETF</t>
  </si>
  <si>
    <t>ES0139761003</t>
  </si>
  <si>
    <t>ETFS DAXglobal Alternative Energy Fund</t>
  </si>
  <si>
    <t>IE00B3CNHC86</t>
  </si>
  <si>
    <t>ETFS Dow Jones STOXX 600 Basic Resources</t>
  </si>
  <si>
    <t>IE00B3CNH733</t>
  </si>
  <si>
    <t>ETFS Dow Jones STOXX 600 Oil &amp; Gas Fund</t>
  </si>
  <si>
    <t>IE00B3CNH840</t>
  </si>
  <si>
    <t>ETFS Dow Jones STOXX 600 Utilities</t>
  </si>
  <si>
    <t>IE00B3CNH956</t>
  </si>
  <si>
    <t>ETFS Russell 1000 Fund</t>
  </si>
  <si>
    <t>IE00B3CNHH32</t>
  </si>
  <si>
    <t>ETFS Russell 2000 Fund</t>
  </si>
  <si>
    <t>IE00B3CNHJ55</t>
  </si>
  <si>
    <t>ETFS Russell Global Coal Fund</t>
  </si>
  <si>
    <t>IE00B3CNHF18</t>
  </si>
  <si>
    <t>ETFS Russell Global Gold Fund</t>
  </si>
  <si>
    <t>IE00B3CNHG25</t>
  </si>
  <si>
    <t>ETFS Russell Global Shipping Large Cap Fund</t>
  </si>
  <si>
    <t>IE00B3CMS880</t>
  </si>
  <si>
    <t>ETFS Russell Global Steel Large Cap Fund</t>
  </si>
  <si>
    <t>IE00B3CNJ002</t>
  </si>
  <si>
    <t>ETFS S-Net ITG Global Agri Business Fund</t>
  </si>
  <si>
    <t>IE00B3CNHD93</t>
  </si>
  <si>
    <t>ETFS WNA Global Nuclear Fund</t>
  </si>
  <si>
    <t>IE00B3C94706</t>
  </si>
  <si>
    <t>ETFS Janney Global Water Fund</t>
  </si>
  <si>
    <t>E00B3CNHB79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</si>
  <si>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</si>
  <si>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</si>
  <si>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</si>
  <si>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</si>
  <si>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</si>
  <si>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</si>
  <si>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</si>
  <si>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</si>
  <si>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iShares DJ STOXX 600 Healthcare (DE)</t>
  </si>
  <si>
    <t>DE0006289374</t>
  </si>
  <si>
    <t>iShares DJ STOXX 600 Healthcare Swap (DE)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</si>
  <si>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</si>
  <si>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</si>
  <si>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</si>
  <si>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</si>
  <si>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</si>
  <si>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</si>
  <si>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</si>
  <si>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</si>
  <si>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</si>
  <si>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</si>
  <si>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</si>
  <si>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</si>
  <si>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</si>
  <si>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</si>
  <si>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</si>
  <si>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</si>
  <si>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</si>
  <si>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 xml:space="preserve">iShares DJ STOXX 600 Personal &amp; Household Goods (DE) 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</si>
  <si>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</si>
  <si>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</si>
  <si>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</si>
  <si>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</si>
  <si>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</si>
  <si>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</si>
  <si>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</si>
  <si>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</si>
  <si>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</si>
  <si>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</si>
  <si>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</si>
  <si>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</si>
  <si>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</si>
  <si>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iShares DJ STOXX 600 Telecommunication (DE)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</si>
  <si>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</si>
  <si>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</si>
  <si>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</si>
  <si>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</si>
  <si>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</si>
  <si>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</si>
  <si>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</si>
  <si>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</si>
  <si>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</si>
  <si>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</si>
  <si>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</si>
  <si>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</si>
  <si>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</si>
  <si>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iShares DJ STOXX Asia-Pacific 600 Real Estate (DE)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</si>
  <si>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</si>
  <si>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</si>
  <si>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</si>
  <si>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</si>
  <si>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</si>
  <si>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</si>
  <si>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</si>
  <si>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</si>
  <si>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</si>
  <si>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</si>
  <si>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iShares DJ-AIG Commodity Swap (DE)</t>
  </si>
  <si>
    <t>DE000A0H0728</t>
  </si>
  <si>
    <t>iShares eb.rexx Government Germany (DE)</t>
  </si>
  <si>
    <t>DE0006289465</t>
  </si>
  <si>
    <t>ETFS Dow Jones STOXX 600 Basic Resources (USD)</t>
  </si>
  <si>
    <t>IE00B3CNH734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</si>
  <si>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</si>
  <si>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</si>
  <si>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</si>
  <si>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</si>
  <si>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</si>
  <si>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</si>
  <si>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</si>
  <si>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</si>
  <si>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</si>
  <si>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</si>
  <si>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</si>
  <si>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</si>
  <si>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</si>
  <si>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</si>
  <si>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</si>
  <si>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</si>
  <si>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</si>
  <si>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</si>
  <si>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iShares FTSE EPRA/NAREIT Global Property Yield Fund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</si>
  <si>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</si>
  <si>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</si>
  <si>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</si>
  <si>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</si>
  <si>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</si>
  <si>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</si>
  <si>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</si>
  <si>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</si>
  <si>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</si>
  <si>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</si>
  <si>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FR0010413310</t>
  </si>
  <si>
    <t>db x-trackers MSCI EUROPE MID CAP TRN INDEX ETF</t>
  </si>
  <si>
    <t>db x-trackers MSCI EUROPE SMALL CAP TRN INDEX ETF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</si>
  <si>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</si>
  <si>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</si>
  <si>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</si>
  <si>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</si>
  <si>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</si>
  <si>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</si>
  <si>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</si>
  <si>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</si>
  <si>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</si>
  <si>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</si>
  <si>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</si>
  <si>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</si>
  <si>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</si>
  <si>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</si>
  <si>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</si>
  <si>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</si>
  <si>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</si>
  <si>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</si>
  <si>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</si>
  <si>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iShares MSCI Eastern European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</si>
  <si>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</si>
  <si>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</si>
  <si>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</si>
  <si>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</si>
  <si>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</si>
  <si>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</si>
  <si>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</si>
  <si>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Julius Baer Physical Gold Fund (CHF) A</t>
  </si>
  <si>
    <t>Julius Baer Physical Gold Fund (CHF) AX</t>
  </si>
  <si>
    <t>Julius Baer Physical Gold Fund (EUR) A</t>
  </si>
  <si>
    <t>Julius Baer Physical Gold Fund (EUR) AX</t>
  </si>
  <si>
    <t>Julius Baer Physical Gold Fund (USD) A</t>
  </si>
  <si>
    <t>Julius Baer Physical Gold Fund (USD) AX</t>
  </si>
  <si>
    <t>CH0044781232</t>
  </si>
  <si>
    <t>CH0044821731</t>
  </si>
  <si>
    <t>CH0044781174</t>
  </si>
  <si>
    <t>CH0044821699</t>
  </si>
  <si>
    <t>CH0044781141</t>
  </si>
  <si>
    <t>CH0044781257</t>
  </si>
  <si>
    <t>iShares MSCI Far East ex-Japan</t>
  </si>
  <si>
    <t>DE000A0HGZS9</t>
  </si>
  <si>
    <t>iShares MSCI Japan</t>
  </si>
  <si>
    <t>DE000A0DPMW9</t>
  </si>
  <si>
    <t>iShares MSCI Korea</t>
  </si>
  <si>
    <t>DE000A0HG2L3</t>
  </si>
  <si>
    <t>iShares MSCI Latin America</t>
  </si>
  <si>
    <t>DE000A0NA0K7</t>
  </si>
  <si>
    <t>iShares MSCI North Amercia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</si>
  <si>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</si>
  <si>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</si>
  <si>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</si>
  <si>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</si>
  <si>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</si>
  <si>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</si>
  <si>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</si>
  <si>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</si>
  <si>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</si>
  <si>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</si>
  <si>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</si>
  <si>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</si>
  <si>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iShares NIKKEI 225 (DE)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</si>
  <si>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</si>
  <si>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</si>
  <si>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</si>
  <si>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</si>
  <si>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</si>
  <si>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</si>
  <si>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</si>
  <si>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</si>
  <si>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</si>
  <si>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</si>
  <si>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</si>
  <si>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</si>
  <si>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</si>
  <si>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</si>
  <si>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</si>
  <si>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Lyxor ETF Brazil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</si>
  <si>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</si>
  <si>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</si>
  <si>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</si>
  <si>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</si>
  <si>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</si>
  <si>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</si>
  <si>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</si>
  <si>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</si>
  <si>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</si>
  <si>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</si>
  <si>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</si>
  <si>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db x-trackers Quirin Wealth Management Total Return Index ETF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</si>
  <si>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</si>
  <si>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</si>
  <si>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</si>
  <si>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</si>
  <si>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</si>
  <si>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</si>
  <si>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</si>
  <si>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</si>
  <si>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</si>
  <si>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</si>
  <si>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</si>
  <si>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</si>
  <si>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</si>
  <si>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</si>
  <si>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</si>
  <si>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</si>
  <si>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</si>
  <si>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</si>
  <si>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</si>
  <si>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</si>
  <si>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</si>
  <si>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</si>
  <si>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</si>
  <si>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</si>
  <si>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</si>
  <si>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</si>
  <si>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</si>
  <si>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</si>
  <si>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</si>
  <si>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</si>
  <si>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db x-trackers DJ STOXX 600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</si>
  <si>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</si>
  <si>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</si>
  <si>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</si>
  <si>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</si>
  <si>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</si>
  <si>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</si>
  <si>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</si>
  <si>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</si>
  <si>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</si>
  <si>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</si>
  <si>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</si>
  <si>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</si>
  <si>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</si>
  <si>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</si>
  <si>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</si>
  <si>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</si>
  <si>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</si>
  <si>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</si>
  <si>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</si>
  <si>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</si>
  <si>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</si>
  <si>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ComStage ETF DJ EURO STOXX 50 Short TR</t>
  </si>
  <si>
    <t>LU0392496856</t>
  </si>
  <si>
    <t>ComStage ETF DJ EURO STOXX 50 Leveraged TR</t>
  </si>
  <si>
    <t>LU0392496930</t>
  </si>
  <si>
    <t>ComStage ETF ATX</t>
  </si>
  <si>
    <t>LU0392496690</t>
  </si>
  <si>
    <t>CASAM ETF MSCI JAP</t>
  </si>
  <si>
    <t>FR0010688242</t>
  </si>
  <si>
    <t>CASAM ETF MSCI NL</t>
  </si>
  <si>
    <t>FR0010688259</t>
  </si>
  <si>
    <t>CASAM EFT MSCI USA</t>
  </si>
  <si>
    <t>FR0010688275</t>
  </si>
  <si>
    <t>CASAM ETF EU BANKS</t>
  </si>
  <si>
    <t>FR0010688176</t>
  </si>
  <si>
    <t>CASAM ETF EU STAPL</t>
  </si>
  <si>
    <t>FR0010688168</t>
  </si>
  <si>
    <t>CASAM ETF EU HEALT</t>
  </si>
  <si>
    <t>FR0010688192</t>
  </si>
  <si>
    <t>CASAM ETF EU INDUS</t>
  </si>
  <si>
    <t>FR0010688218</t>
  </si>
  <si>
    <t>CASAM ETF EU INSUR</t>
  </si>
  <si>
    <t>FR0010688226</t>
  </si>
  <si>
    <t>CASAM ETF EU UTILS</t>
  </si>
  <si>
    <t>FR0010688234</t>
  </si>
  <si>
    <t>CASAM ETF EU DISCR</t>
  </si>
  <si>
    <t>FR0010688184</t>
  </si>
  <si>
    <t>Lyxor Short AEX</t>
  </si>
  <si>
    <t>FR0010591354</t>
  </si>
  <si>
    <t>Lyxor ETF EURO CASH</t>
  </si>
  <si>
    <t>FR0010444794</t>
  </si>
  <si>
    <t xml:space="preserve">Lyxor ETF DAXplus Protective Put </t>
  </si>
  <si>
    <t>LU0288030280</t>
  </si>
  <si>
    <t>FR0007054358</t>
  </si>
  <si>
    <t>Lyxor ETF DJ EURO STOXX 50 BuyWrite</t>
  </si>
  <si>
    <t>FR0010389205</t>
  </si>
  <si>
    <t xml:space="preserve">Lyxor ETF DJ STOXX 600 Automobiles &amp; Parts </t>
  </si>
  <si>
    <t>FR0010344630</t>
  </si>
  <si>
    <t xml:space="preserve">Lyxor ETF DJ STOXX 600 Banks </t>
  </si>
  <si>
    <t>FR0010345371</t>
  </si>
  <si>
    <t xml:space="preserve">Lyxor ETF DJ STOXX 600 Basic Resources </t>
  </si>
  <si>
    <t>FR0010345389</t>
  </si>
  <si>
    <t xml:space="preserve">Lyxor ETF DJ STOXX 600 Chemicals </t>
  </si>
  <si>
    <t>FR0010345470</t>
  </si>
  <si>
    <t xml:space="preserve">Lyxor ETF DJ STOXX 600 Construction &amp; Materials </t>
  </si>
  <si>
    <t>FR0010345504</t>
  </si>
  <si>
    <t>FR0010345363</t>
  </si>
  <si>
    <t xml:space="preserve">Lyxor ETF DJ STOXX 600 Food &amp; Beverage </t>
  </si>
  <si>
    <t>FR0010344861</t>
  </si>
  <si>
    <t xml:space="preserve">Lyxor ETF DJ STOXX 600 Health Care </t>
  </si>
  <si>
    <t>FR0010344879</t>
  </si>
  <si>
    <t xml:space="preserve">Lyxor ETF DJ STOXX 600 Industrial Goods &amp; Services </t>
  </si>
  <si>
    <t>FR0010344887</t>
  </si>
  <si>
    <t xml:space="preserve">Lyxor ETF DJ STOXX 600 Insurance </t>
  </si>
  <si>
    <t>FR0010344903</t>
  </si>
  <si>
    <t xml:space="preserve">Lyxor ETF DJ STOXX 600 Media </t>
  </si>
  <si>
    <t>FR0010344929</t>
  </si>
  <si>
    <t xml:space="preserve">Lyxor ETF DJ STOXX 600 Oil &amp; Gas </t>
  </si>
  <si>
    <t>FR0010344960</t>
  </si>
  <si>
    <t xml:space="preserve">Lyxor ETF DJ STOXX 600 Personal &amp; Household Goods </t>
  </si>
  <si>
    <t>FR0010344978</t>
  </si>
  <si>
    <t xml:space="preserve">Lyxor ETF DJ STOXX 600 Retail </t>
  </si>
  <si>
    <t>FR0010344986</t>
  </si>
  <si>
    <t xml:space="preserve">Lyxor ETF DJ STOXX 600 Technology </t>
  </si>
  <si>
    <t>FR0010344796</t>
  </si>
  <si>
    <t xml:space="preserve">Lyxor ETF DJ STOXX 600 Telecommunications </t>
  </si>
  <si>
    <t>FR0010344812</t>
  </si>
  <si>
    <t xml:space="preserve">Lyxor ETF DJ STOXX 600 Travel &amp; Leisure </t>
  </si>
  <si>
    <t>FR0010344838</t>
  </si>
  <si>
    <t xml:space="preserve">Lyxor ETF DJ STOXX 600 Utilities </t>
  </si>
  <si>
    <t>FR0010344853</t>
  </si>
  <si>
    <t>Lyxor ETF DJ STOXX Select Dividend 30</t>
  </si>
  <si>
    <t>FR0010378604</t>
  </si>
  <si>
    <t>FR0007056841</t>
  </si>
  <si>
    <t>Lyxor ETF Eastern Europe</t>
  </si>
  <si>
    <t>FR0010204073</t>
  </si>
  <si>
    <t>Lyxor ETF Euro Cash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</si>
  <si>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</si>
  <si>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</si>
  <si>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</si>
  <si>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</si>
  <si>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</si>
  <si>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</si>
  <si>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</si>
  <si>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</si>
  <si>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</si>
  <si>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</si>
  <si>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</si>
  <si>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</si>
  <si>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</si>
  <si>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</si>
  <si>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</si>
  <si>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</si>
  <si>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</si>
  <si>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</si>
  <si>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</si>
  <si>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</si>
  <si>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</si>
  <si>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Lyxor ETF FTSE RAFI Eurozone</t>
  </si>
  <si>
    <t>FR0010400788</t>
  </si>
  <si>
    <t>Lyxor ETF FTSE RAFI Japan</t>
  </si>
  <si>
    <t>FR0010400796</t>
  </si>
  <si>
    <t>Lyxor ETF FTSE RAFI US 1000</t>
  </si>
  <si>
    <t>FR0010400804</t>
  </si>
  <si>
    <t>Lyxor ETF Hong Kong (HSI)</t>
  </si>
  <si>
    <t>FR0010361675</t>
  </si>
  <si>
    <t>Lyxor ETF Japan (TOPIX)</t>
  </si>
  <si>
    <t>FR0010245514</t>
  </si>
  <si>
    <t>Lyxor ETF LevDAX</t>
  </si>
  <si>
    <t>LU0252634307</t>
  </si>
  <si>
    <t>FR0010468983</t>
  </si>
  <si>
    <t>Lyxor ETF MSCI AC Asia-Pacific ex-Japan</t>
  </si>
  <si>
    <t>FR0010312124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</si>
  <si>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</si>
  <si>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</si>
  <si>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</si>
  <si>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</si>
  <si>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</si>
  <si>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</si>
  <si>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</si>
  <si>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</si>
  <si>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</si>
  <si>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</si>
  <si>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</si>
  <si>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</si>
  <si>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</si>
  <si>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</si>
  <si>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</si>
  <si>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</si>
  <si>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</si>
  <si>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</si>
  <si>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</si>
  <si>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</si>
  <si>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</si>
  <si>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</si>
  <si>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</si>
  <si>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</si>
  <si>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</si>
  <si>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</si>
  <si>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</si>
  <si>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</si>
  <si>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</si>
  <si>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</si>
  <si>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</si>
  <si>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</si>
  <si>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</si>
  <si>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</si>
  <si>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</si>
  <si>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</si>
  <si>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</si>
  <si>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</si>
  <si>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</si>
  <si>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</si>
  <si>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</si>
  <si>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</si>
  <si>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IE00B3B8Q275</t>
  </si>
  <si>
    <t>IE00B3B8PX14</t>
  </si>
  <si>
    <t>Lyxor ETF China Enterprise HSCEI</t>
  </si>
  <si>
    <t>CASAM ETF EURMIDCAP</t>
  </si>
  <si>
    <t>EasyETF DJ STOXX 600</t>
  </si>
  <si>
    <t>EasyETF DJ STOXX Asia/Pacific ex Japan (EUR)</t>
  </si>
  <si>
    <t>EasyETF DJ STOXX Asia/Pacific ex Japan (USD)</t>
  </si>
  <si>
    <t xml:space="preserve">JPM ETF GBI EMU </t>
  </si>
  <si>
    <t>Lyxor Pan Africa</t>
  </si>
  <si>
    <t>FR0010581413</t>
  </si>
  <si>
    <t>EasyETF EuroMTS Fed Funds</t>
  </si>
  <si>
    <t>FR0010616276</t>
  </si>
  <si>
    <t xml:space="preserve">db x-trackers DJ EURO STOXX Select Dividend 30 ETF </t>
  </si>
  <si>
    <t xml:space="preserve">db x-trackers DJ STOXX Global Select Dividend 100 </t>
  </si>
  <si>
    <t>Lyxor ETF PRIVEX</t>
  </si>
  <si>
    <t>FR0010407197</t>
  </si>
  <si>
    <t>Wiener Börse</t>
  </si>
  <si>
    <t>ESPA STOCK NTX</t>
  </si>
  <si>
    <t>AT0000A00EH2</t>
  </si>
  <si>
    <t>HEX</t>
  </si>
  <si>
    <t>FI0008810395</t>
  </si>
  <si>
    <t>Istanbul Stock Exchange</t>
  </si>
  <si>
    <t>DJ Istanbul 20</t>
  </si>
  <si>
    <t>TRMCU1WWWWW3</t>
  </si>
  <si>
    <t xml:space="preserve">DJ TURKİYE 15 A TİPİ BYF </t>
  </si>
  <si>
    <t>TRYISMD00035</t>
  </si>
  <si>
    <t>TRYB2IM00042</t>
  </si>
  <si>
    <t>TRYFNBK00063</t>
  </si>
  <si>
    <t>TRYFNBK00055</t>
  </si>
  <si>
    <t>TRYFNBK00048</t>
  </si>
  <si>
    <t>TRYFNBK00030</t>
  </si>
  <si>
    <t xml:space="preserve">SP-IFCI AKBANK BYF </t>
  </si>
  <si>
    <t>TRYAKBK00045</t>
  </si>
  <si>
    <t>Oslo Bors</t>
  </si>
  <si>
    <t>DnB NOR OBX</t>
  </si>
  <si>
    <t>NO0010257801</t>
  </si>
  <si>
    <t>XACT OBX</t>
  </si>
  <si>
    <t>NO0010262249</t>
  </si>
  <si>
    <t>Irish Stock Exchange</t>
  </si>
  <si>
    <t>ISEQ 20 ETF</t>
  </si>
  <si>
    <t>IE00B03TF647</t>
  </si>
  <si>
    <t>Iceland Stock Exchange</t>
  </si>
  <si>
    <t>ICEX-15 ETF</t>
  </si>
  <si>
    <t>IS0000009710</t>
  </si>
  <si>
    <t>Ljubljana Stock Exchange</t>
  </si>
  <si>
    <t>MP-EUROSTOCK.SI</t>
  </si>
  <si>
    <t>SI0021400013</t>
  </si>
  <si>
    <t>Bolsa de Madrid</t>
  </si>
  <si>
    <t>ES0105321030</t>
  </si>
  <si>
    <t>Acción FTSE Latibex Brasil ETF</t>
  </si>
  <si>
    <t>ES0105322004</t>
  </si>
  <si>
    <t>Acción FTSE Latibex Top ETF</t>
  </si>
  <si>
    <t>ES0105304002</t>
  </si>
  <si>
    <t>Acción IBEX 35 ETF</t>
  </si>
  <si>
    <t>ES0105336038</t>
  </si>
  <si>
    <t>Acción IBEX Top Dividendo ETF</t>
  </si>
  <si>
    <t>ES0105337002</t>
  </si>
  <si>
    <t>AFI Bonos Medio Plazo Euro ETF</t>
  </si>
  <si>
    <t>ES0106061007</t>
  </si>
  <si>
    <t>AFI Monetario Euro ETF</t>
  </si>
  <si>
    <t>ES0106078001</t>
  </si>
  <si>
    <t>db x-trackers II Global Sovereign EUR Hedged Index ETF</t>
  </si>
  <si>
    <t>LU0378818131</t>
  </si>
  <si>
    <t>ZKB Gold ETF (EUR)</t>
  </si>
  <si>
    <t>ZKB Gold ETF (USD)</t>
  </si>
  <si>
    <t>ZKB Silver ETF (EUR)</t>
  </si>
  <si>
    <t>ZKB Silver ETF (USD)</t>
  </si>
  <si>
    <t>CH0047533523</t>
  </si>
  <si>
    <t>CH0047533549</t>
  </si>
  <si>
    <t>CH0047533556</t>
  </si>
  <si>
    <t>CH0047533572</t>
  </si>
  <si>
    <t>Lyxor ETF IBEX 35</t>
  </si>
  <si>
    <t>FR0010251744</t>
  </si>
  <si>
    <t>Lyxor ETF MSCI Russia</t>
  </si>
  <si>
    <t>Budapest Exchange</t>
  </si>
  <si>
    <t>ETF BUX OTP</t>
  </si>
  <si>
    <t>HU0000704960</t>
  </si>
  <si>
    <t xml:space="preserve">Athens Exchange </t>
  </si>
  <si>
    <t>GRF000013000</t>
  </si>
  <si>
    <t>European ETF Market</t>
  </si>
  <si>
    <t>XACT Bear</t>
  </si>
  <si>
    <t>SE0001342387</t>
  </si>
  <si>
    <t>XACT Bull</t>
  </si>
  <si>
    <t>SE0001342395</t>
  </si>
  <si>
    <t>XACT OMXS30</t>
  </si>
  <si>
    <t>SE0000693293</t>
  </si>
  <si>
    <t>XACT VINX30</t>
  </si>
  <si>
    <t>SE0001710914</t>
  </si>
  <si>
    <t>XACT OMXSB</t>
  </si>
  <si>
    <t>SE0001056045</t>
  </si>
  <si>
    <t xml:space="preserve">db x-trackers MSCI Korea TRN Index ETF </t>
  </si>
  <si>
    <t xml:space="preserve">db x-trackers MSCI Taiwan TRN Index ETF </t>
  </si>
  <si>
    <t xml:space="preserve">db x-trackers MSCI USA TRN Index ETF </t>
  </si>
  <si>
    <t xml:space="preserve">db x-trackers S&amp;P CNX NIFTY ETF </t>
  </si>
  <si>
    <t xml:space="preserve">db x-trackers ShortDAX ETF </t>
  </si>
  <si>
    <t>Diamonds</t>
  </si>
  <si>
    <t>US2527871063</t>
  </si>
  <si>
    <t>EasyETF ASPI Eurozone</t>
  </si>
  <si>
    <t>FR0007068028</t>
  </si>
  <si>
    <t>EasyETF CAC 40</t>
  </si>
  <si>
    <t>FR0010150458</t>
  </si>
  <si>
    <t>LU0246033426</t>
  </si>
  <si>
    <t xml:space="preserve">EasyETF Euro Automobile </t>
  </si>
  <si>
    <t>FR0010018333</t>
  </si>
  <si>
    <t>EasyETF Euro Banks</t>
  </si>
  <si>
    <t>FR0007068077</t>
  </si>
  <si>
    <t xml:space="preserve">EasyETF Euro Construction </t>
  </si>
  <si>
    <t>FR0010018341</t>
  </si>
  <si>
    <t>EasyETF Euro Energy</t>
  </si>
  <si>
    <t>FR0007068085</t>
  </si>
  <si>
    <t>EasyETF Euro Healthcare</t>
  </si>
  <si>
    <t>FR0007068093</t>
  </si>
  <si>
    <t>EasyETF Euro Insurance</t>
  </si>
  <si>
    <t>FR0007068101</t>
  </si>
  <si>
    <t>EasyETF Euro Media</t>
  </si>
  <si>
    <t>FR0007068051</t>
  </si>
  <si>
    <t>FR0010230516</t>
  </si>
  <si>
    <t>FR0000973588</t>
  </si>
  <si>
    <t>FR0010129072</t>
  </si>
  <si>
    <t>EasyETF Euro Technology</t>
  </si>
  <si>
    <t>FR0007068069</t>
  </si>
  <si>
    <t>EasyETF Euro Telecom</t>
  </si>
  <si>
    <t>FR0007068044</t>
  </si>
  <si>
    <t>EasyETF Euro Utilities</t>
  </si>
  <si>
    <t>FR0007068036</t>
  </si>
  <si>
    <t>LU0281118355</t>
  </si>
  <si>
    <t>EasyETF Global Titans 50</t>
  </si>
  <si>
    <t>FR0000973596</t>
  </si>
  <si>
    <t>EasyETF iBoxx Liquid Sovereigns Extra Short</t>
  </si>
  <si>
    <t>FR0010276923</t>
  </si>
  <si>
    <t>EasyETF iBoxx Liquid Sovereigns Global</t>
  </si>
  <si>
    <t>FR0010276949</t>
  </si>
  <si>
    <t>EasyETF iBoxx Liquid Sovereigns Long</t>
  </si>
  <si>
    <t>FR0010276964</t>
  </si>
  <si>
    <t>EasyETF STOXX 50 Europe</t>
  </si>
  <si>
    <t>FR0000973604</t>
  </si>
  <si>
    <t>EasyETF STOXX 50 Europe B</t>
  </si>
  <si>
    <t>FR0010148858</t>
  </si>
  <si>
    <t>IE0032895942</t>
  </si>
  <si>
    <t>IE00B1FZSC47</t>
  </si>
  <si>
    <t>IE00B14X4S71</t>
  </si>
  <si>
    <t>IE00B1FZS798</t>
  </si>
  <si>
    <t>IE0032523478</t>
  </si>
  <si>
    <t>IE00B14X4Q57</t>
  </si>
  <si>
    <t>IE00B1FZS913</t>
  </si>
  <si>
    <t>IE00B1FZS681</t>
  </si>
  <si>
    <t>IE00B1FZS806</t>
  </si>
  <si>
    <t>iShares € Inflation-Linked Bond</t>
  </si>
  <si>
    <t>IE00B0M62X26</t>
  </si>
  <si>
    <t>iShares AEX</t>
  </si>
  <si>
    <t>IE00B0M62Y33</t>
  </si>
  <si>
    <t>IE00B14X4T88</t>
  </si>
  <si>
    <t>IE00B0M62V02</t>
  </si>
  <si>
    <t>IE00B02KXL92</t>
  </si>
  <si>
    <t>IE00B0M62S72</t>
  </si>
  <si>
    <t>IE00B02KXM00</t>
  </si>
  <si>
    <t>IE00B0M62T89</t>
  </si>
  <si>
    <t>iShares FTSE 100</t>
  </si>
  <si>
    <t>IE0005042456</t>
  </si>
  <si>
    <t xml:space="preserve">iShares FTSE BRIC 50 </t>
  </si>
  <si>
    <t>IE00B1W57M07</t>
  </si>
  <si>
    <t xml:space="preserve">iShares FTSE EPRA/NAREIT Asia Property Yield Fund </t>
  </si>
  <si>
    <t>IE00B1FZS244</t>
  </si>
  <si>
    <t xml:space="preserve">iShares FTSE EPRA/NAREIT Global Property Yield Fun </t>
  </si>
  <si>
    <t>IE00B1FZS350</t>
  </si>
  <si>
    <t xml:space="preserve">iShares FTSE EPRA/NAREIT US Property Yield Fund </t>
  </si>
  <si>
    <t>IE00B1FZSF77</t>
  </si>
  <si>
    <t>iShares FTSE/EPRA European Property</t>
  </si>
  <si>
    <t>IE00B0M63284</t>
  </si>
  <si>
    <t xml:space="preserve">iShares FTSE/Macquarie Global Infrastructure 100 </t>
  </si>
  <si>
    <t>IE00B1FZS467</t>
  </si>
  <si>
    <t>IE00B02KXK85</t>
  </si>
  <si>
    <t>IE0030974079</t>
  </si>
  <si>
    <t>IE0004855221</t>
  </si>
  <si>
    <t>iShares Islam EM</t>
  </si>
  <si>
    <t>IE00B27YCP72</t>
  </si>
  <si>
    <t>iShares Islam USA</t>
  </si>
  <si>
    <t>IE00B296QM64</t>
  </si>
  <si>
    <t>iShares Islam World</t>
  </si>
  <si>
    <t>IE00B27YCN58</t>
  </si>
  <si>
    <t>IE00B0M63730</t>
  </si>
  <si>
    <t>IE00B0M63516</t>
  </si>
  <si>
    <t>iShares MSCI EM Eastern Europe</t>
  </si>
  <si>
    <t>FR0010616268</t>
  </si>
  <si>
    <t>Lyxor ETF S&amp;P MIB</t>
  </si>
  <si>
    <t>Lyxor ETF MSCI AC Asia-Pacific ex Japan</t>
  </si>
  <si>
    <t xml:space="preserve">Lyxor ETF DJ STOXX 600 Financial services </t>
  </si>
  <si>
    <t>Lyxor ETF WISE Quantitative Stratatgy</t>
  </si>
  <si>
    <t>Borsa Italiana</t>
  </si>
  <si>
    <t>JPM ETF EMU 1-3 Y</t>
  </si>
  <si>
    <t>JPM ETF EMU 3-5 Y</t>
  </si>
  <si>
    <t>JPM ETF EMU 5-7 Y</t>
  </si>
  <si>
    <t>JPM ETF EMU 7-10 Y</t>
  </si>
  <si>
    <t xml:space="preserve">EasyETF EuroMTS Eonia </t>
  </si>
  <si>
    <t xml:space="preserve">CASAM ETF S&amp;P Europe 350 </t>
  </si>
  <si>
    <t xml:space="preserve">CASAM ETF S&amp;P Europe </t>
  </si>
  <si>
    <t>iShares MSCI AC Far East ex Japan</t>
  </si>
  <si>
    <t>db x-trackers II EONIA TR Index ETF</t>
  </si>
  <si>
    <t>IE00B0M63953</t>
  </si>
  <si>
    <t>IE00B0M63177</t>
  </si>
  <si>
    <t xml:space="preserve">iShares MSCI Europe </t>
  </si>
  <si>
    <t>IE00B1YZSC51</t>
  </si>
  <si>
    <t>IE00B14X4N27</t>
  </si>
  <si>
    <t>IE00B02KXH56</t>
  </si>
  <si>
    <t>IE00B0M63391</t>
  </si>
  <si>
    <t>iShares MSCI LATAM</t>
  </si>
  <si>
    <t>IE00B27YCK28</t>
  </si>
  <si>
    <t>iShares MSCI North America</t>
  </si>
  <si>
    <t>IE00B14X4M10</t>
  </si>
  <si>
    <t>IE00B0M63623</t>
  </si>
  <si>
    <t xml:space="preserve">iShares MSCI Turkey </t>
  </si>
  <si>
    <t>IE00B1FZS574</t>
  </si>
  <si>
    <t>IE00B0M62Q58</t>
  </si>
  <si>
    <t>IE0031442068</t>
  </si>
  <si>
    <t xml:space="preserve">iShares S&amp;P Global Clean Energy </t>
  </si>
  <si>
    <t>IE00B1XNHC34</t>
  </si>
  <si>
    <t xml:space="preserve">iShares S&amp;P Global Water </t>
  </si>
  <si>
    <t>IE00B1TXK627</t>
  </si>
  <si>
    <t xml:space="preserve">iShares S&amp;P Listed Private Equity </t>
  </si>
  <si>
    <t>IE00B1TXHL60</t>
  </si>
  <si>
    <t>IE00B27YCF74</t>
  </si>
  <si>
    <t>FR0010476515</t>
  </si>
  <si>
    <t>FR0010398719</t>
  </si>
  <si>
    <t>Lyxor ETF BEL 20</t>
  </si>
  <si>
    <t>FR0000021842</t>
  </si>
  <si>
    <t xml:space="preserve">Lyxor ETF Brazil (IBOVESPA) </t>
  </si>
  <si>
    <t>Lyxor ETF CAC 40</t>
  </si>
  <si>
    <t>FR0007052782</t>
  </si>
  <si>
    <t>Lyxor ETF China</t>
  </si>
  <si>
    <t xml:space="preserve">Lyxor ETF Commodities CRB </t>
  </si>
  <si>
    <t xml:space="preserve">Lyxor ETF Commodities CRB Non-Energy </t>
  </si>
  <si>
    <t xml:space="preserve">Lyxor ETF DAX </t>
  </si>
  <si>
    <t xml:space="preserve">Lyxor ETF DAXplus Covered Call </t>
  </si>
  <si>
    <t>Lyxor ETF DJ Global Titans 50</t>
  </si>
  <si>
    <t>FR0007075494</t>
  </si>
  <si>
    <t>Lyxor ETF DJ Industrial Average</t>
  </si>
  <si>
    <t xml:space="preserve">Lyxor ETF DJ STOXX Select Dividend 30 </t>
  </si>
  <si>
    <t xml:space="preserve">Lyxor ETF Euro Cash </t>
  </si>
  <si>
    <t xml:space="preserve">Lyxor ETF EuroMTS 15+Y </t>
  </si>
  <si>
    <t xml:space="preserve">Lyxor ETF EuroMTS 5-7Y </t>
  </si>
  <si>
    <t xml:space="preserve">Lyxor ETF EuroMTS 7-10Y </t>
  </si>
  <si>
    <t xml:space="preserve">Lyxor ETF EuroMTS Covered Bond Aggregate </t>
  </si>
  <si>
    <t xml:space="preserve">Lyxor ETF FTSE RAFI US 1000 </t>
  </si>
  <si>
    <t>Lyxor ETF FTSEurofirst 80</t>
  </si>
  <si>
    <t>FR0007085501</t>
  </si>
  <si>
    <t xml:space="preserve">Lyxor ETF Greece </t>
  </si>
  <si>
    <t xml:space="preserve">Lyxor ETF India </t>
  </si>
  <si>
    <t>Lyxor ETF Japan</t>
  </si>
  <si>
    <t xml:space="preserve">Lyxor ETF LevDAX </t>
  </si>
  <si>
    <t xml:space="preserve">Lyxor ETF MSCI EM Latin America </t>
  </si>
  <si>
    <t xml:space="preserve">Lyxor ETF MSCI Emerging Markets </t>
  </si>
  <si>
    <t>FR0010397554</t>
  </si>
  <si>
    <t xml:space="preserve">Lyxor ETF PRIVEX </t>
  </si>
  <si>
    <t>Lyxor ETF Taiwan</t>
  </si>
  <si>
    <t>FR0010444786</t>
  </si>
  <si>
    <t xml:space="preserve">Lyxor ETF Turkey </t>
  </si>
  <si>
    <t>FR0010540690</t>
  </si>
  <si>
    <t xml:space="preserve">Market Access AMEX Gold Bugs Index Fund </t>
  </si>
  <si>
    <t xml:space="preserve">Merrill Lynch Commodity Index Extra Fund </t>
  </si>
  <si>
    <t>LU0319798384</t>
  </si>
  <si>
    <t xml:space="preserve">Merrill Lynch Europe 1 Index Fund </t>
  </si>
  <si>
    <t>LU0319797147</t>
  </si>
  <si>
    <t xml:space="preserve">PowerShares Dynamic Europe Fund </t>
  </si>
  <si>
    <t xml:space="preserve">PowerShares Dynamic Global Developed Markets Fund </t>
  </si>
  <si>
    <t xml:space="preserve">PowerShares Dynamic US Market Fund </t>
  </si>
  <si>
    <t xml:space="preserve">PowerShares EQQQ </t>
  </si>
  <si>
    <t>OMX Helsinki 25 EXCH TR Fund</t>
  </si>
  <si>
    <t>FI0008805627</t>
  </si>
  <si>
    <t>Lyxor ETF Kuwait (FTSE Coast Kuwait 40)</t>
  </si>
  <si>
    <t>Xetra Order Book Turnover in MEUR</t>
  </si>
  <si>
    <t>On Exchange Order Book Turnover in MEUR</t>
  </si>
  <si>
    <r>
      <t xml:space="preserve">2  </t>
    </r>
    <r>
      <rPr>
        <sz val="8"/>
        <rFont val="Arial"/>
      </rPr>
      <t>Total turnover includes order book turnover and off-exchange standard trades.</t>
    </r>
  </si>
  <si>
    <t>Xetra Order Book Turnover (MEUR)</t>
  </si>
  <si>
    <t>Xetra Order Book/Cascade OTC Statistics</t>
  </si>
  <si>
    <t>db x-trackers II EONIA TRI ETF</t>
  </si>
  <si>
    <t>LU0335044896</t>
  </si>
  <si>
    <t>LU0356591882</t>
  </si>
  <si>
    <t>LU0356592187</t>
  </si>
  <si>
    <t>db x-trackers USD Money Markets ETF</t>
  </si>
  <si>
    <t>db x-trackers GBP Money Markets ETF</t>
  </si>
  <si>
    <t>iShares DJ EURO STOXX Banks (DE)</t>
  </si>
  <si>
    <t>LU0321463258</t>
  </si>
  <si>
    <t>db x-trackers II Emerging Markets Liquid Eurobond Index ETF</t>
  </si>
  <si>
    <t>LU0321462953</t>
  </si>
  <si>
    <t>IE00B2QWDR12</t>
  </si>
  <si>
    <t>IE00B2QWCY14</t>
  </si>
  <si>
    <t>iShares S&amp;P Smallcap 600</t>
  </si>
  <si>
    <t>JPMorgan ETF GBI EMU 1-3 Y</t>
  </si>
  <si>
    <t>FR0010561183</t>
  </si>
  <si>
    <t>JPMorgan ETF GBI EMU 3-5 Y</t>
  </si>
  <si>
    <t>FR0010561225</t>
  </si>
  <si>
    <t>JPMorgan ETF GBI EMU 5-7 Y</t>
  </si>
  <si>
    <t>FR0010561241</t>
  </si>
  <si>
    <t>JPMorgan ETF GBI EMU 7-10 Y</t>
  </si>
  <si>
    <t>FR0010561258</t>
  </si>
  <si>
    <t>Lyxor ETF Brazil (Ibovespa)</t>
  </si>
  <si>
    <t>UBS-ETF MSCI EMU</t>
  </si>
  <si>
    <t>UBS-ETF MSCI Japan</t>
  </si>
  <si>
    <t>UBS-ETF MSCI USA</t>
  </si>
  <si>
    <t>iShares MSCI Japan Smallcap</t>
  </si>
  <si>
    <t>IE00B2QWDY88</t>
  </si>
  <si>
    <t>Lyxor ETF DJ STOXX 600 Banks</t>
  </si>
  <si>
    <t>ETFlab DAX Preisindex</t>
  </si>
  <si>
    <t>DE000ETFL060</t>
  </si>
  <si>
    <t>ETFlab DJ EURO STOXX Select Dividend 30</t>
  </si>
  <si>
    <t>DE000ETFL078</t>
  </si>
  <si>
    <t>FR0010612218</t>
  </si>
  <si>
    <t>FR0010616250</t>
  </si>
  <si>
    <t>EasyETF DJ Luxury</t>
  </si>
  <si>
    <t>FR0010616649</t>
  </si>
  <si>
    <t>EasyETF FTSE ET50 Environment</t>
  </si>
  <si>
    <t>FR0010616284</t>
  </si>
  <si>
    <t>EasyETF S-Box BNP Paribas Global Agribusiness</t>
  </si>
  <si>
    <t>FR0010616318</t>
  </si>
  <si>
    <t>EasyETF S-Box BNP Paribas Next 11 Emerging</t>
  </si>
  <si>
    <t>FR0010616656</t>
  </si>
  <si>
    <t>Lyxor ETF Leverage CAC 40</t>
  </si>
  <si>
    <t>SGAM ETF Private Equity LPX50</t>
  </si>
  <si>
    <t>FR0010413518</t>
  </si>
  <si>
    <t>EasyETF Russell 1000 (EUR)</t>
  </si>
  <si>
    <t>FR0010616292</t>
  </si>
  <si>
    <t>EasyETF Russell 1000 (USD)</t>
  </si>
  <si>
    <t>FR0010618835</t>
  </si>
  <si>
    <t>EasyETF S&amp;P 100 (EUR)</t>
  </si>
  <si>
    <t>FR0010616300</t>
  </si>
  <si>
    <t>EasyETF S&amp;P 100 (USD)</t>
  </si>
  <si>
    <t>FR0010618843</t>
  </si>
  <si>
    <t>db x-trackers CAC 40 Short</t>
  </si>
  <si>
    <t>LU0322251280</t>
  </si>
  <si>
    <t>db x-trackers CAC 40 ETF</t>
  </si>
  <si>
    <t>LU0322250985</t>
  </si>
  <si>
    <t>EasyETF S-Box BNP Paribas Global Nuclear (EUR)</t>
  </si>
  <si>
    <t>FR0010636597</t>
  </si>
  <si>
    <t>EasyETF S-Box BNP Paribas Global Nuclear (USD)</t>
  </si>
  <si>
    <t>FR0010640268</t>
  </si>
  <si>
    <t>EasyETF S-Box BNP Paribas Global Water (EUR)</t>
  </si>
  <si>
    <t>FR0010636621</t>
  </si>
  <si>
    <t>EasyETF S-Box BNP Paribas Global Water (USD)</t>
  </si>
  <si>
    <t>FR0010640276</t>
  </si>
  <si>
    <t xml:space="preserve">EasyETF FTSE South Africa </t>
  </si>
  <si>
    <t>FR0010636571</t>
  </si>
  <si>
    <t>EasyETF TSEC Taiwan</t>
  </si>
  <si>
    <t>FR0010636563</t>
  </si>
  <si>
    <t>EasyETF DJ South Korea Titans 30</t>
  </si>
  <si>
    <t>FR0010636530</t>
  </si>
  <si>
    <t>EasyETF FTSE Xinhua China 25 (EUR)</t>
  </si>
  <si>
    <t>FR0010636589</t>
  </si>
  <si>
    <t>EasyETF FTSE Xinhua China 25 (USD)</t>
  </si>
  <si>
    <t>FR0010640250</t>
  </si>
  <si>
    <t>EasyETF DJ Egypt</t>
  </si>
  <si>
    <t>FR0010636522</t>
  </si>
  <si>
    <t>FR0010636514</t>
  </si>
  <si>
    <t>FR0010640219</t>
  </si>
  <si>
    <t>EasyETF DJ Turkey Titans 20</t>
  </si>
  <si>
    <t>FR0010636555</t>
  </si>
  <si>
    <t>Lyxor ETF MSCI Thailand (Quote A)</t>
  </si>
  <si>
    <t>Lyxor ETF MSCI Malaysia (Quote A)</t>
  </si>
  <si>
    <t>db x-trackers II iTraxx Europe 5-Year Short ETF</t>
  </si>
  <si>
    <t>db x-trackers II iTraxx Crossover 5-Year Short ETF</t>
  </si>
  <si>
    <t xml:space="preserve">db x-trackers II iTraxx HiVol 5-Year Short </t>
  </si>
  <si>
    <t>db x-trackers II iTraxx Europe 5-Year ETF</t>
  </si>
  <si>
    <t xml:space="preserve">db x-trackers II iTraxx  HiVol 5- Year ETF </t>
  </si>
  <si>
    <t>db x-trackers II iTraxx Crossover 5-Year ETF</t>
  </si>
  <si>
    <t>FR0010614834</t>
  </si>
  <si>
    <t xml:space="preserve">UBS-ETF MSCI EMU </t>
  </si>
  <si>
    <t>UBS-ETF MSCI World</t>
  </si>
  <si>
    <t>LU0340285161</t>
  </si>
  <si>
    <t>XACT OMXH25 Index ETF</t>
  </si>
  <si>
    <t>Exchange and Non-Exchange Order Book Turnover in MEUR</t>
  </si>
  <si>
    <t>FR0010592014</t>
  </si>
  <si>
    <t>Lyxor ETF Short CAC 40</t>
  </si>
  <si>
    <t>FR0010591362</t>
  </si>
  <si>
    <t>Lyxor ETF Short Strategy Europe</t>
  </si>
  <si>
    <t>FR0010589101</t>
  </si>
  <si>
    <t>db x-trackers II EONIA TRI ETF 1D</t>
  </si>
  <si>
    <t>db x-trackers II iBoxx € Inflation-Linked TRI ETF</t>
  </si>
  <si>
    <t>db x-trackers II iBoxx € Sovereigns Eurozone 10-15 TRI ETF</t>
  </si>
  <si>
    <t>db x-trackers II iBoxx € Sovereigns Eurozone 1-3 TRI ETF</t>
  </si>
  <si>
    <t>db x-trackers II iBoxx € Sovereigns Eurozone 15+ TRI ETF</t>
  </si>
  <si>
    <t>db x-trackers II iBoxx € Sovereigns Eurozone 25+ TRI ETF</t>
  </si>
  <si>
    <t>db x-trackers II iBoxx € Sovereigns Eurozone 3-5 TRI ETF</t>
  </si>
  <si>
    <t>db x-trackers II iBoxx € Sovereigns Eurozone 5-7 TRI ETF</t>
  </si>
  <si>
    <t>db x-trackers II iBoxx € Sovereigns Eurozone 7-10 TRI ETF</t>
  </si>
  <si>
    <t>db x-trackers II iBoxx € Sovereigns Eurozone TRI ETF</t>
  </si>
  <si>
    <t>db x-trackers II iBoxx Global Inflation-Linked TRI Hedged ETF</t>
  </si>
  <si>
    <t>db x-trackers II iTraxx Crossover 5-year TRI ETF</t>
  </si>
  <si>
    <t>db x-trackers II iTraxx Europe 5-year TRI ETF</t>
  </si>
  <si>
    <t>db x-trackers II iTraxx HiVol 5-year TRI ETF</t>
  </si>
  <si>
    <t>db x-trackers II Short IBOXX € Sovereigns Eurozone TRI ETF</t>
  </si>
  <si>
    <t>iShares DJ STOXX 600 Telecommunication Swap (DE)</t>
  </si>
  <si>
    <t xml:space="preserve">Lyxor ETF DJ STOXX 600 Financial Services </t>
  </si>
  <si>
    <t>Lyxor ETF Dow Jones Industrial Average</t>
  </si>
  <si>
    <t>db x-trackers FTSE All-World ex-UK ETF</t>
  </si>
  <si>
    <t>iShares MSCI AC Far Est ex-Japan SMLCP</t>
  </si>
  <si>
    <t>Lyxor MSCI AC Asia-Pacific ex-Japan</t>
  </si>
  <si>
    <t>Turkish Smaller Companies Istanbul 25</t>
  </si>
  <si>
    <t>db x-trackers II Emerging Markets Liquid Eurobond</t>
  </si>
  <si>
    <t>db x-trackers II Short iBoxx Sover Eurozone TRI</t>
  </si>
  <si>
    <t>Market Access AMEX Gold Bugs Index Fund</t>
  </si>
  <si>
    <t>Market Access DaxGlobal Asia Index Fund</t>
  </si>
  <si>
    <t>db x-trackers FTSE 100 ETF Short</t>
  </si>
  <si>
    <t>LU0328473581</t>
  </si>
  <si>
    <t>UBS-ETF MSCI Japan I</t>
  </si>
  <si>
    <t>Market Access DAXGlobal BRIC Index Fund</t>
  </si>
  <si>
    <t>Market Access DAXGlobal Russia Index Fund</t>
  </si>
  <si>
    <t>Market Access Dow Jones Turkey Titans 20 Fund</t>
  </si>
  <si>
    <t>Market Access Jim Rogers Int Commodity Fund</t>
  </si>
  <si>
    <t>Market Access RICI - A Index Fund</t>
  </si>
  <si>
    <t xml:space="preserve">PowerShares FTSE RAFI Developed 1000 Fund </t>
  </si>
  <si>
    <t xml:space="preserve">PowerShares FTSE RAFI Developed Europe Mid-Small F </t>
  </si>
  <si>
    <t xml:space="preserve">PowerShares FTSE RAFI Europe Fund </t>
  </si>
  <si>
    <t xml:space="preserve">PowerShares FTSE RAFI US 1000 Fund </t>
  </si>
  <si>
    <t xml:space="preserve">PowerShares Global Clean Energy Fund </t>
  </si>
  <si>
    <t xml:space="preserve">PowerShares Global Listed Private Equity Fund </t>
  </si>
  <si>
    <t xml:space="preserve">PowerShares Palisades Global Water Fund </t>
  </si>
  <si>
    <t>IE0031091642</t>
  </si>
  <si>
    <t>IE0031091428</t>
  </si>
  <si>
    <t>StreetTRACKS AEX</t>
  </si>
  <si>
    <t>FR0000001893</t>
  </si>
  <si>
    <t>StreetTRACKS MSCI Europe Consumer Discretionary</t>
  </si>
  <si>
    <t>FR0000001752</t>
  </si>
  <si>
    <t>StreetTRACKS MSCI Europe Consumer Staples</t>
  </si>
  <si>
    <t>FR0000001745</t>
  </si>
  <si>
    <t>StreetTRACKS MSCI Europe Energy</t>
  </si>
  <si>
    <t>FR0000001810</t>
  </si>
  <si>
    <t>db x-trackers DJ EURO STOXX 50 ETF</t>
  </si>
  <si>
    <t>db x-trackers DJ EURO STOXX 50 Short ETF</t>
  </si>
  <si>
    <t>db x-trackers DJ EURO STOXX Select Dividend 30 ETF</t>
  </si>
  <si>
    <t>EasyETF NMX Infrastructure Europe</t>
  </si>
  <si>
    <t>EasyETF NMX30 Infrastructure Global</t>
  </si>
  <si>
    <t>iShares DJ EURO STOXX 50 (DE)</t>
  </si>
  <si>
    <t>ishares DJ EURO STOXX Banks (DE)</t>
  </si>
  <si>
    <t>iShares DJ EURO STOXX Growth</t>
  </si>
  <si>
    <t>iShares DJ EURO STOXX Healthcare (DE)</t>
  </si>
  <si>
    <t>iShares DJ EURO STOXX Select Dividend</t>
  </si>
  <si>
    <t>iShares DJ EURO STOXX Select Dividend 30 (DE)</t>
  </si>
  <si>
    <t>iShares DJ EURO STOXX SmallCap</t>
  </si>
  <si>
    <t>iShares DJ EURO STOXX Telecommunication (DE)</t>
  </si>
  <si>
    <t>iShares DJ EURO STOXX Value</t>
  </si>
  <si>
    <t>iShares S&amp;P Global Timber &amp; Forestry</t>
  </si>
  <si>
    <t>Lyxor ETF DJ EURO STOXX 50</t>
  </si>
  <si>
    <t>db x-trackers II iTraxx Europe Subordinated Financials 5- year Short TRI ETF</t>
  </si>
  <si>
    <t>db x-trackers II iTraxx Europe Subordinated Financials 5- year TRI ETF</t>
  </si>
  <si>
    <t>iShares iBoxx € Liquid Sovereigns Capped 1.5-10.5 (DE)</t>
  </si>
  <si>
    <t>ETFS Russell 1000® Fund</t>
  </si>
  <si>
    <t>ETFS Russell 2000® Fund</t>
  </si>
  <si>
    <t>ETFS WNA Global Nuclear Energy Fund</t>
  </si>
  <si>
    <t>iShares III plc iShares EUR Covered Bond EUR</t>
  </si>
  <si>
    <t>iShares III plc iShares Global Inflation-Linked Bond EUR</t>
  </si>
  <si>
    <t>PowerShares Dynamic Japan Fund</t>
  </si>
  <si>
    <t>UBS-ETF DJ EURO STOXX 50 A</t>
  </si>
  <si>
    <t>XTF Exchange Traded Funds (Deutsche Börse)</t>
  </si>
  <si>
    <t>db x-trackers DJ STOXX 600 Food &amp; Beverage ETF</t>
  </si>
  <si>
    <t>db x-trackers DJ STOXX 600 Oil &amp; Gas ETF</t>
  </si>
  <si>
    <t>iShares DJ Asia/Pacific Select Dividend 30 (DE)</t>
  </si>
  <si>
    <t>EasyETF EURO STOXX</t>
  </si>
  <si>
    <t>EasyETF EURO STOXX 50</t>
  </si>
  <si>
    <t>EasyETF EURO STOXX 50 B</t>
  </si>
  <si>
    <t xml:space="preserve">iShares DJ EURO STOXX 50 </t>
  </si>
  <si>
    <t>Lyxor ETF MSCI Thailand</t>
  </si>
  <si>
    <t>Lyxor ETF MSCI Malaysia</t>
  </si>
  <si>
    <t xml:space="preserve">Lyxor ETF South Africa (FTSE/JSE TOP 40) </t>
  </si>
  <si>
    <t>db x-trackers MSCI Europe Small Cap ETF</t>
  </si>
  <si>
    <t>EasyETF DJ EURO STOXX</t>
  </si>
  <si>
    <t>iShares S&amp;P Timber &amp; Forestry</t>
  </si>
  <si>
    <t>Lyxor ETF Leveraged DJ EURO STOXX 50</t>
  </si>
  <si>
    <t>Lyxor ETF MSCI Taiwan (Quote B)</t>
  </si>
  <si>
    <t>Lyxor ETF South Africa FTSE/JSE TOP 40</t>
  </si>
  <si>
    <t>Lyxor ETF Wise Quantitative Strategy</t>
  </si>
  <si>
    <t>SPA ETF MarketGrader 100</t>
  </si>
  <si>
    <t>SPA ETF MarketGrader 200</t>
  </si>
  <si>
    <t>SPA ETF MarketGrader 40</t>
  </si>
  <si>
    <t>SPA ETF MarketGrader Large Cap</t>
  </si>
  <si>
    <t>SPA ETF MarketGrader Mid Cap</t>
  </si>
  <si>
    <t>SPA ETF MarketGrader Small Cap</t>
  </si>
  <si>
    <t xml:space="preserve">Lyxor ETF DJ Turkey Titans 20 </t>
  </si>
  <si>
    <t>Lyxor ETF South Africa (FTSE/JSE TOP 40)</t>
  </si>
  <si>
    <t xml:space="preserve">db x-trackers S&amp;P CNX NIFTY ETF             </t>
  </si>
  <si>
    <t>ETFlab DJ EURO STOXX 50</t>
  </si>
  <si>
    <t>Lyxor ETF LevDJ EURO STOXX 50</t>
  </si>
  <si>
    <t xml:space="preserve">Lyxor ETF DJ EURO STOXX 50 Buy Write </t>
  </si>
  <si>
    <t xml:space="preserve">Lyxor ETF Leveraged DJ EURO STOXX 50 </t>
  </si>
  <si>
    <t>Acción DJ EURO STOXX 50 ETF</t>
  </si>
  <si>
    <t>Lyxor ETF NASDAQ-100</t>
  </si>
  <si>
    <t>iShares NASDAQ-100 (DE)</t>
  </si>
  <si>
    <t>Market Access RICI-Agriculture Index Fund</t>
  </si>
  <si>
    <t>Market Access RICI-Metals Index Fund</t>
  </si>
  <si>
    <t>NextTrack (Euronext)</t>
  </si>
  <si>
    <t>EasyETF FTSE/EPRA Europe</t>
  </si>
  <si>
    <t xml:space="preserve">EasyETF FTSE/EPRA NAREIT Global </t>
  </si>
  <si>
    <t>DJ Non-Financial Istanbul 20</t>
  </si>
  <si>
    <t>DJ Islamic Market Turkey</t>
  </si>
  <si>
    <t>Istanbul Gold</t>
  </si>
  <si>
    <t>FTSE Istanbul Bond</t>
  </si>
  <si>
    <t>ALPHA ETF FTSE Athex 20 Domestic Equities</t>
  </si>
  <si>
    <t>EasyETF NMX 30 Infrastructure Global</t>
  </si>
  <si>
    <t>iShares DJ EURO STOXX Technology (DE)</t>
  </si>
  <si>
    <t>StreetTRACKS MSCI Europe Financials</t>
  </si>
  <si>
    <t>FR0000001703</t>
  </si>
  <si>
    <t>StreetTRACKS MSCI Europe Health Care</t>
  </si>
  <si>
    <t>FR0000001737</t>
  </si>
  <si>
    <t>StreetTRACKS MSCI Europe Industrials</t>
  </si>
  <si>
    <t>FR0000001778</t>
  </si>
  <si>
    <t>StreetTRACKS MSCI Europe Materials</t>
  </si>
  <si>
    <t>FR0000001794</t>
  </si>
  <si>
    <t>StreetTRACKS MSCI Europe Small Cap</t>
  </si>
  <si>
    <t>FR0010149880</t>
  </si>
  <si>
    <t>StreetTRACKS MSCI Europe Technology</t>
  </si>
  <si>
    <t>FR0000001695</t>
  </si>
  <si>
    <t>StreetTRACKS MSCI Europe Telecommunication Services</t>
  </si>
  <si>
    <t>FR0000001687</t>
  </si>
  <si>
    <t>StreetTRACKS MSCI Europe Utilities</t>
  </si>
  <si>
    <t>FR0000001646</t>
  </si>
  <si>
    <t>StreetTRACKS MSCI Pan Euro</t>
  </si>
  <si>
    <t>ETFS DJ STOXX 600 Basic Resources</t>
  </si>
  <si>
    <t>ETFS DJ STOXX 600 Oil &amp; Gas</t>
  </si>
  <si>
    <t>ETFS DJ STOXX 600 Utilities</t>
  </si>
  <si>
    <t>ETFS Russell Global Shipping Large Fund</t>
  </si>
  <si>
    <t>FR0000001885</t>
  </si>
  <si>
    <t>London Stock Exchange</t>
  </si>
  <si>
    <t>LU0322254383</t>
  </si>
  <si>
    <t>iShares £ Corporate Bond</t>
  </si>
  <si>
    <t>IE00B00FV011</t>
  </si>
  <si>
    <t>iShares £ Index Linked Gilts</t>
  </si>
  <si>
    <t>IE00B1FZSD53</t>
  </si>
  <si>
    <t>iShares FTSE 250</t>
  </si>
  <si>
    <t>IE00B00FV128</t>
  </si>
  <si>
    <t>iShares FTSE EPRA/NAREIT UK Property Yield Fund</t>
  </si>
  <si>
    <t>IE00B1TXLS18</t>
  </si>
  <si>
    <t>db x-trackers S&amp;P/ASX 20 ETF</t>
  </si>
  <si>
    <t>iShares FTSE UK All Stocks Gilt</t>
  </si>
  <si>
    <t>IE00B1FZSB30</t>
  </si>
  <si>
    <t>IE00B0M63060</t>
  </si>
  <si>
    <t>IE00B2NPKV68</t>
  </si>
  <si>
    <t>iShares MSCI Eastern Europe</t>
  </si>
  <si>
    <t>iShares MSCI Emerging Markets Islamic</t>
  </si>
  <si>
    <t>iShares MSCI USA Islamic</t>
  </si>
  <si>
    <t>iShares MSCI World Islamic</t>
  </si>
  <si>
    <t>IE00B2NPL135</t>
  </si>
  <si>
    <t>iShares S&amp;P Timber and Forstery</t>
  </si>
  <si>
    <t>iShares S&amp;P/MIB</t>
  </si>
  <si>
    <t>IE00B1XNH568</t>
  </si>
  <si>
    <t>FR0010499749</t>
  </si>
  <si>
    <t>FR0010499731</t>
  </si>
  <si>
    <t>FR0010455485</t>
  </si>
  <si>
    <t>FR0010455493</t>
  </si>
  <si>
    <t>FR0010551622</t>
  </si>
  <si>
    <t>FR0010542126</t>
  </si>
  <si>
    <t>FR0010542043</t>
  </si>
  <si>
    <t>Lyxor ETF FTSE 100</t>
  </si>
  <si>
    <t>FR0010438127</t>
  </si>
  <si>
    <t>Lyxor ETF FTSE 250</t>
  </si>
  <si>
    <t>FR0010438135</t>
  </si>
  <si>
    <t>Lyxor ETF FTSE All-Share</t>
  </si>
  <si>
    <t>FR0010438150</t>
  </si>
  <si>
    <t>FR0010526657</t>
  </si>
  <si>
    <t>FR0010526665</t>
  </si>
  <si>
    <t>FR0010526673</t>
  </si>
  <si>
    <t>FR0010526681</t>
  </si>
  <si>
    <t>FR0010542092</t>
  </si>
  <si>
    <t>FR0010465609</t>
  </si>
  <si>
    <t>FR0010489450</t>
  </si>
  <si>
    <t>Total</t>
  </si>
  <si>
    <t>SWX Europe</t>
  </si>
  <si>
    <t>FR0010526764</t>
  </si>
  <si>
    <t>FR0010526780</t>
  </si>
  <si>
    <t>FR0010542100</t>
  </si>
  <si>
    <t>FR0010551630</t>
  </si>
  <si>
    <t>FR0010551648</t>
  </si>
  <si>
    <t>FR0010551663</t>
  </si>
  <si>
    <t>FR0010542118</t>
  </si>
  <si>
    <t>FR0010465625</t>
  </si>
  <si>
    <t>FR0010499913</t>
  </si>
  <si>
    <t>FR0010465633</t>
  </si>
  <si>
    <t>FR0010542134</t>
  </si>
  <si>
    <t>FR0010499897</t>
  </si>
  <si>
    <t>PowerShares Dynamic UK Fund</t>
  </si>
  <si>
    <t>IE00B23LNQ02</t>
  </si>
  <si>
    <t>PowerShares FTSE RAFI UK 100 Fund</t>
  </si>
  <si>
    <t>IE00B23LNN70</t>
  </si>
  <si>
    <t>IE00B1X6MY99</t>
  </si>
  <si>
    <t>IE00B1X6PB77</t>
  </si>
  <si>
    <t>IE00B1X4RN73</t>
  </si>
  <si>
    <t>IE00B1X6PT51</t>
  </si>
  <si>
    <t>IE00B1X6PV73</t>
  </si>
  <si>
    <t>IE00B1X6R117</t>
  </si>
  <si>
    <t>Swiss Exchange</t>
  </si>
  <si>
    <t>db x-trackers MSCI EM Asia TRN Iindex ETF</t>
  </si>
  <si>
    <t>EasyETF DJ Islamic Market Titans 100</t>
  </si>
  <si>
    <t>FR0010378570</t>
  </si>
  <si>
    <t>LU0203243844</t>
  </si>
  <si>
    <t>iShares FTSE EPRA/NAREIT UK Property Fund</t>
  </si>
  <si>
    <t>iShares MSCI AC Far East ex-Japan</t>
  </si>
  <si>
    <t>FR0010413294</t>
  </si>
  <si>
    <t>FR0010318998</t>
  </si>
  <si>
    <t>FR0010358887</t>
  </si>
  <si>
    <t>Lyxor ETF MSCI Eastern Europe</t>
  </si>
  <si>
    <t>FR0010375766</t>
  </si>
  <si>
    <t>Lyxor ETF MSCI Japan (TOPIX)</t>
  </si>
  <si>
    <t>FR0010377028</t>
  </si>
  <si>
    <t>FR0010372193</t>
  </si>
  <si>
    <t>FR0010372201</t>
  </si>
  <si>
    <t>FR0010339457</t>
  </si>
  <si>
    <t>Market Access Amex Gold Bugs Index Fund</t>
  </si>
  <si>
    <t>UBS-ETF DJ EURO STOXX 50 I</t>
  </si>
  <si>
    <t>LU0258212462</t>
  </si>
  <si>
    <t>iShares DJ STOXX Large 200 (DE)</t>
  </si>
  <si>
    <t>iShares DJ STOXX Mid 200 (DE)</t>
  </si>
  <si>
    <t>iShares DJ EURO STOXX (DE)</t>
  </si>
  <si>
    <t>iShares DJ STOXX US Select Dividend (DE)</t>
  </si>
  <si>
    <t>iShares DJ STOXX Small 200 (DE)</t>
  </si>
  <si>
    <t>iShares DJ STOXX 600 Health Care Swap (DE)</t>
  </si>
  <si>
    <t>iShares DJ EURO STOXX Sustainability 40 (DE)</t>
  </si>
  <si>
    <t>UBS-ETF SLI Swiss Leader Index</t>
  </si>
  <si>
    <t>CH0032912732</t>
  </si>
  <si>
    <t>UBS-ETF SMI</t>
  </si>
  <si>
    <t>CH0017142719</t>
  </si>
  <si>
    <t>XMTCH (LUX) on MSCI EMU Mid Cap</t>
  </si>
  <si>
    <t>LU0312694234</t>
  </si>
  <si>
    <t>XMTCH on MSCI Emerging Markets</t>
  </si>
  <si>
    <t>LU0254097446</t>
  </si>
  <si>
    <t>XMTCH on MSCI Euro</t>
  </si>
  <si>
    <t>XMTCH on SBI Domestic Government 3-7</t>
  </si>
  <si>
    <t>CH0016999846</t>
  </si>
  <si>
    <t>Lyxor ETF Short Strategie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</si>
  <si>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</si>
  <si>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</si>
  <si>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</si>
  <si>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</si>
  <si>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</si>
  <si>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</si>
  <si>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</si>
  <si>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</si>
  <si>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</si>
  <si>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€ Covered Bond</t>
  </si>
  <si>
    <t>iShares MSCI AC Far East ex-Japan Small Cap</t>
  </si>
  <si>
    <t>iShares Global Inflation-Linked Bond</t>
  </si>
  <si>
    <t>iShares MSCI Japan Small Cap</t>
  </si>
  <si>
    <t>iShares S&amp;P Small Cap 600</t>
  </si>
  <si>
    <t>ETFlab Deutsche Börse EUROGOV®  Germany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</si>
  <si>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</si>
  <si>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</si>
  <si>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</si>
  <si>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10+</t>
  </si>
  <si>
    <t>ETFlab Deutsche Börse EUROGOV®  Germany Money Market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</si>
  <si>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</si>
  <si>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</si>
  <si>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</si>
  <si>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</si>
  <si>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</si>
  <si>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</si>
  <si>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</si>
  <si>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</si>
  <si>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</si>
  <si>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</si>
  <si>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</si>
  <si>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</si>
  <si>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</si>
  <si>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</si>
  <si>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</si>
  <si>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</si>
  <si>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</si>
  <si>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</si>
  <si>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</si>
  <si>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</si>
  <si>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</si>
  <si>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03/2009</t>
  </si>
  <si>
    <t>IE00B3FH7618</t>
  </si>
  <si>
    <t>IE00B3F81K65</t>
  </si>
  <si>
    <t>IE00B3DKXQ41</t>
  </si>
  <si>
    <t>IE00B3F81R35</t>
  </si>
  <si>
    <t>IE00B3F81G20</t>
  </si>
  <si>
    <t>IE00B3F81623</t>
  </si>
  <si>
    <t>CASAM ETF EONIA</t>
  </si>
  <si>
    <t>FR0010718841</t>
  </si>
  <si>
    <t>iShares S&amp;P Emerging Market Infrastructure</t>
  </si>
  <si>
    <t>iShares Barclays EURO Aggregate BD</t>
  </si>
  <si>
    <t>iShares MSCI GCC Countries EX-SAUDIARAB</t>
  </si>
  <si>
    <t>iShares MSCI Emerging Markets Small Cap</t>
  </si>
  <si>
    <t>iShares Citigroup Global Government BD</t>
  </si>
  <si>
    <t>iShares Barclays EURO Corporate BD</t>
  </si>
  <si>
    <t>iShares Barclays EURO Treasury BD</t>
  </si>
  <si>
    <t>db x-trackers DBLCI OY Balanced ETF</t>
  </si>
  <si>
    <t>db x-trackers MSCI AC ASIA EX Japan TRN Index</t>
  </si>
  <si>
    <t>db x-trackers MSCI Pacific Ex Japan TRN Index</t>
  </si>
  <si>
    <t>db x-trackers II iTraxx Europe Subordinate Financials 5-year Short TR Index ETF</t>
  </si>
  <si>
    <t>db x-trackers II iTraxx Europe Subordinated Financials 5-year TR Index ETF</t>
  </si>
  <si>
    <t>db x-trackers II iTraxx Europe Senior Financials 5-year Short TR Index ETF</t>
  </si>
  <si>
    <t>db x-trackers II iTraxx Europe Senior Financials 5-year TR Index ETF</t>
  </si>
  <si>
    <t>March 2009</t>
  </si>
  <si>
    <t>XMTCH on SBI Domestic Government 7+</t>
  </si>
  <si>
    <t>CH0016999861</t>
  </si>
  <si>
    <t>XMTCH on SLI</t>
  </si>
  <si>
    <t>CH0031768937</t>
  </si>
  <si>
    <t>XMTCH on SMI</t>
  </si>
  <si>
    <t>CH0008899764</t>
  </si>
  <si>
    <t>XMTCH on SMIM</t>
  </si>
  <si>
    <t>CH0019852802</t>
  </si>
  <si>
    <t>ZKB Gold ETF</t>
  </si>
  <si>
    <t>CH0024391002</t>
  </si>
  <si>
    <t>ZKB Palladium ETF</t>
  </si>
  <si>
    <t>CH0029792683</t>
  </si>
  <si>
    <t>ZKB Platinum ETF</t>
  </si>
  <si>
    <t>CH0029792709</t>
  </si>
  <si>
    <t>ZKB Silver ETF</t>
  </si>
  <si>
    <t>CH0029792717</t>
  </si>
  <si>
    <t>iShares DJ EURO STOXX 50</t>
  </si>
  <si>
    <t>iShares DJ EURO STOXX MidCap</t>
  </si>
  <si>
    <t xml:space="preserve">iShares DJ EURO STOXX SmallCap </t>
  </si>
  <si>
    <t>B1 - Ethical Index Euro</t>
  </si>
  <si>
    <t>IE0074344429</t>
  </si>
  <si>
    <t>B1 - MSCI Euro</t>
  </si>
  <si>
    <t>IE0074344205</t>
  </si>
  <si>
    <t>B1 - MSCI Pan Euro</t>
  </si>
  <si>
    <t>IE0077933707</t>
  </si>
  <si>
    <t>Lyxor ETF Russia</t>
  </si>
  <si>
    <t>FR0010326140</t>
  </si>
  <si>
    <t>Lyxor ETF South Africa</t>
  </si>
  <si>
    <t>FR0010464446</t>
  </si>
  <si>
    <t>Lyxor ETF Turkey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</si>
  <si>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</si>
  <si>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</si>
  <si>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</si>
  <si>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</si>
  <si>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</si>
  <si>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</si>
  <si>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</si>
  <si>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</si>
  <si>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</si>
  <si>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</si>
  <si>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</si>
  <si>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</si>
  <si>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</si>
  <si>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</si>
  <si>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Market Access Jim Rogers Commodity Index Fund</t>
  </si>
  <si>
    <t>LU0249326488</t>
  </si>
  <si>
    <t>LU0259321452</t>
  </si>
  <si>
    <t>LU0259320728</t>
  </si>
  <si>
    <t>Market Access South-East Europe Traded Index Fund</t>
  </si>
  <si>
    <t>LU0259329869</t>
  </si>
  <si>
    <t>PowerShares Dynamic Europe Fund</t>
  </si>
  <si>
    <t>IE00B23D9570</t>
  </si>
  <si>
    <t>PowerShares Dynamic Global Developed Markets Fund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</si>
  <si>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</si>
  <si>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</si>
  <si>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</si>
  <si>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</si>
  <si>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</si>
  <si>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</si>
  <si>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</si>
  <si>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</si>
  <si>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</si>
  <si>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</si>
  <si>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</si>
  <si>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</si>
  <si>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</si>
  <si>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</si>
  <si>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</si>
  <si>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</si>
  <si>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</si>
  <si>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</si>
  <si>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</si>
  <si>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</si>
  <si>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</si>
  <si>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</si>
  <si>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LU0147308422</t>
  </si>
  <si>
    <t>LU0136234654</t>
  </si>
  <si>
    <t>LU0136240974</t>
  </si>
  <si>
    <t>UBS-ETF FTSE 100</t>
  </si>
  <si>
    <t>LU0136242590</t>
  </si>
  <si>
    <t>XMTCH (Lux) on MSCI EMU Large Cap</t>
  </si>
  <si>
    <t>LU0154139132</t>
  </si>
  <si>
    <t>CAC 40 Indexis</t>
  </si>
  <si>
    <t>FR0007080973</t>
  </si>
  <si>
    <t>db x-trackers DJ EURO STOXX 50 SHORT ETF</t>
  </si>
  <si>
    <t xml:space="preserve">db x-trackers MSCI EM Asia TRN Index ETF </t>
  </si>
  <si>
    <t xml:space="preserve">db x-trackers MSCI EM EMEA TRN Index ETF </t>
  </si>
  <si>
    <t xml:space="preserve">db x-trackers MSCI EM LATAM TRN Index ETF </t>
  </si>
  <si>
    <t xml:space="preserve">db x-trackers MSCI Europe TRN Index ETF </t>
  </si>
  <si>
    <t xml:space="preserve">db x-trackers MSCI Japan TRN Index ETF </t>
  </si>
  <si>
    <t xml:space="preserve">European ETF Statistics </t>
  </si>
  <si>
    <t>Change (%)</t>
  </si>
  <si>
    <t>Market Share</t>
  </si>
  <si>
    <t>Lyxor ETF CRB</t>
  </si>
  <si>
    <t>Lyxor ETF CRB Non-Energy</t>
  </si>
  <si>
    <t>iShares JPMorgan Emerging Markets Bonds</t>
  </si>
  <si>
    <t>iShares S&amp;P Emerging Markets Infrastructure</t>
  </si>
  <si>
    <t>db x-trackers MSCI Russia 25% Capped ETF</t>
  </si>
  <si>
    <t>Data is provided with the condition of no liability.</t>
  </si>
  <si>
    <r>
      <t>Stockholmsbörsen</t>
    </r>
    <r>
      <rPr>
        <b/>
        <vertAlign val="superscript"/>
        <sz val="8"/>
        <rFont val="Arial"/>
      </rPr>
      <t>1</t>
    </r>
  </si>
  <si>
    <t>LYXOR LEV AEX</t>
  </si>
  <si>
    <t>FR0010592006</t>
  </si>
  <si>
    <t>Market Access RICI - M Index Fund</t>
  </si>
  <si>
    <r>
      <t>Total Turnover in MEUR</t>
    </r>
    <r>
      <rPr>
        <b/>
        <vertAlign val="superscript"/>
        <sz val="8"/>
        <rFont val="Arial"/>
      </rPr>
      <t>2</t>
    </r>
  </si>
  <si>
    <r>
      <t xml:space="preserve">1  </t>
    </r>
    <r>
      <rPr>
        <sz val="8"/>
        <rFont val="Arial"/>
      </rPr>
      <t>Stockholmsbörsen has not been included in the market share calculation due to the unavailability of separate on-exchange turnover data.</t>
    </r>
  </si>
  <si>
    <t>Cascade OTC Turnover (MEUR)</t>
  </si>
  <si>
    <t>% of Xetra Turnover</t>
  </si>
  <si>
    <t>db x-trackers MSCI Europe Mid Cap ETF</t>
  </si>
  <si>
    <t>db x-trackers MSCI Korea TRN INDEX ETF</t>
  </si>
  <si>
    <t>iShares DJ STOXX 600 Industrial &amp; Goods Swap (DE)</t>
  </si>
  <si>
    <t>iShares DJ STOXX 600 Personal &amp; Household Swap (DE)</t>
  </si>
  <si>
    <t>JPMorgan ETF GBI EMU</t>
  </si>
  <si>
    <t>Lyxor ETF China Enterprises</t>
  </si>
  <si>
    <t>Lyxor ETF DJ STOXX 600 Oil &amp; Gas</t>
  </si>
  <si>
    <t>Lyxor ETF Japan (Topix)</t>
  </si>
  <si>
    <t>Lyxor ETF S&amp;P/MIB</t>
  </si>
  <si>
    <t>FR0010010827</t>
  </si>
  <si>
    <t>PowerShares Dynamic Italy Fund</t>
  </si>
  <si>
    <t>IE00B23LNR19</t>
  </si>
  <si>
    <t>PowerShares FTSE RAFI Europe Developed Mid-Small Fund</t>
  </si>
  <si>
    <t>PowerShares FTSE RAFI Italy Fund</t>
  </si>
  <si>
    <t>IE00B23LNP94</t>
  </si>
  <si>
    <t>XTF Exchange Traded Funds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</si>
  <si>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</si>
  <si>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</si>
  <si>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</si>
  <si>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</si>
  <si>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</si>
  <si>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</si>
  <si>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</si>
  <si>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</si>
  <si>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</si>
  <si>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</si>
  <si>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</si>
  <si>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</si>
  <si>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</si>
  <si>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</si>
  <si>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</si>
  <si>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</si>
  <si>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</si>
  <si>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</si>
  <si>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</si>
  <si>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</si>
  <si>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</si>
  <si>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</si>
  <si>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</si>
  <si>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</si>
  <si>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</si>
  <si>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</si>
  <si>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</si>
  <si>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</si>
  <si>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</si>
  <si>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</si>
  <si>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</si>
  <si>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</si>
  <si>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</si>
  <si>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</si>
  <si>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</si>
  <si>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</si>
  <si>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</si>
  <si>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</si>
  <si>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</si>
  <si>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</si>
  <si>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</si>
  <si>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</si>
  <si>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</si>
  <si>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</si>
  <si>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</si>
  <si>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</si>
  <si>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</si>
  <si>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</si>
  <si>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</si>
  <si>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</si>
  <si>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</si>
  <si>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</si>
  <si>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</si>
  <si>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</si>
  <si>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</si>
  <si>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</si>
  <si>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</si>
  <si>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</si>
  <si>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</si>
  <si>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</si>
  <si>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</si>
  <si>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</si>
  <si>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</si>
  <si>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</si>
  <si>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</si>
  <si>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</si>
  <si>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</si>
  <si>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</si>
  <si>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</si>
  <si>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</si>
  <si>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</si>
  <si>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</si>
  <si>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</si>
  <si>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</si>
  <si>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</si>
  <si>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</si>
  <si>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</si>
  <si>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</si>
  <si>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</si>
  <si>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</si>
  <si>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db x-trackers II SONIA TRI ETF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</si>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</sst>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name val="Arial"/>
    </font>
    <font>
      <b/>
      <sz val="8"/>
      <name val="Arial"/>
    </font>
    <font>
      <b/>
      <vertAlign val="superscript"/>
      <sz val="8"/>
      <name val="Arial"/>
    </font>
    <font>
      <vertAlign val="superscript"/>
      <sz val="8"/>
      <name val="Arial"/>
    </font>
    <font>
      <b/>
      <sz val="8"/>
      <color indexed="81"/>
      <name val="Tahom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/>
    <xf numFmtId="0" fontId="12" fillId="0" borderId="0">
      <alignment vertical="center"/>
    </xf>
  </cellStyleXfs>
  <cellXfs count="151">
    <xf numFmtId="0" fontId="0" fillId="0" borderId="0" xfId="0" applyAlignment="1"/>
    <xf numFmtId="0" fontId="3" fillId="0" borderId="0" xfId="2" applyFont="1" applyAlignment="1"/>
    <xf numFmtId="49" fontId="3" fillId="0" borderId="0" xfId="2" applyNumberFormat="1" applyFont="1" applyAlignment="1"/>
    <xf numFmtId="0" fontId="3" fillId="2" borderId="1" xfId="2" applyFont="1" applyFill="1" applyBorder="1" applyAlignment="1">
      <alignment horizontal="left"/>
    </xf>
    <xf numFmtId="0" fontId="4" fillId="0" borderId="0" xfId="2" applyFont="1" applyAlignment="1"/>
    <xf numFmtId="49" fontId="3" fillId="3" borderId="2" xfId="2" applyNumberFormat="1" applyFont="1" applyFill="1" applyBorder="1" applyAlignment="1">
      <alignment vertical="top" wrapText="1"/>
    </xf>
    <xf numFmtId="49" fontId="3" fillId="3" borderId="3" xfId="2" applyNumberFormat="1" applyFont="1" applyFill="1" applyBorder="1" applyAlignment="1">
      <alignment vertical="top" wrapText="1"/>
    </xf>
    <xf numFmtId="49" fontId="3" fillId="3" borderId="2" xfId="2" applyNumberFormat="1" applyFont="1" applyFill="1" applyBorder="1" applyAlignment="1">
      <alignment horizontal="right" vertical="top" wrapText="1"/>
    </xf>
    <xf numFmtId="49" fontId="3" fillId="3" borderId="4" xfId="2" applyNumberFormat="1" applyFont="1" applyFill="1" applyBorder="1" applyAlignment="1">
      <alignment horizontal="right" vertical="top" wrapText="1"/>
    </xf>
    <xf numFmtId="49" fontId="3" fillId="3" borderId="5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3" borderId="6" xfId="1" applyNumberFormat="1" applyFont="1" applyFill="1" applyBorder="1"/>
    <xf numFmtId="10" fontId="3" fillId="3" borderId="7" xfId="2" applyNumberFormat="1" applyFont="1" applyFill="1" applyBorder="1" applyAlignment="1"/>
    <xf numFmtId="4" fontId="4" fillId="3" borderId="8" xfId="1" applyNumberFormat="1" applyFont="1" applyFill="1" applyBorder="1"/>
    <xf numFmtId="2" fontId="6" fillId="0" borderId="0" xfId="2" applyNumberFormat="1" applyFont="1" applyAlignment="1"/>
    <xf numFmtId="0" fontId="4" fillId="2" borderId="1" xfId="2" applyFont="1" applyFill="1" applyBorder="1" applyAlignment="1"/>
    <xf numFmtId="49" fontId="3" fillId="3" borderId="3" xfId="2" applyNumberFormat="1" applyFont="1" applyFill="1" applyBorder="1" applyAlignment="1">
      <alignment horizontal="right" vertical="top" wrapText="1"/>
    </xf>
    <xf numFmtId="10" fontId="3" fillId="3" borderId="9" xfId="2" applyNumberFormat="1" applyFont="1" applyFill="1" applyBorder="1" applyAlignment="1"/>
    <xf numFmtId="0" fontId="4" fillId="0" borderId="0" xfId="2" applyFont="1" applyAlignment="1"/>
    <xf numFmtId="10" fontId="4" fillId="0" borderId="0" xfId="2" applyNumberFormat="1" applyFont="1" applyAlignment="1"/>
    <xf numFmtId="0" fontId="2" fillId="0" borderId="1" xfId="2" applyFont="1" applyBorder="1" applyAlignment="1"/>
    <xf numFmtId="2" fontId="2" fillId="0" borderId="10" xfId="2" applyNumberFormat="1" applyFont="1" applyBorder="1" applyAlignment="1"/>
    <xf numFmtId="2" fontId="2" fillId="0" borderId="0" xfId="2" applyNumberFormat="1" applyFont="1" applyAlignment="1"/>
    <xf numFmtId="10" fontId="2" fillId="0" borderId="11" xfId="1" applyNumberFormat="1" applyFont="1" applyBorder="1"/>
    <xf numFmtId="10" fontId="2" fillId="0" borderId="12" xfId="1" applyNumberFormat="1" applyFont="1" applyBorder="1"/>
    <xf numFmtId="0" fontId="2" fillId="0" borderId="12" xfId="2" applyFont="1" applyBorder="1" applyAlignment="1"/>
    <xf numFmtId="0" fontId="7" fillId="3" borderId="9" xfId="2" applyFont="1" applyFill="1" applyBorder="1" applyAlignment="1"/>
    <xf numFmtId="4" fontId="2" fillId="3" borderId="6" xfId="1" applyNumberFormat="1" applyFont="1" applyFill="1" applyBorder="1"/>
    <xf numFmtId="4" fontId="2" fillId="3" borderId="8" xfId="1" applyNumberFormat="1" applyFont="1" applyFill="1" applyBorder="1"/>
    <xf numFmtId="10" fontId="8" fillId="3" borderId="7" xfId="1" applyNumberFormat="1" applyFont="1" applyFill="1" applyBorder="1"/>
    <xf numFmtId="10" fontId="8" fillId="3" borderId="9" xfId="1" applyNumberFormat="1" applyFont="1" applyFill="1" applyBorder="1"/>
    <xf numFmtId="0" fontId="2" fillId="0" borderId="0" xfId="2" applyFont="1" applyAlignment="1"/>
    <xf numFmtId="10" fontId="2" fillId="0" borderId="0" xfId="1" applyNumberFormat="1" applyFont="1"/>
    <xf numFmtId="0" fontId="8" fillId="2" borderId="13" xfId="2" applyFont="1" applyFill="1" applyBorder="1" applyAlignment="1"/>
    <xf numFmtId="0" fontId="8" fillId="2" borderId="1" xfId="2" applyFont="1" applyFill="1" applyBorder="1" applyAlignment="1">
      <alignment horizontal="left"/>
    </xf>
    <xf numFmtId="0" fontId="2" fillId="2" borderId="1" xfId="2" applyFont="1" applyFill="1" applyBorder="1" applyAlignment="1"/>
    <xf numFmtId="49" fontId="8" fillId="3" borderId="2" xfId="2" applyNumberFormat="1" applyFont="1" applyFill="1" applyBorder="1" applyAlignment="1">
      <alignment vertical="top" wrapText="1"/>
    </xf>
    <xf numFmtId="49" fontId="8" fillId="3" borderId="3" xfId="2" applyNumberFormat="1" applyFont="1" applyFill="1" applyBorder="1" applyAlignment="1">
      <alignment vertical="top" wrapText="1"/>
    </xf>
    <xf numFmtId="49" fontId="8" fillId="3" borderId="4" xfId="2" applyNumberFormat="1" applyFont="1" applyFill="1" applyBorder="1" applyAlignment="1">
      <alignment horizontal="right" vertical="top" wrapText="1"/>
    </xf>
    <xf numFmtId="49" fontId="8" fillId="3" borderId="5" xfId="2" applyNumberFormat="1" applyFont="1" applyFill="1" applyBorder="1" applyAlignment="1">
      <alignment horizontal="right" vertical="top" wrapText="1"/>
    </xf>
    <xf numFmtId="49" fontId="8" fillId="3" borderId="3" xfId="2" applyNumberFormat="1" applyFont="1" applyFill="1" applyBorder="1" applyAlignment="1">
      <alignment horizontal="right" vertical="top" wrapText="1"/>
    </xf>
    <xf numFmtId="10" fontId="2" fillId="0" borderId="14" xfId="1" applyNumberFormat="1" applyFont="1" applyBorder="1"/>
    <xf numFmtId="10" fontId="2" fillId="0" borderId="1" xfId="1" applyNumberFormat="1" applyFont="1" applyBorder="1"/>
    <xf numFmtId="10" fontId="2" fillId="0" borderId="3" xfId="1" applyNumberFormat="1" applyFont="1" applyBorder="1"/>
    <xf numFmtId="2" fontId="2" fillId="0" borderId="13" xfId="2" applyNumberFormat="1" applyFont="1" applyBorder="1" applyAlignment="1"/>
    <xf numFmtId="2" fontId="2" fillId="0" borderId="15" xfId="2" applyNumberFormat="1" applyFont="1" applyBorder="1" applyAlignment="1"/>
    <xf numFmtId="2" fontId="2" fillId="0" borderId="4" xfId="2" applyNumberFormat="1" applyFont="1" applyBorder="1" applyAlignment="1"/>
    <xf numFmtId="10" fontId="2" fillId="0" borderId="5" xfId="1" applyNumberFormat="1" applyFont="1" applyBorder="1"/>
    <xf numFmtId="10" fontId="8" fillId="3" borderId="9" xfId="2" applyNumberFormat="1" applyFont="1" applyFill="1" applyBorder="1" applyAlignment="1"/>
    <xf numFmtId="10" fontId="8" fillId="3" borderId="7" xfId="2" applyNumberFormat="1" applyFont="1" applyFill="1" applyBorder="1" applyAlignment="1"/>
    <xf numFmtId="0" fontId="2" fillId="0" borderId="0" xfId="2" applyFont="1" applyAlignment="1"/>
    <xf numFmtId="0" fontId="2" fillId="0" borderId="9" xfId="2" applyFont="1" applyBorder="1" applyAlignment="1"/>
    <xf numFmtId="0" fontId="2" fillId="0" borderId="9" xfId="2" applyFont="1" applyBorder="1" applyAlignment="1">
      <alignment wrapText="1"/>
    </xf>
    <xf numFmtId="2" fontId="2" fillId="0" borderId="6" xfId="2" applyNumberFormat="1" applyFont="1" applyBorder="1" applyAlignment="1"/>
    <xf numFmtId="2" fontId="2" fillId="0" borderId="8" xfId="2" applyNumberFormat="1" applyFont="1" applyBorder="1" applyAlignment="1"/>
    <xf numFmtId="10" fontId="2" fillId="0" borderId="7" xfId="1" applyNumberFormat="1" applyFont="1" applyBorder="1"/>
    <xf numFmtId="10" fontId="2" fillId="0" borderId="9" xfId="1" applyNumberFormat="1" applyFont="1" applyBorder="1"/>
    <xf numFmtId="0" fontId="7" fillId="3" borderId="2" xfId="2" applyFont="1" applyFill="1" applyBorder="1" applyAlignment="1"/>
    <xf numFmtId="0" fontId="2" fillId="0" borderId="1" xfId="2" applyFont="1" applyBorder="1" applyAlignment="1">
      <alignment wrapText="1"/>
    </xf>
    <xf numFmtId="0" fontId="2" fillId="0" borderId="12" xfId="2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2" fillId="0" borderId="1" xfId="2" applyFont="1" applyBorder="1" applyAlignment="1">
      <alignment wrapText="1"/>
    </xf>
    <xf numFmtId="0" fontId="7" fillId="3" borderId="6" xfId="2" applyFont="1" applyFill="1" applyBorder="1" applyAlignment="1"/>
    <xf numFmtId="10" fontId="8" fillId="3" borderId="8" xfId="2" applyNumberFormat="1" applyFont="1" applyFill="1" applyBorder="1" applyAlignment="1"/>
    <xf numFmtId="0" fontId="2" fillId="0" borderId="12" xfId="2" applyFont="1" applyBorder="1" applyAlignment="1">
      <alignment wrapText="1"/>
    </xf>
    <xf numFmtId="0" fontId="2" fillId="0" borderId="12" xfId="2" applyFont="1" applyBorder="1" applyAlignment="1"/>
    <xf numFmtId="0" fontId="8" fillId="3" borderId="16" xfId="2" applyFont="1" applyFill="1" applyBorder="1" applyAlignment="1"/>
    <xf numFmtId="4" fontId="2" fillId="3" borderId="17" xfId="2" applyNumberFormat="1" applyFont="1" applyFill="1" applyBorder="1" applyAlignment="1"/>
    <xf numFmtId="0" fontId="2" fillId="0" borderId="0" xfId="2" applyFont="1" applyAlignment="1"/>
    <xf numFmtId="4" fontId="2" fillId="0" borderId="0" xfId="2" applyNumberFormat="1" applyFont="1" applyAlignment="1"/>
    <xf numFmtId="0" fontId="8" fillId="0" borderId="1" xfId="2" applyFont="1" applyBorder="1" applyAlignment="1"/>
    <xf numFmtId="0" fontId="2" fillId="0" borderId="1" xfId="2" applyFont="1" applyBorder="1" applyAlignment="1">
      <alignment horizontal="center"/>
    </xf>
    <xf numFmtId="49" fontId="8" fillId="0" borderId="3" xfId="2" applyNumberFormat="1" applyFont="1" applyBorder="1" applyAlignment="1">
      <alignment vertical="top" wrapText="1"/>
    </xf>
    <xf numFmtId="49" fontId="8" fillId="0" borderId="4" xfId="2" applyNumberFormat="1" applyFont="1" applyBorder="1" applyAlignment="1">
      <alignment horizontal="right" vertical="top" wrapText="1"/>
    </xf>
    <xf numFmtId="49" fontId="8" fillId="0" borderId="5" xfId="2" applyNumberFormat="1" applyFont="1" applyBorder="1" applyAlignment="1">
      <alignment horizontal="right" vertical="top" wrapText="1"/>
    </xf>
    <xf numFmtId="49" fontId="8" fillId="0" borderId="3" xfId="2" applyNumberFormat="1" applyFont="1" applyBorder="1" applyAlignment="1">
      <alignment horizontal="right" vertical="top" wrapText="1"/>
    </xf>
    <xf numFmtId="49" fontId="2" fillId="0" borderId="1" xfId="2" applyNumberFormat="1" applyFont="1" applyBorder="1" applyAlignment="1">
      <alignment vertical="top" wrapText="1"/>
    </xf>
    <xf numFmtId="10" fontId="2" fillId="0" borderId="0" xfId="2" applyNumberFormat="1" applyFont="1" applyAlignment="1"/>
    <xf numFmtId="49" fontId="2" fillId="0" borderId="1" xfId="2" applyNumberFormat="1" applyFont="1" applyBorder="1" applyAlignment="1">
      <alignment horizontal="right" vertical="top" wrapText="1"/>
    </xf>
    <xf numFmtId="49" fontId="2" fillId="0" borderId="12" xfId="2" applyNumberFormat="1" applyFont="1" applyBorder="1" applyAlignment="1">
      <alignment vertical="top" wrapText="1"/>
    </xf>
    <xf numFmtId="49" fontId="2" fillId="0" borderId="12" xfId="2" applyNumberFormat="1" applyFont="1" applyBorder="1" applyAlignment="1">
      <alignment horizontal="right" vertical="top" wrapText="1"/>
    </xf>
    <xf numFmtId="10" fontId="2" fillId="0" borderId="12" xfId="2" applyNumberFormat="1" applyFont="1" applyBorder="1" applyAlignment="1"/>
    <xf numFmtId="0" fontId="2" fillId="0" borderId="3" xfId="2" applyFont="1" applyBorder="1" applyAlignment="1"/>
    <xf numFmtId="10" fontId="2" fillId="0" borderId="3" xfId="2" applyNumberFormat="1" applyFont="1" applyBorder="1" applyAlignment="1"/>
    <xf numFmtId="0" fontId="7" fillId="0" borderId="9" xfId="2" applyFont="1" applyBorder="1" applyAlignment="1"/>
    <xf numFmtId="4" fontId="2" fillId="0" borderId="6" xfId="1" applyNumberFormat="1" applyFont="1" applyFill="1" applyBorder="1"/>
    <xf numFmtId="10" fontId="8" fillId="0" borderId="7" xfId="2" applyNumberFormat="1" applyFont="1" applyBorder="1" applyAlignment="1"/>
    <xf numFmtId="0" fontId="10" fillId="0" borderId="0" xfId="2" applyFont="1" applyAlignment="1"/>
    <xf numFmtId="10" fontId="2" fillId="0" borderId="0" xfId="2" applyNumberFormat="1" applyFont="1" applyAlignment="1"/>
    <xf numFmtId="0" fontId="3" fillId="0" borderId="0" xfId="2" applyFont="1" applyAlignment="1">
      <alignment horizontal="left"/>
    </xf>
    <xf numFmtId="11" fontId="4" fillId="0" borderId="0" xfId="2" applyNumberFormat="1" applyFont="1" applyAlignment="1"/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/>
    <xf numFmtId="49" fontId="3" fillId="0" borderId="0" xfId="2" applyNumberFormat="1" applyFont="1" applyAlignment="1">
      <alignment horizontal="left"/>
    </xf>
    <xf numFmtId="0" fontId="3" fillId="2" borderId="6" xfId="2" applyFont="1" applyFill="1" applyBorder="1" applyAlignment="1"/>
    <xf numFmtId="0" fontId="3" fillId="2" borderId="6" xfId="2" applyFont="1" applyFill="1" applyBorder="1" applyAlignment="1">
      <alignment horizontal="center"/>
    </xf>
    <xf numFmtId="49" fontId="3" fillId="3" borderId="7" xfId="2" applyNumberFormat="1" applyFont="1" applyFill="1" applyBorder="1" applyAlignment="1">
      <alignment horizontal="right" vertical="top" wrapText="1"/>
    </xf>
    <xf numFmtId="4" fontId="4" fillId="0" borderId="0" xfId="2" applyNumberFormat="1" applyFont="1" applyAlignment="1"/>
    <xf numFmtId="4" fontId="4" fillId="0" borderId="10" xfId="2" applyNumberFormat="1" applyFont="1" applyBorder="1" applyAlignment="1"/>
    <xf numFmtId="10" fontId="4" fillId="0" borderId="11" xfId="2" applyNumberFormat="1" applyFont="1" applyBorder="1" applyAlignment="1"/>
    <xf numFmtId="10" fontId="4" fillId="0" borderId="12" xfId="2" applyNumberFormat="1" applyFont="1" applyBorder="1" applyAlignment="1"/>
    <xf numFmtId="0" fontId="5" fillId="3" borderId="8" xfId="2" applyFont="1" applyFill="1" applyBorder="1" applyAlignment="1"/>
    <xf numFmtId="0" fontId="4" fillId="0" borderId="0" xfId="2" applyFont="1" applyAlignment="1">
      <alignment horizontal="left"/>
    </xf>
    <xf numFmtId="0" fontId="4" fillId="0" borderId="10" xfId="2" applyFont="1" applyBorder="1" applyAlignment="1"/>
    <xf numFmtId="2" fontId="4" fillId="0" borderId="10" xfId="2" applyNumberFormat="1" applyFont="1" applyBorder="1" applyAlignment="1"/>
    <xf numFmtId="0" fontId="6" fillId="0" borderId="10" xfId="2" applyFont="1" applyBorder="1" applyAlignment="1"/>
    <xf numFmtId="0" fontId="4" fillId="0" borderId="2" xfId="2" applyFont="1" applyBorder="1" applyAlignment="1"/>
    <xf numFmtId="4" fontId="4" fillId="0" borderId="4" xfId="2" applyNumberFormat="1" applyFont="1" applyBorder="1" applyAlignment="1"/>
    <xf numFmtId="10" fontId="3" fillId="3" borderId="17" xfId="1" applyNumberFormat="1" applyFont="1" applyFill="1" applyBorder="1"/>
    <xf numFmtId="0" fontId="3" fillId="2" borderId="1" xfId="2" applyFont="1" applyFill="1" applyBorder="1" applyAlignment="1"/>
    <xf numFmtId="0" fontId="8" fillId="2" borderId="1" xfId="2" applyFont="1" applyFill="1" applyBorder="1" applyAlignment="1"/>
    <xf numFmtId="0" fontId="3" fillId="3" borderId="9" xfId="2" applyFont="1" applyFill="1" applyBorder="1" applyAlignment="1"/>
    <xf numFmtId="0" fontId="2" fillId="2" borderId="1" xfId="2" applyFont="1" applyFill="1" applyBorder="1" applyAlignment="1">
      <alignment horizontal="center"/>
    </xf>
    <xf numFmtId="4" fontId="2" fillId="0" borderId="0" xfId="2" applyNumberFormat="1" applyFont="1" applyAlignment="1"/>
    <xf numFmtId="4" fontId="4" fillId="0" borderId="0" xfId="2" applyNumberFormat="1" applyFont="1" applyAlignment="1"/>
    <xf numFmtId="2" fontId="4" fillId="0" borderId="12" xfId="2" applyNumberFormat="1" applyFont="1" applyBorder="1" applyAlignment="1"/>
    <xf numFmtId="0" fontId="4" fillId="0" borderId="12" xfId="2" applyFont="1" applyBorder="1" applyAlignment="1"/>
    <xf numFmtId="0" fontId="4" fillId="0" borderId="12" xfId="2" applyFont="1" applyBorder="1" applyAlignment="1">
      <alignment horizontal="left"/>
    </xf>
    <xf numFmtId="0" fontId="4" fillId="0" borderId="3" xfId="2" applyFont="1" applyBorder="1" applyAlignment="1">
      <alignment horizontal="left"/>
    </xf>
    <xf numFmtId="0" fontId="2" fillId="0" borderId="10" xfId="2" applyFont="1" applyBorder="1" applyAlignment="1"/>
    <xf numFmtId="2" fontId="0" fillId="0" borderId="0" xfId="2" applyNumberFormat="1" applyFont="1" applyAlignment="1"/>
    <xf numFmtId="4" fontId="2" fillId="0" borderId="13" xfId="2" applyNumberFormat="1" applyFont="1" applyBorder="1" applyAlignment="1"/>
    <xf numFmtId="4" fontId="2" fillId="0" borderId="10" xfId="2" applyNumberFormat="1" applyFont="1" applyBorder="1" applyAlignment="1"/>
    <xf numFmtId="4" fontId="2" fillId="0" borderId="15" xfId="2" applyNumberFormat="1" applyFont="1" applyBorder="1" applyAlignment="1"/>
    <xf numFmtId="4" fontId="2" fillId="0" borderId="0" xfId="2" applyNumberFormat="1" applyFont="1" applyAlignment="1"/>
    <xf numFmtId="4" fontId="2" fillId="0" borderId="4" xfId="2" applyNumberFormat="1" applyFont="1" applyBorder="1" applyAlignment="1"/>
    <xf numFmtId="4" fontId="2" fillId="0" borderId="8" xfId="1" applyNumberFormat="1" applyFont="1" applyFill="1" applyBorder="1"/>
    <xf numFmtId="0" fontId="5" fillId="3" borderId="9" xfId="2" applyFont="1" applyFill="1" applyBorder="1" applyAlignment="1">
      <alignment horizontal="left"/>
    </xf>
    <xf numFmtId="49" fontId="3" fillId="3" borderId="6" xfId="2" applyNumberFormat="1" applyFont="1" applyFill="1" applyBorder="1" applyAlignment="1">
      <alignment horizontal="left" vertical="top" wrapText="1"/>
    </xf>
    <xf numFmtId="49" fontId="3" fillId="3" borderId="6" xfId="2" applyNumberFormat="1" applyFont="1" applyFill="1" applyBorder="1" applyAlignment="1">
      <alignment horizontal="right" vertical="top" wrapText="1"/>
    </xf>
    <xf numFmtId="49" fontId="3" fillId="3" borderId="8" xfId="2" applyNumberFormat="1" applyFont="1" applyFill="1" applyBorder="1" applyAlignment="1">
      <alignment horizontal="right" vertical="top" wrapText="1"/>
    </xf>
    <xf numFmtId="4" fontId="2" fillId="0" borderId="0" xfId="2" applyNumberFormat="1" applyFont="1" applyAlignment="1">
      <alignment horizontal="right" vertical="top" wrapText="1"/>
    </xf>
    <xf numFmtId="0" fontId="6" fillId="0" borderId="12" xfId="2" applyFont="1" applyBorder="1" applyAlignment="1"/>
    <xf numFmtId="2" fontId="2" fillId="0" borderId="2" xfId="2" applyNumberFormat="1" applyFont="1" applyBorder="1" applyAlignment="1"/>
    <xf numFmtId="2" fontId="0" fillId="0" borderId="0" xfId="2" applyNumberFormat="1" applyFont="1" applyAlignment="1"/>
    <xf numFmtId="0" fontId="0" fillId="0" borderId="0" xfId="2" applyFont="1" applyAlignment="1"/>
    <xf numFmtId="2" fontId="2" fillId="0" borderId="0" xfId="2" applyNumberFormat="1" applyFont="1" applyAlignment="1"/>
    <xf numFmtId="0" fontId="8" fillId="0" borderId="13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2" fillId="2" borderId="15" xfId="2" applyFont="1" applyFill="1" applyBorder="1" applyAlignment="1">
      <alignment horizontal="center"/>
    </xf>
    <xf numFmtId="0" fontId="2" fillId="2" borderId="14" xfId="2" applyFont="1" applyFill="1" applyBorder="1" applyAlignment="1">
      <alignment horizontal="center"/>
    </xf>
    <xf numFmtId="0" fontId="3" fillId="2" borderId="13" xfId="2" applyFont="1" applyFill="1" applyBorder="1" applyAlignment="1">
      <alignment horizontal="center"/>
    </xf>
    <xf numFmtId="0" fontId="0" fillId="2" borderId="15" xfId="2" applyFont="1" applyFill="1" applyBorder="1" applyAlignment="1">
      <alignment horizontal="center"/>
    </xf>
    <xf numFmtId="0" fontId="0" fillId="2" borderId="14" xfId="2" applyFont="1" applyFill="1" applyBorder="1" applyAlignment="1">
      <alignment horizontal="center"/>
    </xf>
    <xf numFmtId="0" fontId="3" fillId="2" borderId="6" xfId="2" applyFont="1" applyFill="1" applyBorder="1" applyAlignment="1">
      <alignment horizontal="center" wrapText="1"/>
    </xf>
    <xf numFmtId="0" fontId="4" fillId="0" borderId="8" xfId="2" applyFont="1" applyBorder="1" applyAlignment="1">
      <alignment horizontal="center" wrapText="1"/>
    </xf>
    <xf numFmtId="0" fontId="4" fillId="0" borderId="7" xfId="2" applyFont="1" applyBorder="1" applyAlignment="1">
      <alignment horizontal="center" wrapText="1"/>
    </xf>
    <xf numFmtId="0" fontId="4" fillId="0" borderId="15" xfId="2" applyFont="1" applyBorder="1" applyAlignment="1">
      <alignment horizontal="center"/>
    </xf>
    <xf numFmtId="0" fontId="4" fillId="0" borderId="7" xfId="2" applyFont="1" applyBorder="1" applyAlignment="1">
      <alignment horizontal="center"/>
    </xf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595"/>
  <sheetViews>
    <sheetView tabSelected="1" workbookViewId="0">
      <selection activeCell="B14" sqref="B14"/>
    </sheetView>
  </sheetViews>
  <sheetFormatPr baseColWidth="10" defaultRowHeight="13" x14ac:dyDescent="0.15"/>
  <cols>
    <col min="1" max="1" width="54.5" style="31" customWidth="1"/>
    <col min="2" max="2" width="18.6640625" style="31" customWidth="1"/>
    <col min="3" max="5" width="16.83203125" style="31" customWidth="1"/>
    <col min="6" max="6" width="13.5" style="31" bestFit="1" customWidth="1"/>
    <col min="7" max="7" width="23.6640625" customWidth="1"/>
    <col min="8" max="8" width="52" bestFit="1" customWidth="1"/>
    <col min="9" max="9" width="14.83203125" bestFit="1" customWidth="1"/>
    <col min="10" max="256" width="8.83203125" customWidth="1"/>
  </cols>
  <sheetData>
    <row r="1" spans="1:7" x14ac:dyDescent="0.15">
      <c r="A1" s="1" t="s">
        <v>1510</v>
      </c>
      <c r="B1"/>
      <c r="C1"/>
      <c r="D1"/>
      <c r="E1"/>
      <c r="F1"/>
    </row>
    <row r="2" spans="1:7" x14ac:dyDescent="0.15">
      <c r="A2" s="2" t="s">
        <v>1419</v>
      </c>
      <c r="B2"/>
      <c r="C2"/>
      <c r="D2"/>
      <c r="E2"/>
      <c r="F2"/>
    </row>
    <row r="3" spans="1:7" x14ac:dyDescent="0.15">
      <c r="A3"/>
      <c r="B3"/>
      <c r="C3"/>
      <c r="D3"/>
      <c r="E3"/>
      <c r="F3"/>
    </row>
    <row r="4" spans="1:7" s="4" customFormat="1" x14ac:dyDescent="0.15">
      <c r="A4" s="109" t="s">
        <v>1181</v>
      </c>
      <c r="B4" s="3" t="s">
        <v>1543</v>
      </c>
      <c r="C4" s="143" t="s">
        <v>999</v>
      </c>
      <c r="D4" s="144"/>
      <c r="E4" s="145"/>
      <c r="F4" s="15"/>
    </row>
    <row r="5" spans="1:7" s="10" customFormat="1" ht="12" x14ac:dyDescent="0.15">
      <c r="A5" s="6"/>
      <c r="B5" s="6"/>
      <c r="C5" s="7" t="s">
        <v>1396</v>
      </c>
      <c r="D5" s="8" t="s">
        <v>154</v>
      </c>
      <c r="E5" s="9" t="s">
        <v>1511</v>
      </c>
      <c r="F5" s="16" t="s">
        <v>1512</v>
      </c>
    </row>
    <row r="6" spans="1:7" x14ac:dyDescent="0.15">
      <c r="A6" s="20" t="s">
        <v>580</v>
      </c>
      <c r="B6" s="20" t="s">
        <v>581</v>
      </c>
      <c r="C6" s="122">
        <v>0.15935434800000001</v>
      </c>
      <c r="D6" s="124">
        <v>0.97871719999999995</v>
      </c>
      <c r="E6" s="23">
        <f t="shared" ref="E6:E69" si="0">IF(ISERROR(C6/D6-1),"",((C6/D6-1)))</f>
        <v>-0.83718039490876417</v>
      </c>
      <c r="F6" s="24">
        <f t="shared" ref="F6:F69" si="1">C6/$C$1579</f>
        <v>6.2266950290780317E-6</v>
      </c>
      <c r="G6" s="120"/>
    </row>
    <row r="7" spans="1:7" x14ac:dyDescent="0.15">
      <c r="A7" s="25" t="s">
        <v>280</v>
      </c>
      <c r="B7" s="25" t="s">
        <v>281</v>
      </c>
      <c r="C7" s="122">
        <v>38.211127468000001</v>
      </c>
      <c r="D7" s="124">
        <v>47.622317267</v>
      </c>
      <c r="E7" s="23">
        <f t="shared" si="0"/>
        <v>-0.19762141657733878</v>
      </c>
      <c r="F7" s="24">
        <f t="shared" si="1"/>
        <v>1.4930815534475571E-3</v>
      </c>
      <c r="G7" s="120"/>
    </row>
    <row r="8" spans="1:7" x14ac:dyDescent="0.15">
      <c r="A8" s="25" t="s">
        <v>282</v>
      </c>
      <c r="B8" s="25" t="s">
        <v>283</v>
      </c>
      <c r="C8" s="122">
        <v>8.6932851600000003</v>
      </c>
      <c r="D8" s="124">
        <v>0.52720199999999995</v>
      </c>
      <c r="E8" s="23">
        <f t="shared" si="0"/>
        <v>15.48947682292556</v>
      </c>
      <c r="F8" s="24">
        <f t="shared" si="1"/>
        <v>3.3968596509289991E-4</v>
      </c>
      <c r="G8" s="120"/>
    </row>
    <row r="9" spans="1:7" x14ac:dyDescent="0.15">
      <c r="A9" s="25" t="s">
        <v>230</v>
      </c>
      <c r="B9" s="25" t="s">
        <v>231</v>
      </c>
      <c r="C9" s="122">
        <v>14.285258661</v>
      </c>
      <c r="D9" s="124">
        <v>16.936188090999998</v>
      </c>
      <c r="E9" s="23">
        <f t="shared" si="0"/>
        <v>-0.15652456241961077</v>
      </c>
      <c r="F9" s="24">
        <f t="shared" si="1"/>
        <v>5.5818965851840198E-4</v>
      </c>
      <c r="G9" s="120"/>
    </row>
    <row r="10" spans="1:7" x14ac:dyDescent="0.15">
      <c r="A10" s="25" t="s">
        <v>578</v>
      </c>
      <c r="B10" s="25" t="s">
        <v>579</v>
      </c>
      <c r="C10" s="122">
        <v>0.80672339000000004</v>
      </c>
      <c r="D10" s="124">
        <v>0.31961843000000001</v>
      </c>
      <c r="E10" s="23">
        <f t="shared" si="0"/>
        <v>1.5240202512727441</v>
      </c>
      <c r="F10" s="24">
        <f t="shared" si="1"/>
        <v>3.1522331115521104E-5</v>
      </c>
      <c r="G10" s="120"/>
    </row>
    <row r="11" spans="1:7" x14ac:dyDescent="0.15">
      <c r="A11" s="25" t="s">
        <v>576</v>
      </c>
      <c r="B11" s="25" t="s">
        <v>577</v>
      </c>
      <c r="C11" s="122">
        <v>4.984791156</v>
      </c>
      <c r="D11" s="124">
        <v>4.0914510450000003</v>
      </c>
      <c r="E11" s="23">
        <f t="shared" si="0"/>
        <v>0.2183431015487074</v>
      </c>
      <c r="F11" s="24">
        <f t="shared" si="1"/>
        <v>1.9477833332829636E-4</v>
      </c>
      <c r="G11" s="120"/>
    </row>
    <row r="12" spans="1:7" x14ac:dyDescent="0.15">
      <c r="A12" s="25" t="s">
        <v>232</v>
      </c>
      <c r="B12" s="25" t="s">
        <v>233</v>
      </c>
      <c r="C12" s="122">
        <v>13.510290768999999</v>
      </c>
      <c r="D12" s="124">
        <v>4.3597871660000003</v>
      </c>
      <c r="E12" s="23">
        <f t="shared" si="0"/>
        <v>2.0988418137382072</v>
      </c>
      <c r="F12" s="24">
        <f t="shared" si="1"/>
        <v>5.2790815831853623E-4</v>
      </c>
      <c r="G12" s="120"/>
    </row>
    <row r="13" spans="1:7" x14ac:dyDescent="0.15">
      <c r="A13" s="25" t="s">
        <v>234</v>
      </c>
      <c r="B13" s="25" t="s">
        <v>235</v>
      </c>
      <c r="C13" s="122">
        <v>0.170428728</v>
      </c>
      <c r="D13" s="124">
        <v>0.25191100999999999</v>
      </c>
      <c r="E13" s="23">
        <f t="shared" si="0"/>
        <v>-0.32345661271414849</v>
      </c>
      <c r="F13" s="24">
        <f t="shared" si="1"/>
        <v>6.6594211376629143E-6</v>
      </c>
      <c r="G13" s="120"/>
    </row>
    <row r="14" spans="1:7" x14ac:dyDescent="0.15">
      <c r="A14" s="25" t="s">
        <v>238</v>
      </c>
      <c r="B14" s="25" t="s">
        <v>239</v>
      </c>
      <c r="C14" s="122">
        <v>1.9543000000000001E-2</v>
      </c>
      <c r="D14" s="124">
        <v>3.3359099999999996E-2</v>
      </c>
      <c r="E14" s="23">
        <f t="shared" si="0"/>
        <v>-0.41416285211531478</v>
      </c>
      <c r="F14" s="24">
        <f t="shared" si="1"/>
        <v>7.6363338986691459E-7</v>
      </c>
      <c r="G14" s="120"/>
    </row>
    <row r="15" spans="1:7" x14ac:dyDescent="0.15">
      <c r="A15" s="25" t="s">
        <v>240</v>
      </c>
      <c r="B15" s="25" t="s">
        <v>241</v>
      </c>
      <c r="C15" s="122">
        <v>4.3258223559999998</v>
      </c>
      <c r="D15" s="124">
        <v>1.5872235770000001</v>
      </c>
      <c r="E15" s="23">
        <f t="shared" si="0"/>
        <v>1.7254020282235256</v>
      </c>
      <c r="F15" s="24">
        <f t="shared" si="1"/>
        <v>1.6902944223887644E-4</v>
      </c>
      <c r="G15" s="120"/>
    </row>
    <row r="16" spans="1:7" x14ac:dyDescent="0.15">
      <c r="A16" s="25" t="s">
        <v>242</v>
      </c>
      <c r="B16" s="25" t="s">
        <v>243</v>
      </c>
      <c r="C16" s="122">
        <v>0.67427128300000005</v>
      </c>
      <c r="D16" s="124">
        <v>2.4667695049999998</v>
      </c>
      <c r="E16" s="23">
        <f t="shared" si="0"/>
        <v>-0.72665817311536762</v>
      </c>
      <c r="F16" s="24">
        <f t="shared" si="1"/>
        <v>2.6346828303085692E-5</v>
      </c>
      <c r="G16" s="120"/>
    </row>
    <row r="17" spans="1:7" x14ac:dyDescent="0.15">
      <c r="A17" s="25" t="s">
        <v>244</v>
      </c>
      <c r="B17" s="25" t="s">
        <v>245</v>
      </c>
      <c r="C17" s="122">
        <v>9.2242839999999993E-3</v>
      </c>
      <c r="D17" s="124">
        <v>7.1858107000000004E-2</v>
      </c>
      <c r="E17" s="23">
        <f t="shared" si="0"/>
        <v>-0.87163196492220429</v>
      </c>
      <c r="F17" s="24">
        <f t="shared" si="1"/>
        <v>3.6043449112291569E-7</v>
      </c>
      <c r="G17" s="120"/>
    </row>
    <row r="18" spans="1:7" x14ac:dyDescent="0.15">
      <c r="A18" s="25" t="s">
        <v>246</v>
      </c>
      <c r="B18" s="25" t="s">
        <v>247</v>
      </c>
      <c r="C18" s="122">
        <v>8.2392499999999994E-2</v>
      </c>
      <c r="D18" s="124">
        <v>0.205373377</v>
      </c>
      <c r="E18" s="23">
        <f t="shared" si="0"/>
        <v>-0.59881606270709575</v>
      </c>
      <c r="F18" s="24">
        <f t="shared" si="1"/>
        <v>3.2194475809553166E-6</v>
      </c>
      <c r="G18" s="120"/>
    </row>
    <row r="19" spans="1:7" x14ac:dyDescent="0.15">
      <c r="A19" s="25" t="s">
        <v>248</v>
      </c>
      <c r="B19" s="25" t="s">
        <v>249</v>
      </c>
      <c r="C19" s="122">
        <v>9.2946880000000009E-2</v>
      </c>
      <c r="D19" s="124">
        <v>0</v>
      </c>
      <c r="E19" s="23" t="str">
        <f t="shared" si="0"/>
        <v/>
      </c>
      <c r="F19" s="24">
        <f t="shared" si="1"/>
        <v>3.6318549379293521E-6</v>
      </c>
      <c r="G19" s="120"/>
    </row>
    <row r="20" spans="1:7" x14ac:dyDescent="0.15">
      <c r="A20" s="25" t="s">
        <v>250</v>
      </c>
      <c r="B20" s="25" t="s">
        <v>251</v>
      </c>
      <c r="C20" s="122">
        <v>1.0234E-2</v>
      </c>
      <c r="D20" s="124">
        <v>1.9838358E-2</v>
      </c>
      <c r="E20" s="23">
        <f t="shared" si="0"/>
        <v>-0.48413069267123821</v>
      </c>
      <c r="F20" s="24">
        <f t="shared" si="1"/>
        <v>3.9988866151041308E-7</v>
      </c>
      <c r="G20" s="120"/>
    </row>
    <row r="21" spans="1:7" x14ac:dyDescent="0.15">
      <c r="A21" s="25" t="s">
        <v>252</v>
      </c>
      <c r="B21" s="25" t="s">
        <v>253</v>
      </c>
      <c r="C21" s="122">
        <v>2.3515228870000002</v>
      </c>
      <c r="D21" s="124">
        <v>2.7299113830000001</v>
      </c>
      <c r="E21" s="23">
        <f t="shared" si="0"/>
        <v>-0.13860834397641686</v>
      </c>
      <c r="F21" s="24">
        <f t="shared" si="1"/>
        <v>9.1884633554185314E-5</v>
      </c>
      <c r="G21" s="120"/>
    </row>
    <row r="22" spans="1:7" x14ac:dyDescent="0.15">
      <c r="A22" s="25" t="s">
        <v>254</v>
      </c>
      <c r="B22" s="25" t="s">
        <v>255</v>
      </c>
      <c r="C22" s="122">
        <v>0</v>
      </c>
      <c r="D22" s="124">
        <v>7.5519999999999997E-3</v>
      </c>
      <c r="E22" s="23">
        <f t="shared" si="0"/>
        <v>-1</v>
      </c>
      <c r="F22" s="24">
        <f t="shared" si="1"/>
        <v>0</v>
      </c>
      <c r="G22" s="120"/>
    </row>
    <row r="23" spans="1:7" x14ac:dyDescent="0.15">
      <c r="A23" s="25" t="s">
        <v>256</v>
      </c>
      <c r="B23" s="25" t="s">
        <v>257</v>
      </c>
      <c r="C23" s="122">
        <v>0.45056292999999997</v>
      </c>
      <c r="D23" s="124">
        <v>0.13409175000000001</v>
      </c>
      <c r="E23" s="23">
        <f t="shared" si="0"/>
        <v>2.3601092535521384</v>
      </c>
      <c r="F23" s="24">
        <f t="shared" si="1"/>
        <v>1.7605531268703334E-5</v>
      </c>
      <c r="G23" s="120"/>
    </row>
    <row r="24" spans="1:7" x14ac:dyDescent="0.15">
      <c r="A24" s="25" t="s">
        <v>258</v>
      </c>
      <c r="B24" s="25" t="s">
        <v>259</v>
      </c>
      <c r="C24" s="122">
        <v>2.3322E-3</v>
      </c>
      <c r="D24" s="124">
        <v>4.7736000000000002E-3</v>
      </c>
      <c r="E24" s="23">
        <f t="shared" si="0"/>
        <v>-0.51143790849673199</v>
      </c>
      <c r="F24" s="24">
        <f t="shared" si="1"/>
        <v>9.1129600974651697E-8</v>
      </c>
      <c r="G24" s="120"/>
    </row>
    <row r="25" spans="1:7" x14ac:dyDescent="0.15">
      <c r="A25" s="25" t="s">
        <v>260</v>
      </c>
      <c r="B25" s="25" t="s">
        <v>261</v>
      </c>
      <c r="C25" s="122">
        <v>4.611098192</v>
      </c>
      <c r="D25" s="124">
        <v>2.1577084969999998</v>
      </c>
      <c r="E25" s="23">
        <f t="shared" si="0"/>
        <v>1.1370348211591628</v>
      </c>
      <c r="F25" s="24">
        <f t="shared" si="1"/>
        <v>1.8017645926245512E-4</v>
      </c>
      <c r="G25" s="120"/>
    </row>
    <row r="26" spans="1:7" x14ac:dyDescent="0.15">
      <c r="A26" s="25" t="s">
        <v>262</v>
      </c>
      <c r="B26" s="25" t="s">
        <v>263</v>
      </c>
      <c r="C26" s="122">
        <v>1.755E-3</v>
      </c>
      <c r="D26" s="124">
        <v>4.3538000000000006E-3</v>
      </c>
      <c r="E26" s="23">
        <f t="shared" si="0"/>
        <v>-0.59690385410446045</v>
      </c>
      <c r="F26" s="24">
        <f t="shared" si="1"/>
        <v>6.8575786686610806E-8</v>
      </c>
      <c r="G26" s="120"/>
    </row>
    <row r="27" spans="1:7" x14ac:dyDescent="0.15">
      <c r="A27" s="25" t="s">
        <v>148</v>
      </c>
      <c r="B27" s="25" t="s">
        <v>149</v>
      </c>
      <c r="C27" s="122">
        <v>6.7908999999999999E-3</v>
      </c>
      <c r="D27" s="124">
        <v>4.895E-3</v>
      </c>
      <c r="E27" s="23">
        <f t="shared" si="0"/>
        <v>0.38731358529111337</v>
      </c>
      <c r="F27" s="24">
        <f t="shared" si="1"/>
        <v>2.6535117368097171E-7</v>
      </c>
      <c r="G27" s="120"/>
    </row>
    <row r="28" spans="1:7" x14ac:dyDescent="0.15">
      <c r="A28" s="25" t="s">
        <v>264</v>
      </c>
      <c r="B28" s="25" t="s">
        <v>265</v>
      </c>
      <c r="C28" s="122">
        <v>0</v>
      </c>
      <c r="D28" s="124">
        <v>0.57369000000000003</v>
      </c>
      <c r="E28" s="23">
        <f t="shared" si="0"/>
        <v>-1</v>
      </c>
      <c r="F28" s="24">
        <f t="shared" si="1"/>
        <v>0</v>
      </c>
      <c r="G28" s="120"/>
    </row>
    <row r="29" spans="1:7" x14ac:dyDescent="0.15">
      <c r="A29" s="25" t="s">
        <v>266</v>
      </c>
      <c r="B29" s="25" t="s">
        <v>267</v>
      </c>
      <c r="C29" s="122">
        <v>8.6468479399999989</v>
      </c>
      <c r="D29" s="124">
        <v>0.92667142000000002</v>
      </c>
      <c r="E29" s="23">
        <f t="shared" si="0"/>
        <v>8.3310830067468782</v>
      </c>
      <c r="F29" s="24">
        <f t="shared" si="1"/>
        <v>3.3787145290313389E-4</v>
      </c>
      <c r="G29" s="120"/>
    </row>
    <row r="30" spans="1:7" x14ac:dyDescent="0.15">
      <c r="A30" s="25" t="s">
        <v>268</v>
      </c>
      <c r="B30" s="25" t="s">
        <v>269</v>
      </c>
      <c r="C30" s="122">
        <v>3.7069999999999998E-3</v>
      </c>
      <c r="D30" s="124">
        <v>3.7616580000000004E-2</v>
      </c>
      <c r="E30" s="23">
        <f t="shared" si="0"/>
        <v>-0.90145302948859252</v>
      </c>
      <c r="F30" s="24">
        <f t="shared" si="1"/>
        <v>1.4484925427194657E-7</v>
      </c>
      <c r="G30" s="120"/>
    </row>
    <row r="31" spans="1:7" x14ac:dyDescent="0.15">
      <c r="A31" s="25" t="s">
        <v>236</v>
      </c>
      <c r="B31" s="25" t="s">
        <v>237</v>
      </c>
      <c r="C31" s="122">
        <v>0.76182072999999995</v>
      </c>
      <c r="D31" s="124">
        <v>4.3968132539999996</v>
      </c>
      <c r="E31" s="23">
        <f t="shared" si="0"/>
        <v>-0.82673343487878781</v>
      </c>
      <c r="F31" s="24">
        <f t="shared" si="1"/>
        <v>2.976778112473967E-5</v>
      </c>
      <c r="G31" s="120"/>
    </row>
    <row r="32" spans="1:7" x14ac:dyDescent="0.15">
      <c r="A32" s="25" t="s">
        <v>270</v>
      </c>
      <c r="B32" s="25" t="s">
        <v>271</v>
      </c>
      <c r="C32" s="122">
        <v>1.9632E-3</v>
      </c>
      <c r="D32" s="124">
        <v>0</v>
      </c>
      <c r="E32" s="23" t="str">
        <f t="shared" si="0"/>
        <v/>
      </c>
      <c r="F32" s="24">
        <f t="shared" si="1"/>
        <v>7.671110223541558E-8</v>
      </c>
      <c r="G32" s="120"/>
    </row>
    <row r="33" spans="1:7" x14ac:dyDescent="0.15">
      <c r="A33" s="25" t="s">
        <v>272</v>
      </c>
      <c r="B33" s="25" t="s">
        <v>273</v>
      </c>
      <c r="C33" s="122">
        <v>9.6172696750000011</v>
      </c>
      <c r="D33" s="124">
        <v>0.37632839299999998</v>
      </c>
      <c r="E33" s="23">
        <f t="shared" si="0"/>
        <v>24.555525051759783</v>
      </c>
      <c r="F33" s="24">
        <f t="shared" si="1"/>
        <v>3.7579021865550481E-4</v>
      </c>
      <c r="G33" s="120"/>
    </row>
    <row r="34" spans="1:7" x14ac:dyDescent="0.15">
      <c r="A34" s="25" t="s">
        <v>274</v>
      </c>
      <c r="B34" s="25" t="s">
        <v>275</v>
      </c>
      <c r="C34" s="122">
        <v>0.74119038999999998</v>
      </c>
      <c r="D34" s="124">
        <v>3.1309022179999997</v>
      </c>
      <c r="E34" s="23">
        <f t="shared" si="0"/>
        <v>-0.76326619664491868</v>
      </c>
      <c r="F34" s="24">
        <f t="shared" si="1"/>
        <v>2.8961660443764029E-5</v>
      </c>
      <c r="G34" s="120"/>
    </row>
    <row r="35" spans="1:7" x14ac:dyDescent="0.15">
      <c r="A35" s="25" t="s">
        <v>543</v>
      </c>
      <c r="B35" s="25" t="s">
        <v>544</v>
      </c>
      <c r="C35" s="122">
        <v>6.4636000000000008E-3</v>
      </c>
      <c r="D35" s="124">
        <v>0.88051100000000004</v>
      </c>
      <c r="E35" s="23">
        <f t="shared" si="0"/>
        <v>-0.9926592626327212</v>
      </c>
      <c r="F35" s="24">
        <f t="shared" si="1"/>
        <v>2.5256208252283629E-7</v>
      </c>
      <c r="G35" s="120"/>
    </row>
    <row r="36" spans="1:7" x14ac:dyDescent="0.15">
      <c r="A36" s="25" t="s">
        <v>535</v>
      </c>
      <c r="B36" s="25" t="s">
        <v>536</v>
      </c>
      <c r="C36" s="122">
        <v>0</v>
      </c>
      <c r="D36" s="124">
        <v>9.6720000000000009E-4</v>
      </c>
      <c r="E36" s="23">
        <f t="shared" si="0"/>
        <v>-1</v>
      </c>
      <c r="F36" s="24">
        <f t="shared" si="1"/>
        <v>0</v>
      </c>
      <c r="G36" s="120"/>
    </row>
    <row r="37" spans="1:7" x14ac:dyDescent="0.15">
      <c r="A37" s="25" t="s">
        <v>566</v>
      </c>
      <c r="B37" s="25" t="s">
        <v>567</v>
      </c>
      <c r="C37" s="122">
        <v>0</v>
      </c>
      <c r="D37" s="124">
        <v>3.6412100000000002E-3</v>
      </c>
      <c r="E37" s="23">
        <f t="shared" si="0"/>
        <v>-1</v>
      </c>
      <c r="F37" s="24">
        <f t="shared" si="1"/>
        <v>0</v>
      </c>
      <c r="G37" s="120"/>
    </row>
    <row r="38" spans="1:7" x14ac:dyDescent="0.15">
      <c r="A38" s="25" t="s">
        <v>568</v>
      </c>
      <c r="B38" s="25" t="s">
        <v>569</v>
      </c>
      <c r="C38" s="122">
        <v>0</v>
      </c>
      <c r="D38" s="124">
        <v>0</v>
      </c>
      <c r="E38" s="23" t="str">
        <f t="shared" si="0"/>
        <v/>
      </c>
      <c r="F38" s="24">
        <f t="shared" si="1"/>
        <v>0</v>
      </c>
      <c r="G38" s="120"/>
    </row>
    <row r="39" spans="1:7" x14ac:dyDescent="0.15">
      <c r="A39" s="25" t="s">
        <v>570</v>
      </c>
      <c r="B39" s="25" t="s">
        <v>571</v>
      </c>
      <c r="C39" s="122">
        <v>0.23277500000000001</v>
      </c>
      <c r="D39" s="124">
        <v>9.0710900000000004E-3</v>
      </c>
      <c r="E39" s="23">
        <f t="shared" si="0"/>
        <v>24.661193968971755</v>
      </c>
      <c r="F39" s="24">
        <f t="shared" si="1"/>
        <v>9.0955719350289628E-6</v>
      </c>
      <c r="G39" s="120"/>
    </row>
    <row r="40" spans="1:7" x14ac:dyDescent="0.15">
      <c r="A40" s="25" t="s">
        <v>533</v>
      </c>
      <c r="B40" s="25" t="s">
        <v>534</v>
      </c>
      <c r="C40" s="122">
        <v>0.45328679999999999</v>
      </c>
      <c r="D40" s="124">
        <v>0</v>
      </c>
      <c r="E40" s="23" t="str">
        <f t="shared" si="0"/>
        <v/>
      </c>
      <c r="F40" s="24">
        <f t="shared" si="1"/>
        <v>1.7711965187838413E-5</v>
      </c>
      <c r="G40" s="120"/>
    </row>
    <row r="41" spans="1:7" x14ac:dyDescent="0.15">
      <c r="A41" s="25" t="s">
        <v>545</v>
      </c>
      <c r="B41" s="25" t="s">
        <v>546</v>
      </c>
      <c r="C41" s="122">
        <v>2.7424742000000002</v>
      </c>
      <c r="D41" s="124">
        <v>0</v>
      </c>
      <c r="E41" s="23" t="str">
        <f t="shared" si="0"/>
        <v/>
      </c>
      <c r="F41" s="24">
        <f t="shared" si="1"/>
        <v>1.0716086936338099E-4</v>
      </c>
      <c r="G41" s="120"/>
    </row>
    <row r="42" spans="1:7" x14ac:dyDescent="0.15">
      <c r="A42" s="25" t="s">
        <v>537</v>
      </c>
      <c r="B42" s="25" t="s">
        <v>538</v>
      </c>
      <c r="C42" s="122">
        <v>1.09858097</v>
      </c>
      <c r="D42" s="124">
        <v>2.6934400000000001E-3</v>
      </c>
      <c r="E42" s="23">
        <f t="shared" si="0"/>
        <v>406.8728206308661</v>
      </c>
      <c r="F42" s="24">
        <f t="shared" si="1"/>
        <v>4.2926526641988593E-5</v>
      </c>
      <c r="G42" s="120"/>
    </row>
    <row r="43" spans="1:7" x14ac:dyDescent="0.15">
      <c r="A43" s="25" t="s">
        <v>541</v>
      </c>
      <c r="B43" s="25" t="s">
        <v>542</v>
      </c>
      <c r="C43" s="122">
        <v>2.84517329</v>
      </c>
      <c r="D43" s="124">
        <v>0.77581761999999999</v>
      </c>
      <c r="E43" s="23">
        <f t="shared" si="0"/>
        <v>2.6673223405263728</v>
      </c>
      <c r="F43" s="24">
        <f t="shared" si="1"/>
        <v>1.1117378724870806E-4</v>
      </c>
      <c r="G43" s="120"/>
    </row>
    <row r="44" spans="1:7" x14ac:dyDescent="0.15">
      <c r="A44" s="25" t="s">
        <v>539</v>
      </c>
      <c r="B44" s="25" t="s">
        <v>540</v>
      </c>
      <c r="C44" s="122">
        <v>0.25962996999999999</v>
      </c>
      <c r="D44" s="124">
        <v>4.4990000000000004E-3</v>
      </c>
      <c r="E44" s="23">
        <f t="shared" si="0"/>
        <v>56.708372971771496</v>
      </c>
      <c r="F44" s="24">
        <f t="shared" si="1"/>
        <v>1.0144917059926588E-5</v>
      </c>
      <c r="G44" s="120"/>
    </row>
    <row r="45" spans="1:7" x14ac:dyDescent="0.15">
      <c r="A45" s="25" t="s">
        <v>547</v>
      </c>
      <c r="B45" s="25" t="s">
        <v>548</v>
      </c>
      <c r="C45" s="122">
        <v>3.2791918999999998</v>
      </c>
      <c r="D45" s="124">
        <v>1.2322696599999998</v>
      </c>
      <c r="E45" s="23">
        <f t="shared" si="0"/>
        <v>1.661099275949065</v>
      </c>
      <c r="F45" s="24">
        <f t="shared" si="1"/>
        <v>1.2813285711616067E-4</v>
      </c>
      <c r="G45" s="120"/>
    </row>
    <row r="46" spans="1:7" x14ac:dyDescent="0.15">
      <c r="A46" s="25" t="s">
        <v>549</v>
      </c>
      <c r="B46" s="25" t="s">
        <v>550</v>
      </c>
      <c r="C46" s="122">
        <v>3.3862750000000002E-3</v>
      </c>
      <c r="D46" s="124">
        <v>0.55838645999999992</v>
      </c>
      <c r="E46" s="23">
        <f t="shared" si="0"/>
        <v>-0.99393560689132754</v>
      </c>
      <c r="F46" s="24">
        <f t="shared" si="1"/>
        <v>1.3231707809812138E-7</v>
      </c>
      <c r="G46" s="120"/>
    </row>
    <row r="47" spans="1:7" x14ac:dyDescent="0.15">
      <c r="A47" s="25" t="s">
        <v>560</v>
      </c>
      <c r="B47" s="25" t="s">
        <v>561</v>
      </c>
      <c r="C47" s="122">
        <v>1.303345</v>
      </c>
      <c r="D47" s="124">
        <v>0</v>
      </c>
      <c r="E47" s="23" t="str">
        <f t="shared" si="0"/>
        <v/>
      </c>
      <c r="F47" s="24">
        <f t="shared" si="1"/>
        <v>5.0927583304308123E-5</v>
      </c>
      <c r="G47" s="120"/>
    </row>
    <row r="48" spans="1:7" x14ac:dyDescent="0.15">
      <c r="A48" s="25" t="s">
        <v>562</v>
      </c>
      <c r="B48" s="25" t="s">
        <v>563</v>
      </c>
      <c r="C48" s="122">
        <v>0</v>
      </c>
      <c r="D48" s="124">
        <v>1.0835749800000001</v>
      </c>
      <c r="E48" s="23">
        <f t="shared" si="0"/>
        <v>-1</v>
      </c>
      <c r="F48" s="24">
        <f t="shared" si="1"/>
        <v>0</v>
      </c>
      <c r="G48" s="120"/>
    </row>
    <row r="49" spans="1:7" x14ac:dyDescent="0.15">
      <c r="A49" s="25" t="s">
        <v>564</v>
      </c>
      <c r="B49" s="25" t="s">
        <v>565</v>
      </c>
      <c r="C49" s="122">
        <v>7.9805399999999995E-3</v>
      </c>
      <c r="D49" s="124">
        <v>2.5858811000000002E-2</v>
      </c>
      <c r="E49" s="23">
        <f t="shared" si="0"/>
        <v>-0.69138024172882506</v>
      </c>
      <c r="F49" s="24">
        <f t="shared" si="1"/>
        <v>3.1183578842391165E-7</v>
      </c>
      <c r="G49" s="120"/>
    </row>
    <row r="50" spans="1:7" x14ac:dyDescent="0.15">
      <c r="A50" s="25" t="s">
        <v>551</v>
      </c>
      <c r="B50" s="25" t="s">
        <v>552</v>
      </c>
      <c r="C50" s="122">
        <v>0.401644</v>
      </c>
      <c r="D50" s="124">
        <v>7.3699999999999998E-3</v>
      </c>
      <c r="E50" s="23">
        <f t="shared" si="0"/>
        <v>53.497150610583446</v>
      </c>
      <c r="F50" s="24">
        <f t="shared" si="1"/>
        <v>1.5694047446129408E-5</v>
      </c>
      <c r="G50" s="120"/>
    </row>
    <row r="51" spans="1:7" x14ac:dyDescent="0.15">
      <c r="A51" s="25" t="s">
        <v>531</v>
      </c>
      <c r="B51" s="25" t="s">
        <v>532</v>
      </c>
      <c r="C51" s="122">
        <v>15.949699800000001</v>
      </c>
      <c r="D51" s="124">
        <v>6.6820083200000004</v>
      </c>
      <c r="E51" s="23">
        <f t="shared" si="0"/>
        <v>1.3869619785208527</v>
      </c>
      <c r="F51" s="24">
        <f t="shared" si="1"/>
        <v>6.2322690096882E-4</v>
      </c>
      <c r="G51" s="120"/>
    </row>
    <row r="52" spans="1:7" x14ac:dyDescent="0.15">
      <c r="A52" s="25" t="s">
        <v>276</v>
      </c>
      <c r="B52" s="25" t="s">
        <v>277</v>
      </c>
      <c r="C52" s="122">
        <v>9.4042871E-2</v>
      </c>
      <c r="D52" s="124">
        <v>2.9932109810000003</v>
      </c>
      <c r="E52" s="23">
        <f t="shared" si="0"/>
        <v>-0.96858127556094253</v>
      </c>
      <c r="F52" s="24">
        <f t="shared" si="1"/>
        <v>3.674680262730745E-6</v>
      </c>
      <c r="G52" s="120"/>
    </row>
    <row r="53" spans="1:7" x14ac:dyDescent="0.15">
      <c r="A53" s="25" t="s">
        <v>278</v>
      </c>
      <c r="B53" s="25" t="s">
        <v>279</v>
      </c>
      <c r="C53" s="122">
        <v>3.8257003590000003</v>
      </c>
      <c r="D53" s="124">
        <v>1.1489960290000001</v>
      </c>
      <c r="E53" s="23">
        <f t="shared" si="0"/>
        <v>2.3296027683660516</v>
      </c>
      <c r="F53" s="24">
        <f t="shared" si="1"/>
        <v>1.4948741410009939E-4</v>
      </c>
      <c r="G53" s="120"/>
    </row>
    <row r="54" spans="1:7" x14ac:dyDescent="0.15">
      <c r="A54" s="25" t="s">
        <v>572</v>
      </c>
      <c r="B54" s="25" t="s">
        <v>573</v>
      </c>
      <c r="C54" s="122">
        <v>3.1155040000000001</v>
      </c>
      <c r="D54" s="124">
        <v>3.7800996699999998</v>
      </c>
      <c r="E54" s="23">
        <f t="shared" si="0"/>
        <v>-0.17581432449372425</v>
      </c>
      <c r="F54" s="24">
        <f t="shared" si="1"/>
        <v>1.2173683061269671E-4</v>
      </c>
      <c r="G54" s="120"/>
    </row>
    <row r="55" spans="1:7" x14ac:dyDescent="0.15">
      <c r="A55" s="25" t="s">
        <v>574</v>
      </c>
      <c r="B55" s="25" t="s">
        <v>575</v>
      </c>
      <c r="C55" s="122">
        <v>5.0141500000000006E-4</v>
      </c>
      <c r="D55" s="124">
        <v>0.13450000000000001</v>
      </c>
      <c r="E55" s="23">
        <f t="shared" si="0"/>
        <v>-0.99627200743494426</v>
      </c>
      <c r="F55" s="24">
        <f t="shared" si="1"/>
        <v>1.9592551613371489E-8</v>
      </c>
      <c r="G55" s="120"/>
    </row>
    <row r="56" spans="1:7" x14ac:dyDescent="0.15">
      <c r="A56" s="25" t="s">
        <v>1059</v>
      </c>
      <c r="B56" s="25" t="s">
        <v>1060</v>
      </c>
      <c r="C56" s="122">
        <v>0.23991679999999999</v>
      </c>
      <c r="D56" s="124">
        <v>0.7685503199999999</v>
      </c>
      <c r="E56" s="23">
        <f t="shared" si="0"/>
        <v>-0.68783202120064169</v>
      </c>
      <c r="F56" s="24">
        <f t="shared" si="1"/>
        <v>9.3746343585950232E-6</v>
      </c>
      <c r="G56" s="120"/>
    </row>
    <row r="57" spans="1:7" x14ac:dyDescent="0.15">
      <c r="A57" s="25" t="s">
        <v>553</v>
      </c>
      <c r="B57" s="25" t="s">
        <v>1058</v>
      </c>
      <c r="C57" s="122">
        <v>4.8274412499999997</v>
      </c>
      <c r="D57" s="124">
        <v>4.9126771299999996</v>
      </c>
      <c r="E57" s="23">
        <f t="shared" si="0"/>
        <v>-1.735018967143076E-2</v>
      </c>
      <c r="F57" s="24">
        <f t="shared" si="1"/>
        <v>1.8862996091290358E-4</v>
      </c>
      <c r="G57" s="120"/>
    </row>
    <row r="58" spans="1:7" x14ac:dyDescent="0.15">
      <c r="A58" s="25" t="s">
        <v>1544</v>
      </c>
      <c r="B58" s="25" t="s">
        <v>1545</v>
      </c>
      <c r="C58" s="122">
        <v>7.1306399999999992E-2</v>
      </c>
      <c r="D58" s="124">
        <v>8.0598249999999996E-2</v>
      </c>
      <c r="E58" s="23">
        <f t="shared" si="0"/>
        <v>-0.11528600186728621</v>
      </c>
      <c r="F58" s="24">
        <f t="shared" si="1"/>
        <v>2.786263518968743E-6</v>
      </c>
      <c r="G58" s="120"/>
    </row>
    <row r="59" spans="1:7" x14ac:dyDescent="0.15">
      <c r="A59" s="25" t="s">
        <v>1546</v>
      </c>
      <c r="B59" s="25" t="s">
        <v>1547</v>
      </c>
      <c r="C59" s="122">
        <v>1.1821109879999998</v>
      </c>
      <c r="D59" s="124">
        <v>0.26231301099999998</v>
      </c>
      <c r="E59" s="23">
        <f t="shared" si="0"/>
        <v>3.5064901031538991</v>
      </c>
      <c r="F59" s="24">
        <f t="shared" si="1"/>
        <v>4.6190422195434032E-5</v>
      </c>
      <c r="G59" s="120"/>
    </row>
    <row r="60" spans="1:7" x14ac:dyDescent="0.15">
      <c r="A60" s="25" t="s">
        <v>1548</v>
      </c>
      <c r="B60" s="25" t="s">
        <v>1549</v>
      </c>
      <c r="C60" s="122">
        <v>1.3211340300000001</v>
      </c>
      <c r="D60" s="124">
        <v>3.7762820000000002E-2</v>
      </c>
      <c r="E60" s="23">
        <f t="shared" si="0"/>
        <v>33.985046932406</v>
      </c>
      <c r="F60" s="24">
        <f t="shared" si="1"/>
        <v>5.1622681154246432E-5</v>
      </c>
      <c r="G60" s="120"/>
    </row>
    <row r="61" spans="1:7" x14ac:dyDescent="0.15">
      <c r="A61" s="25" t="s">
        <v>1550</v>
      </c>
      <c r="B61" s="25" t="s">
        <v>1551</v>
      </c>
      <c r="C61" s="122">
        <v>2.8633138700000003</v>
      </c>
      <c r="D61" s="124">
        <v>8.9234999999999991E-3</v>
      </c>
      <c r="E61" s="23">
        <f t="shared" si="0"/>
        <v>319.87340953661686</v>
      </c>
      <c r="F61" s="24">
        <f t="shared" si="1"/>
        <v>1.1188262174697099E-4</v>
      </c>
      <c r="G61" s="120"/>
    </row>
    <row r="62" spans="1:7" x14ac:dyDescent="0.15">
      <c r="A62" s="25" t="s">
        <v>1552</v>
      </c>
      <c r="B62" s="25" t="s">
        <v>1553</v>
      </c>
      <c r="C62" s="122">
        <v>287.04145163999999</v>
      </c>
      <c r="D62" s="124">
        <v>240.97604454100002</v>
      </c>
      <c r="E62" s="23">
        <f t="shared" si="0"/>
        <v>0.19116176957233755</v>
      </c>
      <c r="F62" s="24">
        <f t="shared" si="1"/>
        <v>1.1216007611327494E-2</v>
      </c>
      <c r="G62" s="120"/>
    </row>
    <row r="63" spans="1:7" x14ac:dyDescent="0.15">
      <c r="A63" s="25" t="s">
        <v>1361</v>
      </c>
      <c r="B63" s="25" t="s">
        <v>1381</v>
      </c>
      <c r="C63" s="122">
        <v>1.3055709099999999</v>
      </c>
      <c r="D63" s="124"/>
      <c r="E63" s="23" t="str">
        <f t="shared" si="0"/>
        <v/>
      </c>
      <c r="F63" s="24">
        <f t="shared" si="1"/>
        <v>5.101455967430447E-5</v>
      </c>
      <c r="G63" s="120"/>
    </row>
    <row r="64" spans="1:7" x14ac:dyDescent="0.15">
      <c r="A64" s="25" t="s">
        <v>1554</v>
      </c>
      <c r="B64" s="25" t="s">
        <v>1555</v>
      </c>
      <c r="C64" s="122">
        <v>29.074637792000001</v>
      </c>
      <c r="D64" s="124">
        <v>12.972325227000001</v>
      </c>
      <c r="E64" s="23">
        <f t="shared" si="0"/>
        <v>1.2412819046107004</v>
      </c>
      <c r="F64" s="24">
        <f t="shared" si="1"/>
        <v>1.1360775835980998E-3</v>
      </c>
      <c r="G64" s="120"/>
    </row>
    <row r="65" spans="1:7" x14ac:dyDescent="0.15">
      <c r="A65" s="25" t="s">
        <v>1155</v>
      </c>
      <c r="B65" s="25" t="s">
        <v>1556</v>
      </c>
      <c r="C65" s="122">
        <v>166.84493818499999</v>
      </c>
      <c r="D65" s="124">
        <v>153.66943961000001</v>
      </c>
      <c r="E65" s="23">
        <f t="shared" si="0"/>
        <v>8.5739224457629826E-2</v>
      </c>
      <c r="F65" s="24">
        <f t="shared" si="1"/>
        <v>6.5193862625158548E-3</v>
      </c>
      <c r="G65" s="120"/>
    </row>
    <row r="66" spans="1:7" x14ac:dyDescent="0.15">
      <c r="A66" s="25" t="s">
        <v>1156</v>
      </c>
      <c r="B66" s="25" t="s">
        <v>1557</v>
      </c>
      <c r="C66" s="122">
        <v>773.90660828900002</v>
      </c>
      <c r="D66" s="124">
        <v>471.61585868100002</v>
      </c>
      <c r="E66" s="23">
        <f t="shared" si="0"/>
        <v>0.64096816093809261</v>
      </c>
      <c r="F66" s="24">
        <f t="shared" si="1"/>
        <v>3.0240031045803379E-2</v>
      </c>
      <c r="G66" s="120"/>
    </row>
    <row r="67" spans="1:7" x14ac:dyDescent="0.15">
      <c r="A67" s="25" t="s">
        <v>228</v>
      </c>
      <c r="B67" s="25" t="s">
        <v>229</v>
      </c>
      <c r="C67" s="122">
        <v>15.638604109999999</v>
      </c>
      <c r="D67" s="124">
        <v>20.840948600000001</v>
      </c>
      <c r="E67" s="23">
        <f t="shared" si="0"/>
        <v>-0.24962129075065231</v>
      </c>
      <c r="F67" s="24">
        <f t="shared" si="1"/>
        <v>6.1107098548359828E-4</v>
      </c>
      <c r="G67" s="120"/>
    </row>
    <row r="68" spans="1:7" x14ac:dyDescent="0.15">
      <c r="A68" s="25" t="s">
        <v>1157</v>
      </c>
      <c r="B68" s="25" t="s">
        <v>1558</v>
      </c>
      <c r="C68" s="122">
        <v>1.118474942</v>
      </c>
      <c r="D68" s="124">
        <v>0.70527978000000002</v>
      </c>
      <c r="E68" s="23">
        <f t="shared" si="0"/>
        <v>0.58585992923262298</v>
      </c>
      <c r="F68" s="24">
        <f t="shared" si="1"/>
        <v>4.3703874095106203E-5</v>
      </c>
      <c r="G68" s="120"/>
    </row>
    <row r="69" spans="1:7" x14ac:dyDescent="0.15">
      <c r="A69" s="25" t="s">
        <v>717</v>
      </c>
      <c r="B69" s="25" t="s">
        <v>718</v>
      </c>
      <c r="C69" s="122">
        <v>4.23971E-2</v>
      </c>
      <c r="D69" s="124">
        <v>2.3219999999999998E-4</v>
      </c>
      <c r="E69" s="23">
        <f t="shared" si="0"/>
        <v>181.58871662360036</v>
      </c>
      <c r="F69" s="24">
        <f t="shared" si="1"/>
        <v>1.6566464306159014E-6</v>
      </c>
      <c r="G69" s="120"/>
    </row>
    <row r="70" spans="1:7" x14ac:dyDescent="0.15">
      <c r="A70" s="25" t="s">
        <v>1559</v>
      </c>
      <c r="B70" s="25" t="s">
        <v>1560</v>
      </c>
      <c r="C70" s="122">
        <v>36.737382091999997</v>
      </c>
      <c r="D70" s="124">
        <v>9.6089620900000003</v>
      </c>
      <c r="E70" s="23">
        <f t="shared" ref="E70:E133" si="2">IF(ISERROR(C70/D70-1),"",((C70/D70-1)))</f>
        <v>2.8232414435511624</v>
      </c>
      <c r="F70" s="24">
        <f t="shared" ref="F70:F133" si="3">C70/$C$1579</f>
        <v>1.4354956568464431E-3</v>
      </c>
      <c r="G70" s="120"/>
    </row>
    <row r="71" spans="1:7" x14ac:dyDescent="0.15">
      <c r="A71" s="25" t="s">
        <v>1561</v>
      </c>
      <c r="B71" s="25" t="s">
        <v>1562</v>
      </c>
      <c r="C71" s="122">
        <v>79.255083158000005</v>
      </c>
      <c r="D71" s="124">
        <v>26.610458511999997</v>
      </c>
      <c r="E71" s="23">
        <f t="shared" si="2"/>
        <v>1.9783433878923917</v>
      </c>
      <c r="F71" s="24">
        <f t="shared" si="3"/>
        <v>3.0968545165086093E-3</v>
      </c>
      <c r="G71" s="120"/>
    </row>
    <row r="72" spans="1:7" x14ac:dyDescent="0.15">
      <c r="A72" s="25" t="s">
        <v>1563</v>
      </c>
      <c r="B72" s="25" t="s">
        <v>1564</v>
      </c>
      <c r="C72" s="122">
        <v>14.053010843000001</v>
      </c>
      <c r="D72" s="124">
        <v>2.2544563960000001</v>
      </c>
      <c r="E72" s="23">
        <f t="shared" si="2"/>
        <v>5.2334365250681918</v>
      </c>
      <c r="F72" s="24">
        <f t="shared" si="3"/>
        <v>5.4911468596820332E-4</v>
      </c>
      <c r="G72" s="120"/>
    </row>
    <row r="73" spans="1:7" x14ac:dyDescent="0.15">
      <c r="A73" s="25" t="s">
        <v>554</v>
      </c>
      <c r="B73" s="25" t="s">
        <v>555</v>
      </c>
      <c r="C73" s="122">
        <v>5.3176075899999997</v>
      </c>
      <c r="D73" s="124">
        <v>0.30421403999999996</v>
      </c>
      <c r="E73" s="23">
        <f t="shared" si="2"/>
        <v>16.479823054846516</v>
      </c>
      <c r="F73" s="24">
        <f t="shared" si="3"/>
        <v>2.0778297650993877E-4</v>
      </c>
      <c r="G73" s="120"/>
    </row>
    <row r="74" spans="1:7" x14ac:dyDescent="0.15">
      <c r="A74" s="25" t="s">
        <v>1182</v>
      </c>
      <c r="B74" s="25" t="s">
        <v>1565</v>
      </c>
      <c r="C74" s="122">
        <v>2.7530712500000001</v>
      </c>
      <c r="D74" s="124">
        <v>1.2365691699999999</v>
      </c>
      <c r="E74" s="23">
        <f t="shared" si="2"/>
        <v>1.226378690971246</v>
      </c>
      <c r="F74" s="24">
        <f t="shared" si="3"/>
        <v>1.0757494403022278E-4</v>
      </c>
      <c r="G74" s="120"/>
    </row>
    <row r="75" spans="1:7" x14ac:dyDescent="0.15">
      <c r="A75" s="25" t="s">
        <v>1566</v>
      </c>
      <c r="B75" s="25" t="s">
        <v>1567</v>
      </c>
      <c r="C75" s="122">
        <v>5.7083496199999999</v>
      </c>
      <c r="D75" s="124">
        <v>3.4795514169999997</v>
      </c>
      <c r="E75" s="23">
        <f t="shared" si="2"/>
        <v>0.64054182160113782</v>
      </c>
      <c r="F75" s="24">
        <f t="shared" si="3"/>
        <v>2.2305103468587797E-4</v>
      </c>
      <c r="G75" s="120"/>
    </row>
    <row r="76" spans="1:7" x14ac:dyDescent="0.15">
      <c r="A76" s="25" t="s">
        <v>1568</v>
      </c>
      <c r="B76" s="25" t="s">
        <v>1569</v>
      </c>
      <c r="C76" s="122">
        <v>0.21067680999999999</v>
      </c>
      <c r="D76" s="124">
        <v>1.04534858</v>
      </c>
      <c r="E76" s="23">
        <f t="shared" si="2"/>
        <v>-0.79846262382639865</v>
      </c>
      <c r="F76" s="24">
        <f t="shared" si="3"/>
        <v>8.232095716453352E-6</v>
      </c>
      <c r="G76" s="120"/>
    </row>
    <row r="77" spans="1:7" x14ac:dyDescent="0.15">
      <c r="A77" s="25" t="s">
        <v>1570</v>
      </c>
      <c r="B77" s="25" t="s">
        <v>1571</v>
      </c>
      <c r="C77" s="122">
        <v>2.0569335799999999</v>
      </c>
      <c r="D77" s="124">
        <v>0.15520495000000001</v>
      </c>
      <c r="E77" s="23">
        <f t="shared" si="2"/>
        <v>12.253015319421189</v>
      </c>
      <c r="F77" s="24">
        <f t="shared" si="3"/>
        <v>8.0373697100060793E-5</v>
      </c>
      <c r="G77" s="120"/>
    </row>
    <row r="78" spans="1:7" x14ac:dyDescent="0.15">
      <c r="A78" s="25" t="s">
        <v>1572</v>
      </c>
      <c r="B78" s="25" t="s">
        <v>1573</v>
      </c>
      <c r="C78" s="122">
        <v>2.1897415980000003</v>
      </c>
      <c r="D78" s="124">
        <v>1.4653524499999999</v>
      </c>
      <c r="E78" s="23">
        <f t="shared" si="2"/>
        <v>0.49434465271477901</v>
      </c>
      <c r="F78" s="24">
        <f t="shared" si="3"/>
        <v>8.5563106964812706E-5</v>
      </c>
      <c r="G78" s="120"/>
    </row>
    <row r="79" spans="1:7" x14ac:dyDescent="0.15">
      <c r="A79" s="25" t="s">
        <v>1183</v>
      </c>
      <c r="B79" s="25" t="s">
        <v>1576</v>
      </c>
      <c r="C79" s="122">
        <v>12.148840141000001</v>
      </c>
      <c r="D79" s="124">
        <v>3.5004880649999999</v>
      </c>
      <c r="E79" s="23">
        <f t="shared" si="2"/>
        <v>2.4706132160459178</v>
      </c>
      <c r="F79" s="24">
        <f t="shared" si="3"/>
        <v>4.7471012535552754E-4</v>
      </c>
      <c r="G79" s="120"/>
    </row>
    <row r="80" spans="1:7" x14ac:dyDescent="0.15">
      <c r="A80" s="25" t="s">
        <v>1574</v>
      </c>
      <c r="B80" s="25" t="s">
        <v>1575</v>
      </c>
      <c r="C80" s="122">
        <v>10.270948287000001</v>
      </c>
      <c r="D80" s="124">
        <v>5.373649028</v>
      </c>
      <c r="E80" s="23">
        <f t="shared" si="2"/>
        <v>0.91135450668290297</v>
      </c>
      <c r="F80" s="24">
        <f t="shared" si="3"/>
        <v>4.0133239817579644E-4</v>
      </c>
      <c r="G80" s="120"/>
    </row>
    <row r="81" spans="1:7" x14ac:dyDescent="0.15">
      <c r="A81" s="25" t="s">
        <v>1577</v>
      </c>
      <c r="B81" s="25" t="s">
        <v>1578</v>
      </c>
      <c r="C81" s="122">
        <v>1.17768505</v>
      </c>
      <c r="D81" s="124">
        <v>0.10987373</v>
      </c>
      <c r="E81" s="23">
        <f t="shared" si="2"/>
        <v>9.7185316271687512</v>
      </c>
      <c r="F81" s="24">
        <f t="shared" si="3"/>
        <v>4.6017480782228249E-5</v>
      </c>
      <c r="G81" s="120"/>
    </row>
    <row r="82" spans="1:7" x14ac:dyDescent="0.15">
      <c r="A82" s="25" t="s">
        <v>1579</v>
      </c>
      <c r="B82" s="25" t="s">
        <v>1580</v>
      </c>
      <c r="C82" s="122">
        <v>7.7473607949999996</v>
      </c>
      <c r="D82" s="124">
        <v>9.3605025399999988</v>
      </c>
      <c r="E82" s="23">
        <f t="shared" si="2"/>
        <v>-0.17233495083267181</v>
      </c>
      <c r="F82" s="24">
        <f t="shared" si="3"/>
        <v>3.027244223715849E-4</v>
      </c>
      <c r="G82" s="120"/>
    </row>
    <row r="83" spans="1:7" x14ac:dyDescent="0.15">
      <c r="A83" s="25" t="s">
        <v>1581</v>
      </c>
      <c r="B83" s="25" t="s">
        <v>1582</v>
      </c>
      <c r="C83" s="122">
        <v>2.1842245499999997</v>
      </c>
      <c r="D83" s="124">
        <v>0.73009204999999999</v>
      </c>
      <c r="E83" s="23">
        <f t="shared" si="2"/>
        <v>1.9917111821721654</v>
      </c>
      <c r="F83" s="24">
        <f t="shared" si="3"/>
        <v>8.5347530949548983E-5</v>
      </c>
      <c r="G83" s="120"/>
    </row>
    <row r="84" spans="1:7" x14ac:dyDescent="0.15">
      <c r="A84" s="25" t="s">
        <v>1583</v>
      </c>
      <c r="B84" s="25" t="s">
        <v>1584</v>
      </c>
      <c r="C84" s="122">
        <v>4.4339467199999998</v>
      </c>
      <c r="D84" s="124">
        <v>0.38428037999999998</v>
      </c>
      <c r="E84" s="23">
        <f t="shared" si="2"/>
        <v>10.538311479758608</v>
      </c>
      <c r="F84" s="24">
        <f t="shared" si="3"/>
        <v>1.7325435011425507E-4</v>
      </c>
      <c r="G84" s="120"/>
    </row>
    <row r="85" spans="1:7" x14ac:dyDescent="0.15">
      <c r="A85" s="25" t="s">
        <v>1585</v>
      </c>
      <c r="B85" s="25" t="s">
        <v>1586</v>
      </c>
      <c r="C85" s="122">
        <v>7.1185300619999996</v>
      </c>
      <c r="D85" s="124">
        <v>0.65498348299999998</v>
      </c>
      <c r="E85" s="23">
        <f t="shared" si="2"/>
        <v>9.8682588901253254</v>
      </c>
      <c r="F85" s="24">
        <f t="shared" si="3"/>
        <v>2.7815316185409594E-4</v>
      </c>
      <c r="G85" s="120"/>
    </row>
    <row r="86" spans="1:7" x14ac:dyDescent="0.15">
      <c r="A86" s="25" t="s">
        <v>1587</v>
      </c>
      <c r="B86" s="25" t="s">
        <v>1588</v>
      </c>
      <c r="C86" s="122">
        <v>1.382043337</v>
      </c>
      <c r="D86" s="124">
        <v>1.1272571599999999</v>
      </c>
      <c r="E86" s="23">
        <f t="shared" si="2"/>
        <v>0.22602311703214206</v>
      </c>
      <c r="F86" s="24">
        <f t="shared" si="3"/>
        <v>5.4002683230634628E-5</v>
      </c>
      <c r="G86" s="120"/>
    </row>
    <row r="87" spans="1:7" x14ac:dyDescent="0.15">
      <c r="A87" s="25" t="s">
        <v>1589</v>
      </c>
      <c r="B87" s="25" t="s">
        <v>1590</v>
      </c>
      <c r="C87" s="122">
        <v>6.8212132699999994</v>
      </c>
      <c r="D87" s="124">
        <v>2.248174267</v>
      </c>
      <c r="E87" s="23">
        <f t="shared" si="2"/>
        <v>2.034112332894165</v>
      </c>
      <c r="F87" s="24">
        <f t="shared" si="3"/>
        <v>2.6653565022643816E-4</v>
      </c>
      <c r="G87" s="120"/>
    </row>
    <row r="88" spans="1:7" x14ac:dyDescent="0.15">
      <c r="A88" s="25" t="s">
        <v>723</v>
      </c>
      <c r="B88" s="25" t="s">
        <v>1131</v>
      </c>
      <c r="C88" s="122">
        <v>4.443645504</v>
      </c>
      <c r="D88" s="124">
        <v>2.2938186660000004</v>
      </c>
      <c r="E88" s="23">
        <f t="shared" si="2"/>
        <v>0.9372261503778343</v>
      </c>
      <c r="F88" s="24">
        <f t="shared" si="3"/>
        <v>1.736333254662229E-4</v>
      </c>
      <c r="G88" s="120"/>
    </row>
    <row r="89" spans="1:7" x14ac:dyDescent="0.15">
      <c r="A89" s="25" t="s">
        <v>1591</v>
      </c>
      <c r="B89" s="25" t="s">
        <v>1592</v>
      </c>
      <c r="C89" s="122">
        <v>2.3900000000000001E-2</v>
      </c>
      <c r="D89" s="124">
        <v>0.10680000000000001</v>
      </c>
      <c r="E89" s="23">
        <f t="shared" si="2"/>
        <v>-0.77621722846441954</v>
      </c>
      <c r="F89" s="24">
        <f t="shared" si="3"/>
        <v>9.3388108365242073E-7</v>
      </c>
      <c r="G89" s="120"/>
    </row>
    <row r="90" spans="1:7" x14ac:dyDescent="0.15">
      <c r="A90" s="25" t="s">
        <v>1593</v>
      </c>
      <c r="B90" s="25" t="s">
        <v>1594</v>
      </c>
      <c r="C90" s="122">
        <v>1.9128433E-2</v>
      </c>
      <c r="D90" s="124">
        <v>9.7267000000000013E-3</v>
      </c>
      <c r="E90" s="23">
        <f t="shared" si="2"/>
        <v>0.96659021045164328</v>
      </c>
      <c r="F90" s="24">
        <f t="shared" si="3"/>
        <v>7.4743438236873327E-7</v>
      </c>
      <c r="G90" s="120"/>
    </row>
    <row r="91" spans="1:7" x14ac:dyDescent="0.15">
      <c r="A91" s="25" t="s">
        <v>1595</v>
      </c>
      <c r="B91" s="25" t="s">
        <v>1596</v>
      </c>
      <c r="C91" s="122">
        <v>3.0837881230000002</v>
      </c>
      <c r="D91" s="124">
        <v>2.201308992</v>
      </c>
      <c r="E91" s="23">
        <f t="shared" si="2"/>
        <v>0.4008883506164318</v>
      </c>
      <c r="F91" s="24">
        <f t="shared" si="3"/>
        <v>1.2049754786869057E-4</v>
      </c>
      <c r="G91" s="120"/>
    </row>
    <row r="92" spans="1:7" x14ac:dyDescent="0.15">
      <c r="A92" s="25" t="s">
        <v>1597</v>
      </c>
      <c r="B92" s="25" t="s">
        <v>1598</v>
      </c>
      <c r="C92" s="122">
        <v>12.170855857999999</v>
      </c>
      <c r="D92" s="124">
        <v>10.466838637</v>
      </c>
      <c r="E92" s="23">
        <f t="shared" si="2"/>
        <v>0.1628015182135647</v>
      </c>
      <c r="F92" s="24">
        <f t="shared" si="3"/>
        <v>4.7557037898102308E-4</v>
      </c>
      <c r="G92" s="120"/>
    </row>
    <row r="93" spans="1:7" x14ac:dyDescent="0.15">
      <c r="A93" s="25" t="s">
        <v>1012</v>
      </c>
      <c r="B93" s="25" t="s">
        <v>1013</v>
      </c>
      <c r="C93" s="122">
        <v>0.29262410900000002</v>
      </c>
      <c r="D93" s="124">
        <v>0.489779835</v>
      </c>
      <c r="E93" s="23">
        <f t="shared" si="2"/>
        <v>-0.40253949205564976</v>
      </c>
      <c r="F93" s="24">
        <f t="shared" si="3"/>
        <v>1.1434147280993476E-5</v>
      </c>
      <c r="G93" s="120"/>
    </row>
    <row r="94" spans="1:7" x14ac:dyDescent="0.15">
      <c r="A94" s="25" t="s">
        <v>1004</v>
      </c>
      <c r="B94" s="25" t="s">
        <v>1599</v>
      </c>
      <c r="C94" s="122">
        <v>630.47131879300002</v>
      </c>
      <c r="D94" s="124">
        <v>777.86655598599998</v>
      </c>
      <c r="E94" s="23">
        <f t="shared" si="2"/>
        <v>-0.18948653346609845</v>
      </c>
      <c r="F94" s="24">
        <f t="shared" si="3"/>
        <v>2.463536562368944E-2</v>
      </c>
      <c r="G94" s="120"/>
    </row>
    <row r="95" spans="1:7" x14ac:dyDescent="0.15">
      <c r="A95" s="25" t="s">
        <v>1104</v>
      </c>
      <c r="B95" s="25" t="s">
        <v>1005</v>
      </c>
      <c r="C95" s="122">
        <v>13.081991648000001</v>
      </c>
      <c r="D95" s="124">
        <v>39.406713093</v>
      </c>
      <c r="E95" s="23">
        <f t="shared" si="2"/>
        <v>-0.66802631782238597</v>
      </c>
      <c r="F95" s="24">
        <f t="shared" si="3"/>
        <v>5.1117257475172208E-4</v>
      </c>
      <c r="G95" s="120"/>
    </row>
    <row r="96" spans="1:7" x14ac:dyDescent="0.15">
      <c r="A96" s="25" t="s">
        <v>1600</v>
      </c>
      <c r="B96" s="25" t="s">
        <v>1601</v>
      </c>
      <c r="C96" s="122">
        <v>16.932916379999998</v>
      </c>
      <c r="D96" s="124">
        <v>13.26702047</v>
      </c>
      <c r="E96" s="23">
        <f t="shared" si="2"/>
        <v>0.27631644334080074</v>
      </c>
      <c r="F96" s="24">
        <f t="shared" si="3"/>
        <v>6.6164561917783356E-4</v>
      </c>
      <c r="G96" s="120"/>
    </row>
    <row r="97" spans="1:7" x14ac:dyDescent="0.15">
      <c r="A97" s="25" t="s">
        <v>791</v>
      </c>
      <c r="B97" s="25" t="s">
        <v>792</v>
      </c>
      <c r="C97" s="122">
        <v>3.7001519999999996E-2</v>
      </c>
      <c r="D97" s="124">
        <v>0.21222157999999999</v>
      </c>
      <c r="E97" s="23">
        <f t="shared" si="2"/>
        <v>-0.82564676033417528</v>
      </c>
      <c r="F97" s="24">
        <f t="shared" si="3"/>
        <v>1.4458167194304064E-6</v>
      </c>
      <c r="G97" s="120"/>
    </row>
    <row r="98" spans="1:7" x14ac:dyDescent="0.15">
      <c r="A98" s="25" t="s">
        <v>1602</v>
      </c>
      <c r="B98" s="25" t="s">
        <v>1603</v>
      </c>
      <c r="C98" s="122">
        <v>6.1596245630000004</v>
      </c>
      <c r="D98" s="124">
        <v>31.571302894999999</v>
      </c>
      <c r="E98" s="23">
        <f t="shared" si="2"/>
        <v>-0.80489799285491281</v>
      </c>
      <c r="F98" s="24">
        <f t="shared" si="3"/>
        <v>2.4068438752244804E-4</v>
      </c>
      <c r="G98" s="120"/>
    </row>
    <row r="99" spans="1:7" x14ac:dyDescent="0.15">
      <c r="A99" s="25" t="s">
        <v>1105</v>
      </c>
      <c r="B99" s="25" t="s">
        <v>1604</v>
      </c>
      <c r="C99" s="122">
        <v>5.4977713710000007</v>
      </c>
      <c r="D99" s="124">
        <v>5.2243790999999993</v>
      </c>
      <c r="E99" s="23">
        <f t="shared" si="2"/>
        <v>5.2330098135489722E-2</v>
      </c>
      <c r="F99" s="24">
        <f t="shared" si="3"/>
        <v>2.1482279019341988E-4</v>
      </c>
      <c r="G99" s="120"/>
    </row>
    <row r="100" spans="1:7" x14ac:dyDescent="0.15">
      <c r="A100" s="25" t="s">
        <v>1106</v>
      </c>
      <c r="B100" s="25" t="s">
        <v>1605</v>
      </c>
      <c r="C100" s="122">
        <v>3.1378447899999999</v>
      </c>
      <c r="D100" s="124">
        <v>3.9195601099999999</v>
      </c>
      <c r="E100" s="23">
        <f t="shared" si="2"/>
        <v>-0.19943955394525126</v>
      </c>
      <c r="F100" s="24">
        <f t="shared" si="3"/>
        <v>1.2260978631038923E-4</v>
      </c>
      <c r="G100" s="120"/>
    </row>
    <row r="101" spans="1:7" x14ac:dyDescent="0.15">
      <c r="A101" s="25" t="s">
        <v>1107</v>
      </c>
      <c r="B101" s="25" t="s">
        <v>1606</v>
      </c>
      <c r="C101" s="122">
        <v>51.286501887999997</v>
      </c>
      <c r="D101" s="124">
        <v>44.638843689000005</v>
      </c>
      <c r="E101" s="23">
        <f t="shared" si="2"/>
        <v>0.14892093185285882</v>
      </c>
      <c r="F101" s="24">
        <f t="shared" si="3"/>
        <v>2.0039955631760398E-3</v>
      </c>
      <c r="G101" s="120"/>
    </row>
    <row r="102" spans="1:7" x14ac:dyDescent="0.15">
      <c r="A102" s="25" t="s">
        <v>1108</v>
      </c>
      <c r="B102" s="25" t="s">
        <v>1607</v>
      </c>
      <c r="C102" s="122">
        <v>0.24283726</v>
      </c>
      <c r="D102" s="124">
        <v>0.32134928000000001</v>
      </c>
      <c r="E102" s="23">
        <f t="shared" si="2"/>
        <v>-0.24431988769354018</v>
      </c>
      <c r="F102" s="24">
        <f t="shared" si="3"/>
        <v>9.488749938074671E-6</v>
      </c>
      <c r="G102" s="120"/>
    </row>
    <row r="103" spans="1:7" x14ac:dyDescent="0.15">
      <c r="A103" s="25" t="s">
        <v>1109</v>
      </c>
      <c r="B103" s="25" t="s">
        <v>1608</v>
      </c>
      <c r="C103" s="122">
        <v>2.7124800000000002E-3</v>
      </c>
      <c r="D103" s="124">
        <v>0.68811148</v>
      </c>
      <c r="E103" s="23">
        <f t="shared" si="2"/>
        <v>-0.99605808058891854</v>
      </c>
      <c r="F103" s="24">
        <f t="shared" si="3"/>
        <v>1.0598886032575389E-7</v>
      </c>
      <c r="G103" s="120"/>
    </row>
    <row r="104" spans="1:7" x14ac:dyDescent="0.15">
      <c r="A104" s="25" t="s">
        <v>1110</v>
      </c>
      <c r="B104" s="25" t="s">
        <v>1609</v>
      </c>
      <c r="C104" s="122">
        <v>34.215829112999998</v>
      </c>
      <c r="D104" s="124">
        <v>7.5721482900000003</v>
      </c>
      <c r="E104" s="23">
        <f t="shared" si="2"/>
        <v>3.5186422402987567</v>
      </c>
      <c r="F104" s="24">
        <f t="shared" si="3"/>
        <v>1.336967178665878E-3</v>
      </c>
      <c r="G104" s="120"/>
    </row>
    <row r="105" spans="1:7" x14ac:dyDescent="0.15">
      <c r="A105" s="25" t="s">
        <v>1111</v>
      </c>
      <c r="B105" s="25" t="s">
        <v>1610</v>
      </c>
      <c r="C105" s="122">
        <v>27.032085535</v>
      </c>
      <c r="D105" s="124">
        <v>17.375861329999999</v>
      </c>
      <c r="E105" s="23">
        <f t="shared" si="2"/>
        <v>0.55572636208417547</v>
      </c>
      <c r="F105" s="24">
        <f t="shared" si="3"/>
        <v>1.0562658298247166E-3</v>
      </c>
      <c r="G105" s="120"/>
    </row>
    <row r="106" spans="1:7" x14ac:dyDescent="0.15">
      <c r="A106" s="25" t="s">
        <v>1112</v>
      </c>
      <c r="B106" s="25" t="s">
        <v>1611</v>
      </c>
      <c r="C106" s="122">
        <v>8.0761583300000002</v>
      </c>
      <c r="D106" s="124">
        <v>0.57421564000000003</v>
      </c>
      <c r="E106" s="23">
        <f t="shared" si="2"/>
        <v>13.064678436832546</v>
      </c>
      <c r="F106" s="24">
        <f t="shared" si="3"/>
        <v>3.1557202899451563E-4</v>
      </c>
      <c r="G106" s="120"/>
    </row>
    <row r="107" spans="1:7" x14ac:dyDescent="0.15">
      <c r="A107" s="25" t="s">
        <v>1113</v>
      </c>
      <c r="B107" s="25" t="s">
        <v>1612</v>
      </c>
      <c r="C107" s="122">
        <v>16.824301143</v>
      </c>
      <c r="D107" s="124">
        <v>8.8553346380000004</v>
      </c>
      <c r="E107" s="23">
        <f t="shared" si="2"/>
        <v>0.89990574391210254</v>
      </c>
      <c r="F107" s="24">
        <f t="shared" si="3"/>
        <v>6.5740153067445604E-4</v>
      </c>
      <c r="G107" s="120"/>
    </row>
    <row r="108" spans="1:7" x14ac:dyDescent="0.15">
      <c r="A108" s="25" t="s">
        <v>1114</v>
      </c>
      <c r="B108" s="25" t="s">
        <v>1613</v>
      </c>
      <c r="C108" s="122">
        <v>9.7296511670000001</v>
      </c>
      <c r="D108" s="124">
        <v>7.3353355449999995</v>
      </c>
      <c r="E108" s="23">
        <f t="shared" si="2"/>
        <v>0.32640846588565986</v>
      </c>
      <c r="F108" s="24">
        <f t="shared" si="3"/>
        <v>3.8018147177397486E-4</v>
      </c>
      <c r="G108" s="120"/>
    </row>
    <row r="109" spans="1:7" x14ac:dyDescent="0.15">
      <c r="A109" s="25" t="s">
        <v>1614</v>
      </c>
      <c r="B109" s="25" t="s">
        <v>1615</v>
      </c>
      <c r="C109" s="122">
        <v>7.4019265299999999</v>
      </c>
      <c r="D109" s="124">
        <v>0.47802306</v>
      </c>
      <c r="E109" s="23">
        <f t="shared" si="2"/>
        <v>14.484454934036027</v>
      </c>
      <c r="F109" s="24">
        <f t="shared" si="3"/>
        <v>2.8922674347079503E-4</v>
      </c>
      <c r="G109" s="120"/>
    </row>
    <row r="110" spans="1:7" x14ac:dyDescent="0.15">
      <c r="A110" s="25" t="s">
        <v>1115</v>
      </c>
      <c r="B110" s="25" t="s">
        <v>1616</v>
      </c>
      <c r="C110" s="122">
        <v>10.893587779999999</v>
      </c>
      <c r="D110" s="124">
        <v>11.533400759999999</v>
      </c>
      <c r="E110" s="23">
        <f t="shared" si="2"/>
        <v>-5.5474789553744852E-2</v>
      </c>
      <c r="F110" s="24">
        <f t="shared" si="3"/>
        <v>4.2566173894766388E-4</v>
      </c>
      <c r="G110" s="120"/>
    </row>
    <row r="111" spans="1:7" x14ac:dyDescent="0.15">
      <c r="A111" s="25" t="s">
        <v>1617</v>
      </c>
      <c r="B111" s="25" t="s">
        <v>1618</v>
      </c>
      <c r="C111" s="122">
        <v>1.1136371</v>
      </c>
      <c r="D111" s="124">
        <v>4.01724E-3</v>
      </c>
      <c r="E111" s="23">
        <f t="shared" si="2"/>
        <v>276.21448058866287</v>
      </c>
      <c r="F111" s="24">
        <f t="shared" si="3"/>
        <v>4.3514837729855195E-5</v>
      </c>
      <c r="G111" s="120"/>
    </row>
    <row r="112" spans="1:7" x14ac:dyDescent="0.15">
      <c r="A112" s="25" t="s">
        <v>1116</v>
      </c>
      <c r="B112" s="25" t="s">
        <v>1619</v>
      </c>
      <c r="C112" s="122">
        <v>9.7574721400000008</v>
      </c>
      <c r="D112" s="124">
        <v>4.0424600599999998</v>
      </c>
      <c r="E112" s="23">
        <f t="shared" si="2"/>
        <v>1.4137460841109712</v>
      </c>
      <c r="F112" s="24">
        <f t="shared" si="3"/>
        <v>3.8126856300466549E-4</v>
      </c>
      <c r="G112" s="120"/>
    </row>
    <row r="113" spans="1:7" x14ac:dyDescent="0.15">
      <c r="A113" s="25" t="s">
        <v>152</v>
      </c>
      <c r="B113" s="25" t="s">
        <v>153</v>
      </c>
      <c r="C113" s="122">
        <v>9.9968199999999993E-2</v>
      </c>
      <c r="D113" s="124">
        <v>0</v>
      </c>
      <c r="E113" s="23" t="str">
        <f t="shared" si="2"/>
        <v/>
      </c>
      <c r="F113" s="24">
        <f t="shared" si="3"/>
        <v>3.906209663045268E-6</v>
      </c>
      <c r="G113" s="120"/>
    </row>
    <row r="114" spans="1:7" x14ac:dyDescent="0.15">
      <c r="A114" s="25" t="s">
        <v>150</v>
      </c>
      <c r="B114" s="25" t="s">
        <v>151</v>
      </c>
      <c r="C114" s="122">
        <v>2.2148E-4</v>
      </c>
      <c r="D114" s="124">
        <v>1.0961E-4</v>
      </c>
      <c r="E114" s="23">
        <f t="shared" si="2"/>
        <v>1.0206185567010309</v>
      </c>
      <c r="F114" s="24">
        <f t="shared" si="3"/>
        <v>8.6542252053279546E-9</v>
      </c>
      <c r="G114" s="120"/>
    </row>
    <row r="115" spans="1:7" x14ac:dyDescent="0.15">
      <c r="A115" s="25" t="s">
        <v>1171</v>
      </c>
      <c r="B115" s="25" t="s">
        <v>192</v>
      </c>
      <c r="C115" s="122">
        <v>0.367701</v>
      </c>
      <c r="D115" s="124">
        <v>0.28289195</v>
      </c>
      <c r="E115" s="23">
        <f t="shared" si="2"/>
        <v>0.29979308354302758</v>
      </c>
      <c r="F115" s="24">
        <f t="shared" si="3"/>
        <v>1.4367740934731328E-5</v>
      </c>
      <c r="G115" s="120"/>
    </row>
    <row r="116" spans="1:7" x14ac:dyDescent="0.15">
      <c r="A116" s="25" t="s">
        <v>1172</v>
      </c>
      <c r="B116" s="25" t="s">
        <v>212</v>
      </c>
      <c r="C116" s="122">
        <v>1.9282000000000001E-2</v>
      </c>
      <c r="D116" s="124">
        <v>0</v>
      </c>
      <c r="E116" s="23" t="str">
        <f t="shared" si="2"/>
        <v/>
      </c>
      <c r="F116" s="24">
        <f t="shared" si="3"/>
        <v>7.5343493953916216E-7</v>
      </c>
      <c r="G116" s="120"/>
    </row>
    <row r="117" spans="1:7" x14ac:dyDescent="0.15">
      <c r="A117" s="25" t="s">
        <v>1620</v>
      </c>
      <c r="B117" s="25" t="s">
        <v>1621</v>
      </c>
      <c r="C117" s="122">
        <v>1.1006528600000001</v>
      </c>
      <c r="D117" s="124">
        <v>1.3789200000000001E-3</v>
      </c>
      <c r="E117" s="23">
        <f t="shared" si="2"/>
        <v>797.19921387752731</v>
      </c>
      <c r="F117" s="24">
        <f t="shared" si="3"/>
        <v>4.3007484754055903E-5</v>
      </c>
      <c r="G117" s="120"/>
    </row>
    <row r="118" spans="1:7" x14ac:dyDescent="0.15">
      <c r="A118" s="25" t="s">
        <v>1117</v>
      </c>
      <c r="B118" s="25" t="s">
        <v>1622</v>
      </c>
      <c r="C118" s="122">
        <v>21.768802000000001</v>
      </c>
      <c r="D118" s="124">
        <v>6.7477877800000003</v>
      </c>
      <c r="E118" s="23">
        <f t="shared" si="2"/>
        <v>2.2260650022991681</v>
      </c>
      <c r="F118" s="24">
        <f t="shared" si="3"/>
        <v>8.506055398148528E-4</v>
      </c>
      <c r="G118" s="120"/>
    </row>
    <row r="119" spans="1:7" x14ac:dyDescent="0.15">
      <c r="A119" s="25" t="s">
        <v>1118</v>
      </c>
      <c r="B119" s="25" t="s">
        <v>1011</v>
      </c>
      <c r="C119" s="122">
        <v>15.964330509</v>
      </c>
      <c r="D119" s="124">
        <v>9.5669624550000005</v>
      </c>
      <c r="E119" s="23">
        <f t="shared" si="2"/>
        <v>0.66869375562946098</v>
      </c>
      <c r="F119" s="24">
        <f t="shared" si="3"/>
        <v>6.2379858893432303E-4</v>
      </c>
      <c r="G119" s="120"/>
    </row>
    <row r="120" spans="1:7" x14ac:dyDescent="0.15">
      <c r="A120" s="25" t="s">
        <v>1623</v>
      </c>
      <c r="B120" s="25" t="s">
        <v>1624</v>
      </c>
      <c r="C120" s="122">
        <v>10.98124827</v>
      </c>
      <c r="D120" s="124">
        <v>2.3313335199999998</v>
      </c>
      <c r="E120" s="23">
        <f t="shared" si="2"/>
        <v>3.7102862699799388</v>
      </c>
      <c r="F120" s="24">
        <f t="shared" si="3"/>
        <v>4.2908703072150084E-4</v>
      </c>
      <c r="G120" s="120"/>
    </row>
    <row r="121" spans="1:7" x14ac:dyDescent="0.15">
      <c r="A121" s="25" t="s">
        <v>1625</v>
      </c>
      <c r="B121" s="25" t="s">
        <v>1626</v>
      </c>
      <c r="C121" s="122">
        <v>0.71806515000000004</v>
      </c>
      <c r="D121" s="124">
        <v>3.8657004999999994E-2</v>
      </c>
      <c r="E121" s="23">
        <f t="shared" si="2"/>
        <v>17.575291852020097</v>
      </c>
      <c r="F121" s="24">
        <f t="shared" si="3"/>
        <v>2.8058052737030879E-5</v>
      </c>
      <c r="G121" s="120"/>
    </row>
    <row r="122" spans="1:7" x14ac:dyDescent="0.15">
      <c r="A122" s="25" t="s">
        <v>558</v>
      </c>
      <c r="B122" s="25" t="s">
        <v>559</v>
      </c>
      <c r="C122" s="122">
        <v>2.6909541400000001</v>
      </c>
      <c r="D122" s="124">
        <v>1.0094086600000001</v>
      </c>
      <c r="E122" s="23">
        <f t="shared" si="2"/>
        <v>1.665871858083722</v>
      </c>
      <c r="F122" s="24">
        <f t="shared" si="3"/>
        <v>1.0514774762854259E-4</v>
      </c>
      <c r="G122" s="120"/>
    </row>
    <row r="123" spans="1:7" x14ac:dyDescent="0.15">
      <c r="A123" s="25" t="s">
        <v>1627</v>
      </c>
      <c r="B123" s="25" t="s">
        <v>1628</v>
      </c>
      <c r="C123" s="122">
        <v>26.674695647</v>
      </c>
      <c r="D123" s="124">
        <v>26.727086082</v>
      </c>
      <c r="E123" s="23">
        <f t="shared" si="2"/>
        <v>-1.9602000322542779E-3</v>
      </c>
      <c r="F123" s="24">
        <f t="shared" si="3"/>
        <v>1.0423009906660615E-3</v>
      </c>
      <c r="G123" s="120"/>
    </row>
    <row r="124" spans="1:7" x14ac:dyDescent="0.15">
      <c r="A124" s="25" t="s">
        <v>1629</v>
      </c>
      <c r="B124" s="25" t="s">
        <v>1630</v>
      </c>
      <c r="C124" s="122">
        <v>6.5358982769999994</v>
      </c>
      <c r="D124" s="124">
        <v>2.3446433999999998</v>
      </c>
      <c r="E124" s="23">
        <f t="shared" si="2"/>
        <v>1.7875873478244069</v>
      </c>
      <c r="F124" s="24">
        <f t="shared" si="3"/>
        <v>2.5538710316178861E-4</v>
      </c>
      <c r="G124" s="120"/>
    </row>
    <row r="125" spans="1:7" x14ac:dyDescent="0.15">
      <c r="A125" s="25" t="s">
        <v>1631</v>
      </c>
      <c r="B125" s="25" t="s">
        <v>1632</v>
      </c>
      <c r="C125" s="122">
        <v>5.0459053799999998</v>
      </c>
      <c r="D125" s="124">
        <v>3.73640829</v>
      </c>
      <c r="E125" s="23">
        <f t="shared" si="2"/>
        <v>0.35046948522855348</v>
      </c>
      <c r="F125" s="24">
        <f t="shared" si="3"/>
        <v>1.9716634243857655E-4</v>
      </c>
      <c r="G125" s="120"/>
    </row>
    <row r="126" spans="1:7" x14ac:dyDescent="0.15">
      <c r="A126" s="25" t="s">
        <v>1633</v>
      </c>
      <c r="B126" s="25" t="s">
        <v>1634</v>
      </c>
      <c r="C126" s="122">
        <v>16.668881105000001</v>
      </c>
      <c r="D126" s="124">
        <v>13.792239621</v>
      </c>
      <c r="E126" s="23">
        <f t="shared" si="2"/>
        <v>0.20856956977603835</v>
      </c>
      <c r="F126" s="24">
        <f t="shared" si="3"/>
        <v>6.513285669293205E-4</v>
      </c>
      <c r="G126" s="120"/>
    </row>
    <row r="127" spans="1:7" x14ac:dyDescent="0.15">
      <c r="A127" s="25" t="s">
        <v>1635</v>
      </c>
      <c r="B127" s="25" t="s">
        <v>1636</v>
      </c>
      <c r="C127" s="122">
        <v>26.325731061999999</v>
      </c>
      <c r="D127" s="124">
        <v>10.121456131999999</v>
      </c>
      <c r="E127" s="23">
        <f t="shared" si="2"/>
        <v>1.6009825778692615</v>
      </c>
      <c r="F127" s="24">
        <f t="shared" si="3"/>
        <v>1.0286653661976046E-3</v>
      </c>
      <c r="G127" s="120"/>
    </row>
    <row r="128" spans="1:7" x14ac:dyDescent="0.15">
      <c r="A128" s="25" t="s">
        <v>0</v>
      </c>
      <c r="B128" s="25" t="s">
        <v>1</v>
      </c>
      <c r="C128" s="122">
        <v>1.27211143</v>
      </c>
      <c r="D128" s="124">
        <v>0.21122099</v>
      </c>
      <c r="E128" s="23">
        <f t="shared" si="2"/>
        <v>5.0226563183895694</v>
      </c>
      <c r="F128" s="24">
        <f t="shared" si="3"/>
        <v>4.97071464759427E-5</v>
      </c>
      <c r="G128" s="120"/>
    </row>
    <row r="129" spans="1:7" x14ac:dyDescent="0.15">
      <c r="A129" s="25" t="s">
        <v>2</v>
      </c>
      <c r="B129" s="25" t="s">
        <v>3</v>
      </c>
      <c r="C129" s="122">
        <v>0.56324661300000001</v>
      </c>
      <c r="D129" s="124">
        <v>0.28393524999999997</v>
      </c>
      <c r="E129" s="23">
        <f t="shared" si="2"/>
        <v>0.98371499487999481</v>
      </c>
      <c r="F129" s="24">
        <f t="shared" si="3"/>
        <v>2.2008592356150445E-5</v>
      </c>
      <c r="G129" s="120"/>
    </row>
    <row r="130" spans="1:7" x14ac:dyDescent="0.15">
      <c r="A130" s="25" t="s">
        <v>4</v>
      </c>
      <c r="B130" s="25" t="s">
        <v>5</v>
      </c>
      <c r="C130" s="122">
        <v>37.995647990999998</v>
      </c>
      <c r="D130" s="124">
        <v>31.176467859000002</v>
      </c>
      <c r="E130" s="23">
        <f t="shared" si="2"/>
        <v>0.21872843847611945</v>
      </c>
      <c r="F130" s="24">
        <f t="shared" si="3"/>
        <v>1.4846617958121757E-3</v>
      </c>
      <c r="G130" s="120"/>
    </row>
    <row r="131" spans="1:7" x14ac:dyDescent="0.15">
      <c r="A131" s="25" t="s">
        <v>6</v>
      </c>
      <c r="B131" s="25" t="s">
        <v>7</v>
      </c>
      <c r="C131" s="122">
        <v>22.142018203999999</v>
      </c>
      <c r="D131" s="124">
        <v>22.255142840000001</v>
      </c>
      <c r="E131" s="23">
        <f t="shared" si="2"/>
        <v>-5.0830784063393697E-3</v>
      </c>
      <c r="F131" s="24">
        <f t="shared" si="3"/>
        <v>8.6518878471142867E-4</v>
      </c>
      <c r="G131" s="120"/>
    </row>
    <row r="132" spans="1:7" x14ac:dyDescent="0.15">
      <c r="A132" s="25" t="s">
        <v>8</v>
      </c>
      <c r="B132" s="25" t="s">
        <v>9</v>
      </c>
      <c r="C132" s="122">
        <v>6.49765836</v>
      </c>
      <c r="D132" s="124">
        <v>6.0748281689999999</v>
      </c>
      <c r="E132" s="23">
        <f t="shared" si="2"/>
        <v>6.9603646265702368E-2</v>
      </c>
      <c r="F132" s="24">
        <f t="shared" si="3"/>
        <v>2.5389289667113012E-4</v>
      </c>
      <c r="G132" s="120"/>
    </row>
    <row r="133" spans="1:7" x14ac:dyDescent="0.15">
      <c r="A133" s="25" t="s">
        <v>556</v>
      </c>
      <c r="B133" s="25" t="s">
        <v>557</v>
      </c>
      <c r="C133" s="122">
        <v>5.6554411</v>
      </c>
      <c r="D133" s="124">
        <v>0.30559903000000005</v>
      </c>
      <c r="E133" s="23">
        <f t="shared" si="2"/>
        <v>17.506083281743397</v>
      </c>
      <c r="F133" s="24">
        <f t="shared" si="3"/>
        <v>2.2098365953976726E-4</v>
      </c>
      <c r="G133" s="120"/>
    </row>
    <row r="134" spans="1:7" x14ac:dyDescent="0.15">
      <c r="A134" s="25" t="s">
        <v>10</v>
      </c>
      <c r="B134" s="25" t="s">
        <v>11</v>
      </c>
      <c r="C134" s="122">
        <v>9.9583156850000005</v>
      </c>
      <c r="D134" s="124">
        <v>13.180253739999999</v>
      </c>
      <c r="E134" s="23">
        <f t="shared" ref="E134:E197" si="4">IF(ISERROR(C134/D134-1),"",((C134/D134-1)))</f>
        <v>-0.24445189892072583</v>
      </c>
      <c r="F134" s="24">
        <f t="shared" ref="F134:F197" si="5">C134/$C$1579</f>
        <v>3.8911642858831372E-4</v>
      </c>
      <c r="G134" s="120"/>
    </row>
    <row r="135" spans="1:7" x14ac:dyDescent="0.15">
      <c r="A135" s="25" t="s">
        <v>12</v>
      </c>
      <c r="B135" s="25" t="s">
        <v>13</v>
      </c>
      <c r="C135" s="122">
        <v>10.721565289999999</v>
      </c>
      <c r="D135" s="124">
        <v>5.3434845310000005</v>
      </c>
      <c r="E135" s="23">
        <f t="shared" si="4"/>
        <v>1.0064744695711738</v>
      </c>
      <c r="F135" s="24">
        <f t="shared" si="5"/>
        <v>4.1894004232114558E-4</v>
      </c>
      <c r="G135" s="120"/>
    </row>
    <row r="136" spans="1:7" x14ac:dyDescent="0.15">
      <c r="A136" s="25" t="s">
        <v>14</v>
      </c>
      <c r="B136" s="25" t="s">
        <v>15</v>
      </c>
      <c r="C136" s="122">
        <v>25.884024497000002</v>
      </c>
      <c r="D136" s="124">
        <v>20.166578695000002</v>
      </c>
      <c r="E136" s="23">
        <f t="shared" si="4"/>
        <v>0.28351094593043458</v>
      </c>
      <c r="F136" s="24">
        <f t="shared" si="5"/>
        <v>1.0114058931608436E-3</v>
      </c>
      <c r="G136" s="120"/>
    </row>
    <row r="137" spans="1:7" x14ac:dyDescent="0.15">
      <c r="A137" s="25" t="s">
        <v>16</v>
      </c>
      <c r="B137" s="25" t="s">
        <v>17</v>
      </c>
      <c r="C137" s="122">
        <v>32.602192449999997</v>
      </c>
      <c r="D137" s="124">
        <v>14.557850359</v>
      </c>
      <c r="E137" s="23">
        <f t="shared" si="4"/>
        <v>1.2394922083976887</v>
      </c>
      <c r="F137" s="24">
        <f t="shared" si="5"/>
        <v>1.2739150968473123E-3</v>
      </c>
      <c r="G137" s="120"/>
    </row>
    <row r="138" spans="1:7" x14ac:dyDescent="0.15">
      <c r="A138" s="25" t="s">
        <v>523</v>
      </c>
      <c r="B138" s="25" t="s">
        <v>524</v>
      </c>
      <c r="C138" s="122">
        <v>0.8485734399999999</v>
      </c>
      <c r="D138" s="124">
        <v>1.2175492299999999</v>
      </c>
      <c r="E138" s="23">
        <f t="shared" si="4"/>
        <v>-0.30304794328521734</v>
      </c>
      <c r="F138" s="24">
        <f t="shared" si="5"/>
        <v>3.3157601828697169E-5</v>
      </c>
      <c r="G138" s="120"/>
    </row>
    <row r="139" spans="1:7" x14ac:dyDescent="0.15">
      <c r="A139" s="25" t="s">
        <v>1362</v>
      </c>
      <c r="B139" s="25" t="s">
        <v>1382</v>
      </c>
      <c r="C139" s="122">
        <v>2.2724955200000001</v>
      </c>
      <c r="D139" s="124"/>
      <c r="E139" s="23" t="str">
        <f t="shared" si="4"/>
        <v/>
      </c>
      <c r="F139" s="24">
        <f t="shared" si="5"/>
        <v>8.8796676937777041E-5</v>
      </c>
      <c r="G139" s="120"/>
    </row>
    <row r="140" spans="1:7" x14ac:dyDescent="0.15">
      <c r="A140" s="25" t="s">
        <v>721</v>
      </c>
      <c r="B140" s="25" t="s">
        <v>722</v>
      </c>
      <c r="C140" s="122">
        <v>0.39816649999999998</v>
      </c>
      <c r="D140" s="124">
        <v>0.33417571000000001</v>
      </c>
      <c r="E140" s="23">
        <f t="shared" si="4"/>
        <v>0.19148845378378931</v>
      </c>
      <c r="F140" s="24">
        <f t="shared" si="5"/>
        <v>1.5558165794731862E-5</v>
      </c>
      <c r="G140" s="120"/>
    </row>
    <row r="141" spans="1:7" x14ac:dyDescent="0.15">
      <c r="A141" s="25" t="s">
        <v>19</v>
      </c>
      <c r="B141" s="25" t="s">
        <v>20</v>
      </c>
      <c r="C141" s="122">
        <v>37.747929001000003</v>
      </c>
      <c r="D141" s="124">
        <v>34.108393494000005</v>
      </c>
      <c r="E141" s="23">
        <f t="shared" si="4"/>
        <v>0.10670498179986776</v>
      </c>
      <c r="F141" s="24">
        <f t="shared" si="5"/>
        <v>1.4749822946062141E-3</v>
      </c>
      <c r="G141" s="120"/>
    </row>
    <row r="142" spans="1:7" x14ac:dyDescent="0.15">
      <c r="A142" s="25" t="s">
        <v>30</v>
      </c>
      <c r="B142" s="25" t="s">
        <v>31</v>
      </c>
      <c r="C142" s="122">
        <v>8.167998528</v>
      </c>
      <c r="D142" s="124">
        <v>5.4476830559999998</v>
      </c>
      <c r="E142" s="23">
        <f t="shared" si="4"/>
        <v>0.49935274208066938</v>
      </c>
      <c r="F142" s="24">
        <f t="shared" si="5"/>
        <v>3.191606408619254E-4</v>
      </c>
      <c r="G142" s="120"/>
    </row>
    <row r="143" spans="1:7" x14ac:dyDescent="0.15">
      <c r="A143" s="25" t="s">
        <v>715</v>
      </c>
      <c r="B143" s="25" t="s">
        <v>716</v>
      </c>
      <c r="C143" s="122">
        <v>1.6128E-2</v>
      </c>
      <c r="D143" s="124">
        <v>0</v>
      </c>
      <c r="E143" s="23" t="str">
        <f t="shared" si="4"/>
        <v/>
      </c>
      <c r="F143" s="24">
        <f t="shared" si="5"/>
        <v>6.3019389611490542E-7</v>
      </c>
      <c r="G143" s="120"/>
    </row>
    <row r="144" spans="1:7" x14ac:dyDescent="0.15">
      <c r="A144" s="25" t="s">
        <v>32</v>
      </c>
      <c r="B144" s="25" t="s">
        <v>33</v>
      </c>
      <c r="C144" s="122">
        <v>0.98453788500000006</v>
      </c>
      <c r="D144" s="124">
        <v>1.404233616</v>
      </c>
      <c r="E144" s="23">
        <f t="shared" si="4"/>
        <v>-0.29887885193598718</v>
      </c>
      <c r="F144" s="24">
        <f t="shared" si="5"/>
        <v>3.8470347570739011E-5</v>
      </c>
      <c r="G144" s="120"/>
    </row>
    <row r="145" spans="1:7" x14ac:dyDescent="0.15">
      <c r="A145" s="25" t="s">
        <v>719</v>
      </c>
      <c r="B145" s="25" t="s">
        <v>720</v>
      </c>
      <c r="C145" s="122">
        <v>0</v>
      </c>
      <c r="D145" s="124">
        <v>1.6611000000000001E-2</v>
      </c>
      <c r="E145" s="23">
        <f t="shared" si="4"/>
        <v>-1</v>
      </c>
      <c r="F145" s="24">
        <f t="shared" si="5"/>
        <v>0</v>
      </c>
      <c r="G145" s="120"/>
    </row>
    <row r="146" spans="1:7" x14ac:dyDescent="0.15">
      <c r="A146" s="25" t="s">
        <v>34</v>
      </c>
      <c r="B146" s="25" t="s">
        <v>35</v>
      </c>
      <c r="C146" s="122">
        <v>1.530398E-2</v>
      </c>
      <c r="D146" s="124">
        <v>4.180656E-2</v>
      </c>
      <c r="E146" s="23">
        <f t="shared" si="4"/>
        <v>-0.63393352622172205</v>
      </c>
      <c r="F146" s="24">
        <f t="shared" si="5"/>
        <v>5.9799570822573103E-7</v>
      </c>
      <c r="G146" s="120"/>
    </row>
    <row r="147" spans="1:7" x14ac:dyDescent="0.15">
      <c r="A147" s="25" t="s">
        <v>36</v>
      </c>
      <c r="B147" s="25" t="s">
        <v>37</v>
      </c>
      <c r="C147" s="122">
        <v>1.82709016</v>
      </c>
      <c r="D147" s="124">
        <v>3.5690537599999996</v>
      </c>
      <c r="E147" s="23">
        <f t="shared" si="4"/>
        <v>-0.48807435167353708</v>
      </c>
      <c r="F147" s="24">
        <f t="shared" si="5"/>
        <v>7.1392675253199774E-5</v>
      </c>
      <c r="G147" s="120"/>
    </row>
    <row r="148" spans="1:7" x14ac:dyDescent="0.15">
      <c r="A148" s="25" t="s">
        <v>38</v>
      </c>
      <c r="B148" s="25" t="s">
        <v>39</v>
      </c>
      <c r="C148" s="122">
        <v>4.3548332199999997</v>
      </c>
      <c r="D148" s="124">
        <v>1.7890278400000001</v>
      </c>
      <c r="E148" s="23">
        <f t="shared" si="4"/>
        <v>1.434189744079108</v>
      </c>
      <c r="F148" s="24">
        <f t="shared" si="5"/>
        <v>1.7016302789201506E-4</v>
      </c>
      <c r="G148" s="120"/>
    </row>
    <row r="149" spans="1:7" x14ac:dyDescent="0.15">
      <c r="A149" s="25" t="s">
        <v>40</v>
      </c>
      <c r="B149" s="25" t="s">
        <v>41</v>
      </c>
      <c r="C149" s="122">
        <v>1204.9124886470001</v>
      </c>
      <c r="D149" s="124">
        <v>899.19468530899996</v>
      </c>
      <c r="E149" s="23">
        <f t="shared" si="4"/>
        <v>0.33999066979910264</v>
      </c>
      <c r="F149" s="24">
        <f t="shared" si="5"/>
        <v>4.7081379941589771E-2</v>
      </c>
      <c r="G149" s="120"/>
    </row>
    <row r="150" spans="1:7" x14ac:dyDescent="0.15">
      <c r="A150" s="25" t="s">
        <v>42</v>
      </c>
      <c r="B150" s="25" t="s">
        <v>43</v>
      </c>
      <c r="C150" s="122">
        <v>0.46118790000000004</v>
      </c>
      <c r="D150" s="124">
        <v>0.39668852000000004</v>
      </c>
      <c r="E150" s="23">
        <f t="shared" si="4"/>
        <v>0.16259452126318141</v>
      </c>
      <c r="F150" s="24">
        <f t="shared" si="5"/>
        <v>1.8020696896208547E-5</v>
      </c>
      <c r="G150" s="120"/>
    </row>
    <row r="151" spans="1:7" x14ac:dyDescent="0.15">
      <c r="A151" s="25" t="s">
        <v>44</v>
      </c>
      <c r="B151" s="25" t="s">
        <v>45</v>
      </c>
      <c r="C151" s="122">
        <v>11.586633393</v>
      </c>
      <c r="D151" s="124">
        <v>10.115380235</v>
      </c>
      <c r="E151" s="23">
        <f t="shared" si="4"/>
        <v>0.14544714324325136</v>
      </c>
      <c r="F151" s="24">
        <f t="shared" si="5"/>
        <v>4.527421652275382E-4</v>
      </c>
      <c r="G151" s="120"/>
    </row>
    <row r="152" spans="1:7" x14ac:dyDescent="0.15">
      <c r="A152" s="25" t="s">
        <v>48</v>
      </c>
      <c r="B152" s="25" t="s">
        <v>49</v>
      </c>
      <c r="C152" s="122">
        <v>0.62584992000000006</v>
      </c>
      <c r="D152" s="124">
        <v>6.1915375000000002E-2</v>
      </c>
      <c r="E152" s="23">
        <f t="shared" si="4"/>
        <v>9.1081503584529706</v>
      </c>
      <c r="F152" s="24">
        <f t="shared" si="5"/>
        <v>2.4454786673363214E-5</v>
      </c>
      <c r="G152" s="120"/>
    </row>
    <row r="153" spans="1:7" x14ac:dyDescent="0.15">
      <c r="A153" s="25" t="s">
        <v>50</v>
      </c>
      <c r="B153" s="25" t="s">
        <v>51</v>
      </c>
      <c r="C153" s="122">
        <v>0.49229453000000001</v>
      </c>
      <c r="D153" s="124">
        <v>9.5832199999999992E-2</v>
      </c>
      <c r="E153" s="23">
        <f t="shared" si="4"/>
        <v>4.1370471511663096</v>
      </c>
      <c r="F153" s="24">
        <f t="shared" si="5"/>
        <v>1.9236173604709588E-5</v>
      </c>
      <c r="G153" s="120"/>
    </row>
    <row r="154" spans="1:7" x14ac:dyDescent="0.15">
      <c r="A154" s="25" t="s">
        <v>52</v>
      </c>
      <c r="B154" s="25" t="s">
        <v>53</v>
      </c>
      <c r="C154" s="122">
        <v>7.2805060700000004</v>
      </c>
      <c r="D154" s="124">
        <v>9.6008121500000012</v>
      </c>
      <c r="E154" s="23">
        <f t="shared" si="4"/>
        <v>-0.24167810428412562</v>
      </c>
      <c r="F154" s="24">
        <f t="shared" si="5"/>
        <v>2.8448229699538186E-4</v>
      </c>
      <c r="G154" s="120"/>
    </row>
    <row r="155" spans="1:7" x14ac:dyDescent="0.15">
      <c r="A155" s="25" t="s">
        <v>54</v>
      </c>
      <c r="B155" s="25" t="s">
        <v>55</v>
      </c>
      <c r="C155" s="122">
        <v>10.231285603</v>
      </c>
      <c r="D155" s="124">
        <v>8.3287449519999992</v>
      </c>
      <c r="E155" s="23">
        <f t="shared" si="4"/>
        <v>0.22843065335349699</v>
      </c>
      <c r="F155" s="24">
        <f t="shared" si="5"/>
        <v>3.9978259774422803E-4</v>
      </c>
      <c r="G155" s="120"/>
    </row>
    <row r="156" spans="1:7" x14ac:dyDescent="0.15">
      <c r="A156" s="25" t="s">
        <v>56</v>
      </c>
      <c r="B156" s="25" t="s">
        <v>57</v>
      </c>
      <c r="C156" s="122">
        <v>5.7803320329999996</v>
      </c>
      <c r="D156" s="124">
        <v>3.2691053299999999</v>
      </c>
      <c r="E156" s="23">
        <f t="shared" si="4"/>
        <v>0.76816940707138359</v>
      </c>
      <c r="F156" s="24">
        <f t="shared" si="5"/>
        <v>2.2586371308990961E-4</v>
      </c>
      <c r="G156" s="120"/>
    </row>
    <row r="157" spans="1:7" x14ac:dyDescent="0.15">
      <c r="A157" s="25" t="s">
        <v>58</v>
      </c>
      <c r="B157" s="25" t="s">
        <v>59</v>
      </c>
      <c r="C157" s="122">
        <v>0.46939387999999999</v>
      </c>
      <c r="D157" s="124">
        <v>0</v>
      </c>
      <c r="E157" s="23" t="str">
        <f t="shared" si="4"/>
        <v/>
      </c>
      <c r="F157" s="24">
        <f t="shared" si="5"/>
        <v>1.8341341644946206E-5</v>
      </c>
      <c r="G157" s="120"/>
    </row>
    <row r="158" spans="1:7" x14ac:dyDescent="0.15">
      <c r="A158" s="25" t="s">
        <v>60</v>
      </c>
      <c r="B158" s="25" t="s">
        <v>61</v>
      </c>
      <c r="C158" s="122">
        <v>9.5869999999999997E-2</v>
      </c>
      <c r="D158" s="124">
        <v>1.4909946999999999</v>
      </c>
      <c r="E158" s="23">
        <f t="shared" si="4"/>
        <v>-0.9357006433356202</v>
      </c>
      <c r="F158" s="24">
        <f t="shared" si="5"/>
        <v>3.746074455638392E-6</v>
      </c>
      <c r="G158" s="120"/>
    </row>
    <row r="159" spans="1:7" x14ac:dyDescent="0.15">
      <c r="A159" s="25" t="s">
        <v>1158</v>
      </c>
      <c r="B159" s="25" t="s">
        <v>46</v>
      </c>
      <c r="C159" s="122">
        <v>2.604101E-2</v>
      </c>
      <c r="D159" s="124">
        <v>5.3734209999999998E-2</v>
      </c>
      <c r="E159" s="23">
        <f t="shared" si="4"/>
        <v>-0.5153737256023676</v>
      </c>
      <c r="F159" s="24">
        <f t="shared" si="5"/>
        <v>1.0175400267030762E-6</v>
      </c>
      <c r="G159" s="120"/>
    </row>
    <row r="160" spans="1:7" x14ac:dyDescent="0.15">
      <c r="A160" s="25" t="s">
        <v>1159</v>
      </c>
      <c r="B160" s="25" t="s">
        <v>47</v>
      </c>
      <c r="C160" s="122">
        <v>9.0661919999999993E-2</v>
      </c>
      <c r="D160" s="124">
        <v>0.48403078000000005</v>
      </c>
      <c r="E160" s="23">
        <f t="shared" si="4"/>
        <v>-0.81269389521054847</v>
      </c>
      <c r="F160" s="24">
        <f t="shared" si="5"/>
        <v>3.5425712173895008E-6</v>
      </c>
      <c r="G160" s="120"/>
    </row>
    <row r="161" spans="1:7" x14ac:dyDescent="0.15">
      <c r="A161" s="25" t="s">
        <v>62</v>
      </c>
      <c r="B161" s="25" t="s">
        <v>63</v>
      </c>
      <c r="C161" s="122">
        <v>0.16741739999999999</v>
      </c>
      <c r="D161" s="124">
        <v>0.43480102000000004</v>
      </c>
      <c r="E161" s="23">
        <f t="shared" si="4"/>
        <v>-0.61495628506115285</v>
      </c>
      <c r="F161" s="24">
        <f t="shared" si="5"/>
        <v>6.5417549344883162E-6</v>
      </c>
      <c r="G161" s="120"/>
    </row>
    <row r="162" spans="1:7" x14ac:dyDescent="0.15">
      <c r="A162" s="25" t="s">
        <v>64</v>
      </c>
      <c r="B162" s="25" t="s">
        <v>65</v>
      </c>
      <c r="C162" s="122">
        <v>24.687511421</v>
      </c>
      <c r="D162" s="124">
        <v>32.97365405</v>
      </c>
      <c r="E162" s="23">
        <f t="shared" si="4"/>
        <v>-0.25129585627468543</v>
      </c>
      <c r="F162" s="24">
        <f t="shared" si="5"/>
        <v>9.6465271625627584E-4</v>
      </c>
      <c r="G162" s="120"/>
    </row>
    <row r="163" spans="1:7" x14ac:dyDescent="0.15">
      <c r="A163" s="25" t="s">
        <v>1032</v>
      </c>
      <c r="B163" s="25" t="s">
        <v>1033</v>
      </c>
      <c r="C163" s="122">
        <v>4.0274680050000002</v>
      </c>
      <c r="D163" s="124">
        <v>0.89681054000000004</v>
      </c>
      <c r="E163" s="23">
        <f t="shared" si="4"/>
        <v>3.4908794281119846</v>
      </c>
      <c r="F163" s="24">
        <f t="shared" si="5"/>
        <v>1.5737138848890598E-4</v>
      </c>
      <c r="G163" s="120"/>
    </row>
    <row r="164" spans="1:7" x14ac:dyDescent="0.15">
      <c r="A164" s="25" t="s">
        <v>1369</v>
      </c>
      <c r="B164" s="25" t="s">
        <v>1390</v>
      </c>
      <c r="C164" s="122">
        <v>2.0755999999999999E-3</v>
      </c>
      <c r="D164" s="124"/>
      <c r="E164" s="23" t="str">
        <f t="shared" si="4"/>
        <v/>
      </c>
      <c r="F164" s="24">
        <f t="shared" si="5"/>
        <v>8.1103078545144952E-8</v>
      </c>
      <c r="G164" s="120"/>
    </row>
    <row r="165" spans="1:7" x14ac:dyDescent="0.15">
      <c r="A165" s="25" t="s">
        <v>1373</v>
      </c>
      <c r="B165" s="25" t="s">
        <v>1394</v>
      </c>
      <c r="C165" s="122">
        <v>1.0694000000000001E-3</v>
      </c>
      <c r="D165" s="124"/>
      <c r="E165" s="23" t="str">
        <f t="shared" si="4"/>
        <v/>
      </c>
      <c r="F165" s="24">
        <f t="shared" si="5"/>
        <v>4.1786294178154761E-8</v>
      </c>
      <c r="G165" s="120"/>
    </row>
    <row r="166" spans="1:7" x14ac:dyDescent="0.15">
      <c r="A166" s="25" t="s">
        <v>1370</v>
      </c>
      <c r="B166" s="25" t="s">
        <v>1391</v>
      </c>
      <c r="C166" s="122">
        <v>1.9150999999999999E-3</v>
      </c>
      <c r="D166" s="124"/>
      <c r="E166" s="23" t="str">
        <f t="shared" si="4"/>
        <v/>
      </c>
      <c r="F166" s="24">
        <f t="shared" si="5"/>
        <v>7.4831617711412164E-8</v>
      </c>
      <c r="G166" s="120"/>
    </row>
    <row r="167" spans="1:7" x14ac:dyDescent="0.15">
      <c r="A167" s="25" t="s">
        <v>1371</v>
      </c>
      <c r="B167" s="25" t="s">
        <v>1392</v>
      </c>
      <c r="C167" s="122">
        <v>2.0420999999999998E-3</v>
      </c>
      <c r="D167" s="124"/>
      <c r="E167" s="23" t="str">
        <f t="shared" si="4"/>
        <v/>
      </c>
      <c r="F167" s="24">
        <f t="shared" si="5"/>
        <v>7.9794082047138415E-8</v>
      </c>
      <c r="G167" s="120"/>
    </row>
    <row r="168" spans="1:7" x14ac:dyDescent="0.15">
      <c r="A168" s="25" t="s">
        <v>1372</v>
      </c>
      <c r="B168" s="25" t="s">
        <v>1393</v>
      </c>
      <c r="C168" s="122">
        <v>2.1653000000000002E-3</v>
      </c>
      <c r="D168" s="124"/>
      <c r="E168" s="23" t="str">
        <f t="shared" si="4"/>
        <v/>
      </c>
      <c r="F168" s="24">
        <f t="shared" si="5"/>
        <v>8.4608063198016175E-8</v>
      </c>
      <c r="G168" s="120"/>
    </row>
    <row r="169" spans="1:7" x14ac:dyDescent="0.15">
      <c r="A169" s="25" t="s">
        <v>1374</v>
      </c>
      <c r="B169" s="25" t="s">
        <v>1395</v>
      </c>
      <c r="C169" s="122">
        <v>1.8032999999999999E-3</v>
      </c>
      <c r="D169" s="124"/>
      <c r="E169" s="23" t="str">
        <f t="shared" si="4"/>
        <v/>
      </c>
      <c r="F169" s="24">
        <f t="shared" si="5"/>
        <v>7.0463086115079916E-8</v>
      </c>
      <c r="G169" s="120"/>
    </row>
    <row r="170" spans="1:7" x14ac:dyDescent="0.15">
      <c r="A170" s="25" t="s">
        <v>1208</v>
      </c>
      <c r="B170" s="25" t="s">
        <v>66</v>
      </c>
      <c r="C170" s="122">
        <v>32.036362949999997</v>
      </c>
      <c r="D170" s="124">
        <v>31.619581366000002</v>
      </c>
      <c r="E170" s="23">
        <f t="shared" si="4"/>
        <v>1.3181122772490284E-2</v>
      </c>
      <c r="F170" s="24">
        <f t="shared" si="5"/>
        <v>1.2518055794154082E-3</v>
      </c>
      <c r="G170" s="120"/>
    </row>
    <row r="171" spans="1:7" x14ac:dyDescent="0.15">
      <c r="A171" s="25" t="s">
        <v>1034</v>
      </c>
      <c r="B171" s="25" t="s">
        <v>1035</v>
      </c>
      <c r="C171" s="122">
        <v>0.55316719999999997</v>
      </c>
      <c r="D171" s="124">
        <v>0.51903113000000001</v>
      </c>
      <c r="E171" s="23">
        <f t="shared" si="4"/>
        <v>6.5768829703913845E-2</v>
      </c>
      <c r="F171" s="24">
        <f t="shared" si="5"/>
        <v>2.1614744107823234E-5</v>
      </c>
      <c r="G171" s="120"/>
    </row>
    <row r="172" spans="1:7" x14ac:dyDescent="0.15">
      <c r="A172" s="25" t="s">
        <v>67</v>
      </c>
      <c r="B172" s="25" t="s">
        <v>68</v>
      </c>
      <c r="C172" s="122">
        <v>0.10185903</v>
      </c>
      <c r="D172" s="124">
        <v>2.4765000000000003E-4</v>
      </c>
      <c r="E172" s="23">
        <f t="shared" si="4"/>
        <v>410.30236220472437</v>
      </c>
      <c r="F172" s="24">
        <f t="shared" si="5"/>
        <v>3.9800929420997672E-6</v>
      </c>
      <c r="G172" s="120"/>
    </row>
    <row r="173" spans="1:7" x14ac:dyDescent="0.15">
      <c r="A173" s="25" t="s">
        <v>69</v>
      </c>
      <c r="B173" s="25" t="s">
        <v>70</v>
      </c>
      <c r="C173" s="122">
        <v>0</v>
      </c>
      <c r="D173" s="124">
        <v>0.92065569999999997</v>
      </c>
      <c r="E173" s="23">
        <f t="shared" si="4"/>
        <v>-1</v>
      </c>
      <c r="F173" s="24">
        <f t="shared" si="5"/>
        <v>0</v>
      </c>
      <c r="G173" s="120"/>
    </row>
    <row r="174" spans="1:7" x14ac:dyDescent="0.15">
      <c r="A174" s="25" t="s">
        <v>71</v>
      </c>
      <c r="B174" s="25" t="s">
        <v>72</v>
      </c>
      <c r="C174" s="122">
        <v>1.0206459999999999E-2</v>
      </c>
      <c r="D174" s="124">
        <v>2.1011599999999999E-3</v>
      </c>
      <c r="E174" s="23">
        <f t="shared" si="4"/>
        <v>3.8575358373469886</v>
      </c>
      <c r="F174" s="24">
        <f t="shared" si="5"/>
        <v>3.9881254916548471E-7</v>
      </c>
      <c r="G174" s="120"/>
    </row>
    <row r="175" spans="1:7" x14ac:dyDescent="0.15">
      <c r="A175" s="25" t="s">
        <v>1360</v>
      </c>
      <c r="B175" s="25" t="s">
        <v>1380</v>
      </c>
      <c r="C175" s="122">
        <v>1.8667E-3</v>
      </c>
      <c r="D175" s="124"/>
      <c r="E175" s="23" t="str">
        <f t="shared" si="4"/>
        <v/>
      </c>
      <c r="F175" s="24">
        <f t="shared" si="5"/>
        <v>7.2940410830710194E-8</v>
      </c>
      <c r="G175" s="120"/>
    </row>
    <row r="176" spans="1:7" x14ac:dyDescent="0.15">
      <c r="A176" s="25" t="s">
        <v>1359</v>
      </c>
      <c r="B176" s="25" t="s">
        <v>1379</v>
      </c>
      <c r="C176" s="122">
        <v>0.37546165000000004</v>
      </c>
      <c r="D176" s="124"/>
      <c r="E176" s="23" t="str">
        <f t="shared" si="4"/>
        <v/>
      </c>
      <c r="F176" s="24">
        <f t="shared" si="5"/>
        <v>1.4670984626440415E-5</v>
      </c>
      <c r="G176" s="120"/>
    </row>
    <row r="177" spans="1:7" x14ac:dyDescent="0.15">
      <c r="A177" s="25" t="s">
        <v>1358</v>
      </c>
      <c r="B177" s="25" t="s">
        <v>1378</v>
      </c>
      <c r="C177" s="122">
        <v>6.3063012999999994</v>
      </c>
      <c r="D177" s="124"/>
      <c r="E177" s="23" t="str">
        <f t="shared" si="4"/>
        <v/>
      </c>
      <c r="F177" s="24">
        <f t="shared" si="5"/>
        <v>2.4641571095743381E-4</v>
      </c>
      <c r="G177" s="120"/>
    </row>
    <row r="178" spans="1:7" x14ac:dyDescent="0.15">
      <c r="A178" s="25" t="s">
        <v>1357</v>
      </c>
      <c r="B178" s="25" t="s">
        <v>1377</v>
      </c>
      <c r="C178" s="122">
        <v>2.0445999999999997E-3</v>
      </c>
      <c r="D178" s="124"/>
      <c r="E178" s="23" t="str">
        <f t="shared" si="4"/>
        <v/>
      </c>
      <c r="F178" s="24">
        <f t="shared" si="5"/>
        <v>7.9891768352959798E-8</v>
      </c>
      <c r="G178" s="120"/>
    </row>
    <row r="179" spans="1:7" x14ac:dyDescent="0.15">
      <c r="A179" s="25" t="s">
        <v>1356</v>
      </c>
      <c r="B179" s="25" t="s">
        <v>1376</v>
      </c>
      <c r="C179" s="122">
        <v>2.0200999999999999E-3</v>
      </c>
      <c r="D179" s="124"/>
      <c r="E179" s="23" t="str">
        <f t="shared" si="4"/>
        <v/>
      </c>
      <c r="F179" s="24">
        <f t="shared" si="5"/>
        <v>7.893444255591025E-8</v>
      </c>
      <c r="G179" s="120"/>
    </row>
    <row r="180" spans="1:7" x14ac:dyDescent="0.15">
      <c r="A180" s="25" t="s">
        <v>1355</v>
      </c>
      <c r="B180" s="25" t="s">
        <v>1375</v>
      </c>
      <c r="C180" s="122">
        <v>2.0308000000000001E-3</v>
      </c>
      <c r="D180" s="124"/>
      <c r="E180" s="23" t="str">
        <f t="shared" si="4"/>
        <v/>
      </c>
      <c r="F180" s="24">
        <f t="shared" si="5"/>
        <v>7.9352539944825777E-8</v>
      </c>
      <c r="G180" s="120"/>
    </row>
    <row r="181" spans="1:7" x14ac:dyDescent="0.15">
      <c r="A181" s="25" t="s">
        <v>726</v>
      </c>
      <c r="B181" s="25" t="s">
        <v>727</v>
      </c>
      <c r="C181" s="122">
        <v>1.0023209200000001</v>
      </c>
      <c r="D181" s="124">
        <v>8.2147800000000014E-3</v>
      </c>
      <c r="E181" s="23">
        <f t="shared" si="4"/>
        <v>121.01433513739867</v>
      </c>
      <c r="F181" s="24">
        <f t="shared" si="5"/>
        <v>3.9165211168915953E-5</v>
      </c>
      <c r="G181" s="120"/>
    </row>
    <row r="182" spans="1:7" x14ac:dyDescent="0.15">
      <c r="A182" s="25" t="s">
        <v>724</v>
      </c>
      <c r="B182" s="25" t="s">
        <v>725</v>
      </c>
      <c r="C182" s="122">
        <v>0.23367942000000003</v>
      </c>
      <c r="D182" s="124">
        <v>1.982888E-2</v>
      </c>
      <c r="E182" s="23">
        <f t="shared" si="4"/>
        <v>10.78480176389186</v>
      </c>
      <c r="F182" s="24">
        <f t="shared" si="5"/>
        <v>9.1309117145133545E-6</v>
      </c>
      <c r="G182" s="120"/>
    </row>
    <row r="183" spans="1:7" x14ac:dyDescent="0.15">
      <c r="A183" s="25" t="s">
        <v>728</v>
      </c>
      <c r="B183" s="25" t="s">
        <v>729</v>
      </c>
      <c r="C183" s="122">
        <v>0.8399501800000001</v>
      </c>
      <c r="D183" s="124">
        <v>2.35359322</v>
      </c>
      <c r="E183" s="23">
        <f t="shared" si="4"/>
        <v>-0.64312007153045747</v>
      </c>
      <c r="F183" s="24">
        <f t="shared" si="5"/>
        <v>3.2820652063282256E-5</v>
      </c>
      <c r="G183" s="120"/>
    </row>
    <row r="184" spans="1:7" x14ac:dyDescent="0.15">
      <c r="A184" s="25" t="s">
        <v>304</v>
      </c>
      <c r="B184" s="25" t="s">
        <v>528</v>
      </c>
      <c r="C184" s="122">
        <v>0.14843856</v>
      </c>
      <c r="D184" s="124">
        <v>4.1611730000000006E-2</v>
      </c>
      <c r="E184" s="23">
        <f t="shared" si="4"/>
        <v>2.5672287597751877</v>
      </c>
      <c r="F184" s="24">
        <f t="shared" si="5"/>
        <v>5.8001658271382788E-6</v>
      </c>
      <c r="G184" s="120"/>
    </row>
    <row r="185" spans="1:7" x14ac:dyDescent="0.15">
      <c r="A185" s="25" t="s">
        <v>328</v>
      </c>
      <c r="B185" s="25" t="s">
        <v>526</v>
      </c>
      <c r="C185" s="122">
        <v>5.8396999999999998E-3</v>
      </c>
      <c r="D185" s="124">
        <v>0.30908198999999997</v>
      </c>
      <c r="E185" s="23">
        <f t="shared" si="4"/>
        <v>-0.98110630774701557</v>
      </c>
      <c r="F185" s="24">
        <f t="shared" si="5"/>
        <v>2.281834880420519E-7</v>
      </c>
      <c r="G185" s="120"/>
    </row>
    <row r="186" spans="1:7" x14ac:dyDescent="0.15">
      <c r="A186" s="25" t="s">
        <v>312</v>
      </c>
      <c r="B186" s="25" t="s">
        <v>529</v>
      </c>
      <c r="C186" s="122">
        <v>0.1605087</v>
      </c>
      <c r="D186" s="124">
        <v>3.3469489999999998E-2</v>
      </c>
      <c r="E186" s="23">
        <f t="shared" si="4"/>
        <v>3.7956721180992004</v>
      </c>
      <c r="F186" s="24">
        <f t="shared" si="5"/>
        <v>6.2718007820770414E-6</v>
      </c>
      <c r="G186" s="120"/>
    </row>
    <row r="187" spans="1:7" x14ac:dyDescent="0.15">
      <c r="A187" s="25" t="s">
        <v>314</v>
      </c>
      <c r="B187" s="25" t="s">
        <v>530</v>
      </c>
      <c r="C187" s="122">
        <v>1.04133557</v>
      </c>
      <c r="D187" s="124">
        <v>0.11884466</v>
      </c>
      <c r="E187" s="23">
        <f t="shared" si="4"/>
        <v>7.7621570039411107</v>
      </c>
      <c r="F187" s="24">
        <f t="shared" si="5"/>
        <v>4.0689689981481634E-5</v>
      </c>
      <c r="G187" s="120"/>
    </row>
    <row r="188" spans="1:7" x14ac:dyDescent="0.15">
      <c r="A188" s="25" t="s">
        <v>324</v>
      </c>
      <c r="B188" s="25" t="s">
        <v>527</v>
      </c>
      <c r="C188" s="122">
        <v>1.5660440000000001E-2</v>
      </c>
      <c r="D188" s="124">
        <v>0.23225183999999999</v>
      </c>
      <c r="E188" s="23">
        <f t="shared" si="4"/>
        <v>-0.93257129846635445</v>
      </c>
      <c r="F188" s="24">
        <f t="shared" si="5"/>
        <v>6.119242124549672E-7</v>
      </c>
      <c r="G188" s="120"/>
    </row>
    <row r="189" spans="1:7" x14ac:dyDescent="0.15">
      <c r="A189" s="25" t="s">
        <v>1176</v>
      </c>
      <c r="B189" s="25" t="s">
        <v>525</v>
      </c>
      <c r="C189" s="122">
        <v>1.3735200000000001E-2</v>
      </c>
      <c r="D189" s="124">
        <v>1.3939760000000001E-2</v>
      </c>
      <c r="E189" s="23">
        <f t="shared" si="4"/>
        <v>-1.4674571154740024E-2</v>
      </c>
      <c r="F189" s="24">
        <f t="shared" si="5"/>
        <v>5.3669637908714347E-7</v>
      </c>
      <c r="G189" s="120"/>
    </row>
    <row r="190" spans="1:7" x14ac:dyDescent="0.15">
      <c r="A190" s="25" t="s">
        <v>75</v>
      </c>
      <c r="B190" s="25" t="s">
        <v>76</v>
      </c>
      <c r="C190" s="122">
        <v>0.95383549999999995</v>
      </c>
      <c r="D190" s="124">
        <v>0.71619457999999991</v>
      </c>
      <c r="E190" s="23">
        <f t="shared" si="4"/>
        <v>0.33181055349511301</v>
      </c>
      <c r="F190" s="24">
        <f t="shared" si="5"/>
        <v>3.727066654251667E-5</v>
      </c>
      <c r="G190" s="120"/>
    </row>
    <row r="191" spans="1:7" x14ac:dyDescent="0.15">
      <c r="A191" s="25" t="s">
        <v>77</v>
      </c>
      <c r="B191" s="25" t="s">
        <v>78</v>
      </c>
      <c r="C191" s="122">
        <v>2.8395464599999998</v>
      </c>
      <c r="D191" s="124">
        <v>0.74325086899999993</v>
      </c>
      <c r="E191" s="23">
        <f t="shared" si="4"/>
        <v>2.8204414934898652</v>
      </c>
      <c r="F191" s="24">
        <f t="shared" si="5"/>
        <v>1.1095392155423409E-4</v>
      </c>
      <c r="G191" s="120"/>
    </row>
    <row r="192" spans="1:7" x14ac:dyDescent="0.15">
      <c r="A192" s="25" t="s">
        <v>79</v>
      </c>
      <c r="B192" s="25" t="s">
        <v>80</v>
      </c>
      <c r="C192" s="122">
        <v>10.764221049000001</v>
      </c>
      <c r="D192" s="124">
        <v>21.54643948</v>
      </c>
      <c r="E192" s="23">
        <f t="shared" si="4"/>
        <v>-0.50041764167153246</v>
      </c>
      <c r="F192" s="24">
        <f t="shared" si="5"/>
        <v>4.2060679572863253E-4</v>
      </c>
      <c r="G192" s="120"/>
    </row>
    <row r="193" spans="1:7" x14ac:dyDescent="0.15">
      <c r="A193" s="25" t="s">
        <v>81</v>
      </c>
      <c r="B193" s="25" t="s">
        <v>82</v>
      </c>
      <c r="C193" s="122">
        <v>0.44732699200000003</v>
      </c>
      <c r="D193" s="124">
        <v>12.924614876</v>
      </c>
      <c r="E193" s="23">
        <f t="shared" si="4"/>
        <v>-0.96538953026518015</v>
      </c>
      <c r="F193" s="24">
        <f t="shared" si="5"/>
        <v>1.7479088537068525E-5</v>
      </c>
      <c r="G193" s="120"/>
    </row>
    <row r="194" spans="1:7" x14ac:dyDescent="0.15">
      <c r="A194" s="25" t="s">
        <v>83</v>
      </c>
      <c r="B194" s="25" t="s">
        <v>84</v>
      </c>
      <c r="C194" s="122">
        <v>56.020508591999999</v>
      </c>
      <c r="D194" s="124">
        <v>68.677341386999998</v>
      </c>
      <c r="E194" s="23">
        <f t="shared" si="4"/>
        <v>-0.18429415786027825</v>
      </c>
      <c r="F194" s="24">
        <f t="shared" si="5"/>
        <v>2.1889746138350082E-3</v>
      </c>
      <c r="G194" s="120"/>
    </row>
    <row r="195" spans="1:7" x14ac:dyDescent="0.15">
      <c r="A195" s="25" t="s">
        <v>1364</v>
      </c>
      <c r="B195" s="25" t="s">
        <v>1384</v>
      </c>
      <c r="C195" s="122">
        <v>0.28313624999999998</v>
      </c>
      <c r="D195" s="124"/>
      <c r="E195" s="23" t="str">
        <f t="shared" si="4"/>
        <v/>
      </c>
      <c r="F195" s="24">
        <f t="shared" si="5"/>
        <v>1.1063413722647811E-5</v>
      </c>
      <c r="G195" s="120"/>
    </row>
    <row r="196" spans="1:7" x14ac:dyDescent="0.15">
      <c r="A196" s="25" t="s">
        <v>85</v>
      </c>
      <c r="B196" s="25" t="s">
        <v>86</v>
      </c>
      <c r="C196" s="122">
        <v>25.63596463</v>
      </c>
      <c r="D196" s="124">
        <v>62.999755899999997</v>
      </c>
      <c r="E196" s="23">
        <f t="shared" si="4"/>
        <v>-0.59307834984801899</v>
      </c>
      <c r="F196" s="24">
        <f t="shared" si="5"/>
        <v>1.0017130723489341E-3</v>
      </c>
      <c r="G196" s="120"/>
    </row>
    <row r="197" spans="1:7" x14ac:dyDescent="0.15">
      <c r="A197" s="25" t="s">
        <v>87</v>
      </c>
      <c r="B197" s="25" t="s">
        <v>88</v>
      </c>
      <c r="C197" s="122">
        <v>11.633384490000001</v>
      </c>
      <c r="D197" s="124">
        <v>8.2486633299999994</v>
      </c>
      <c r="E197" s="23">
        <f t="shared" si="4"/>
        <v>0.41033571435628002</v>
      </c>
      <c r="F197" s="24">
        <f t="shared" si="5"/>
        <v>4.5456894201114913E-4</v>
      </c>
      <c r="G197" s="120"/>
    </row>
    <row r="198" spans="1:7" x14ac:dyDescent="0.15">
      <c r="A198" s="25" t="s">
        <v>89</v>
      </c>
      <c r="B198" s="25" t="s">
        <v>90</v>
      </c>
      <c r="C198" s="122">
        <v>16.818653609999998</v>
      </c>
      <c r="D198" s="124">
        <v>37.83282552</v>
      </c>
      <c r="E198" s="23">
        <f t="shared" ref="E198:E261" si="6">IF(ISERROR(C198/D198-1),"",((C198/D198-1)))</f>
        <v>-0.55544812265980603</v>
      </c>
      <c r="F198" s="24">
        <f t="shared" ref="F198:F261" si="7">C198/$C$1579</f>
        <v>6.571808560201462E-4</v>
      </c>
      <c r="G198" s="120"/>
    </row>
    <row r="199" spans="1:7" x14ac:dyDescent="0.15">
      <c r="A199" s="25" t="s">
        <v>91</v>
      </c>
      <c r="B199" s="25" t="s">
        <v>92</v>
      </c>
      <c r="C199" s="122">
        <v>43.790349069999998</v>
      </c>
      <c r="D199" s="124">
        <v>43.218296960000004</v>
      </c>
      <c r="E199" s="23">
        <f t="shared" si="6"/>
        <v>1.3236340861127571E-2</v>
      </c>
      <c r="F199" s="24">
        <f t="shared" si="7"/>
        <v>1.7110869725108523E-3</v>
      </c>
      <c r="G199" s="120"/>
    </row>
    <row r="200" spans="1:7" x14ac:dyDescent="0.15">
      <c r="A200" s="25" t="s">
        <v>93</v>
      </c>
      <c r="B200" s="25" t="s">
        <v>94</v>
      </c>
      <c r="C200" s="122">
        <v>6.7052950449999997</v>
      </c>
      <c r="D200" s="124">
        <v>7.7425828550000002</v>
      </c>
      <c r="E200" s="23">
        <f t="shared" si="6"/>
        <v>-0.13397180623390315</v>
      </c>
      <c r="F200" s="24">
        <f t="shared" si="7"/>
        <v>2.6200620095538939E-4</v>
      </c>
      <c r="G200" s="120"/>
    </row>
    <row r="201" spans="1:7" x14ac:dyDescent="0.15">
      <c r="A201" s="25" t="s">
        <v>95</v>
      </c>
      <c r="B201" s="25" t="s">
        <v>96</v>
      </c>
      <c r="C201" s="122">
        <v>4.0723225759999995</v>
      </c>
      <c r="D201" s="124">
        <v>4.2022170690000005</v>
      </c>
      <c r="E201" s="23">
        <f t="shared" si="6"/>
        <v>-3.0910943168129035E-2</v>
      </c>
      <c r="F201" s="24">
        <f t="shared" si="7"/>
        <v>1.5912405942498313E-4</v>
      </c>
      <c r="G201" s="120"/>
    </row>
    <row r="202" spans="1:7" x14ac:dyDescent="0.15">
      <c r="A202" s="25" t="s">
        <v>97</v>
      </c>
      <c r="B202" s="25" t="s">
        <v>98</v>
      </c>
      <c r="C202" s="122">
        <v>1400.2106688269998</v>
      </c>
      <c r="D202" s="124">
        <v>1144.5885266119999</v>
      </c>
      <c r="E202" s="23">
        <f t="shared" si="6"/>
        <v>0.22333103667537668</v>
      </c>
      <c r="F202" s="24">
        <f t="shared" si="7"/>
        <v>5.4712563043758967E-2</v>
      </c>
      <c r="G202" s="120"/>
    </row>
    <row r="203" spans="1:7" x14ac:dyDescent="0.15">
      <c r="A203" s="25" t="s">
        <v>99</v>
      </c>
      <c r="B203" s="25" t="s">
        <v>100</v>
      </c>
      <c r="C203" s="122">
        <v>12.688945462</v>
      </c>
      <c r="D203" s="124">
        <v>20.179441747999999</v>
      </c>
      <c r="E203" s="23">
        <f t="shared" si="6"/>
        <v>-0.37119442547227</v>
      </c>
      <c r="F203" s="24">
        <f t="shared" si="7"/>
        <v>4.9581448278071235E-4</v>
      </c>
      <c r="G203" s="120"/>
    </row>
    <row r="204" spans="1:7" x14ac:dyDescent="0.15">
      <c r="A204" s="25" t="s">
        <v>102</v>
      </c>
      <c r="B204" s="25" t="s">
        <v>103</v>
      </c>
      <c r="C204" s="122">
        <v>0.49054614000000002</v>
      </c>
      <c r="D204" s="124">
        <v>0.18908628</v>
      </c>
      <c r="E204" s="23">
        <f t="shared" si="6"/>
        <v>1.5942979046390886</v>
      </c>
      <c r="F204" s="24">
        <f t="shared" si="7"/>
        <v>1.9167856100615567E-5</v>
      </c>
      <c r="G204" s="120"/>
    </row>
    <row r="205" spans="1:7" x14ac:dyDescent="0.15">
      <c r="A205" s="25" t="s">
        <v>1184</v>
      </c>
      <c r="B205" s="25" t="s">
        <v>101</v>
      </c>
      <c r="C205" s="122">
        <v>0.73458878999999999</v>
      </c>
      <c r="D205" s="124">
        <v>0.28852655399999999</v>
      </c>
      <c r="E205" s="23">
        <f t="shared" si="6"/>
        <v>1.5460006360454437</v>
      </c>
      <c r="F205" s="24">
        <f t="shared" si="7"/>
        <v>2.870370607715985E-5</v>
      </c>
      <c r="G205" s="120"/>
    </row>
    <row r="206" spans="1:7" x14ac:dyDescent="0.15">
      <c r="A206" s="25" t="s">
        <v>104</v>
      </c>
      <c r="B206" s="25" t="s">
        <v>105</v>
      </c>
      <c r="C206" s="122">
        <v>9.1988376449999993</v>
      </c>
      <c r="D206" s="124">
        <v>2.5846874849999999</v>
      </c>
      <c r="E206" s="23">
        <f t="shared" si="6"/>
        <v>2.5589748077416021</v>
      </c>
      <c r="F206" s="24">
        <f t="shared" si="7"/>
        <v>3.5944018695628789E-4</v>
      </c>
      <c r="G206" s="120"/>
    </row>
    <row r="207" spans="1:7" x14ac:dyDescent="0.15">
      <c r="A207" s="25" t="s">
        <v>1338</v>
      </c>
      <c r="B207" s="25" t="s">
        <v>106</v>
      </c>
      <c r="C207" s="122">
        <v>17.076146640000001</v>
      </c>
      <c r="D207" s="124">
        <v>18.654859258999998</v>
      </c>
      <c r="E207" s="23">
        <f t="shared" si="6"/>
        <v>-8.4627420506448003E-2</v>
      </c>
      <c r="F207" s="24">
        <f t="shared" si="7"/>
        <v>6.6724227317032812E-4</v>
      </c>
      <c r="G207" s="120"/>
    </row>
    <row r="208" spans="1:7" x14ac:dyDescent="0.15">
      <c r="A208" s="25" t="s">
        <v>1436</v>
      </c>
      <c r="B208" s="25" t="s">
        <v>107</v>
      </c>
      <c r="C208" s="122">
        <v>360.09850900399999</v>
      </c>
      <c r="D208" s="124">
        <v>491.939742142</v>
      </c>
      <c r="E208" s="23">
        <f t="shared" si="6"/>
        <v>-0.2680028097830397</v>
      </c>
      <c r="F208" s="24">
        <f t="shared" si="7"/>
        <v>1.40706772305555E-2</v>
      </c>
      <c r="G208" s="120"/>
    </row>
    <row r="209" spans="1:7" x14ac:dyDescent="0.15">
      <c r="A209" s="25" t="s">
        <v>1160</v>
      </c>
      <c r="B209" s="25" t="s">
        <v>108</v>
      </c>
      <c r="C209" s="122">
        <v>841.722048148</v>
      </c>
      <c r="D209" s="124">
        <v>596.80689787199992</v>
      </c>
      <c r="E209" s="23">
        <f t="shared" si="6"/>
        <v>0.41037587056932479</v>
      </c>
      <c r="F209" s="24">
        <f t="shared" si="7"/>
        <v>3.2889886964794529E-2</v>
      </c>
      <c r="G209" s="120"/>
    </row>
    <row r="210" spans="1:7" x14ac:dyDescent="0.15">
      <c r="A210" s="25" t="s">
        <v>1161</v>
      </c>
      <c r="B210" s="25" t="s">
        <v>109</v>
      </c>
      <c r="C210" s="122">
        <v>22.026851844999999</v>
      </c>
      <c r="D210" s="124">
        <v>13.131239539999999</v>
      </c>
      <c r="E210" s="23">
        <f t="shared" si="6"/>
        <v>0.67743888746393255</v>
      </c>
      <c r="F210" s="24">
        <f t="shared" si="7"/>
        <v>8.6068871424518499E-4</v>
      </c>
      <c r="G210" s="120"/>
    </row>
    <row r="211" spans="1:7" x14ac:dyDescent="0.15">
      <c r="A211" s="25" t="s">
        <v>1162</v>
      </c>
      <c r="B211" s="25" t="s">
        <v>110</v>
      </c>
      <c r="C211" s="122">
        <v>1.9383070200000001</v>
      </c>
      <c r="D211" s="124">
        <v>1.05229952</v>
      </c>
      <c r="E211" s="23">
        <f t="shared" si="6"/>
        <v>0.84197273034962516</v>
      </c>
      <c r="F211" s="24">
        <f t="shared" si="7"/>
        <v>7.5738420932581352E-5</v>
      </c>
      <c r="G211" s="120"/>
    </row>
    <row r="212" spans="1:7" x14ac:dyDescent="0.15">
      <c r="A212" s="25" t="s">
        <v>1163</v>
      </c>
      <c r="B212" s="25" t="s">
        <v>111</v>
      </c>
      <c r="C212" s="122">
        <v>2.3087179999999999E-2</v>
      </c>
      <c r="D212" s="124">
        <v>0.28224828000000002</v>
      </c>
      <c r="E212" s="23">
        <f t="shared" si="6"/>
        <v>-0.9182025839094573</v>
      </c>
      <c r="F212" s="24">
        <f t="shared" si="7"/>
        <v>9.0212053041332598E-7</v>
      </c>
      <c r="G212" s="120"/>
    </row>
    <row r="213" spans="1:7" x14ac:dyDescent="0.15">
      <c r="A213" s="25" t="s">
        <v>1437</v>
      </c>
      <c r="B213" s="25" t="s">
        <v>112</v>
      </c>
      <c r="C213" s="122">
        <v>3.0827824599999998</v>
      </c>
      <c r="D213" s="124">
        <v>2.91368129</v>
      </c>
      <c r="E213" s="23">
        <f t="shared" si="6"/>
        <v>5.8036948166008795E-2</v>
      </c>
      <c r="F213" s="24">
        <f t="shared" si="7"/>
        <v>1.2045825206734205E-4</v>
      </c>
      <c r="G213" s="120"/>
    </row>
    <row r="214" spans="1:7" x14ac:dyDescent="0.15">
      <c r="A214" s="25" t="s">
        <v>1164</v>
      </c>
      <c r="B214" s="25" t="s">
        <v>113</v>
      </c>
      <c r="C214" s="122">
        <v>2.4492700549999999</v>
      </c>
      <c r="D214" s="124">
        <v>2.813953803</v>
      </c>
      <c r="E214" s="23">
        <f t="shared" si="6"/>
        <v>-0.12959834223689282</v>
      </c>
      <c r="F214" s="24">
        <f t="shared" si="7"/>
        <v>9.5704057452754133E-5</v>
      </c>
      <c r="G214" s="120"/>
    </row>
    <row r="215" spans="1:7" x14ac:dyDescent="0.15">
      <c r="A215" s="25" t="s">
        <v>1165</v>
      </c>
      <c r="B215" s="25" t="s">
        <v>114</v>
      </c>
      <c r="C215" s="122">
        <v>12.584047535</v>
      </c>
      <c r="D215" s="124">
        <v>6.5442735279999997</v>
      </c>
      <c r="E215" s="23">
        <f t="shared" si="6"/>
        <v>0.92290977465390567</v>
      </c>
      <c r="F215" s="24">
        <f t="shared" si="7"/>
        <v>4.9171564638993191E-4</v>
      </c>
      <c r="G215" s="120"/>
    </row>
    <row r="216" spans="1:7" x14ac:dyDescent="0.15">
      <c r="A216" s="25" t="s">
        <v>1166</v>
      </c>
      <c r="B216" s="25" t="s">
        <v>115</v>
      </c>
      <c r="C216" s="122">
        <v>3.604436835</v>
      </c>
      <c r="D216" s="124">
        <v>1.5942038999999999</v>
      </c>
      <c r="E216" s="23">
        <f t="shared" si="6"/>
        <v>1.2609635034765629</v>
      </c>
      <c r="F216" s="24">
        <f t="shared" si="7"/>
        <v>1.4084164759106701E-4</v>
      </c>
      <c r="G216" s="120"/>
    </row>
    <row r="217" spans="1:7" x14ac:dyDescent="0.15">
      <c r="A217" s="25" t="s">
        <v>1342</v>
      </c>
      <c r="B217" s="25" t="s">
        <v>116</v>
      </c>
      <c r="C217" s="122">
        <v>2.229921</v>
      </c>
      <c r="D217" s="124">
        <v>2.3101194500000002</v>
      </c>
      <c r="E217" s="23">
        <f t="shared" si="6"/>
        <v>-3.4716148552405013E-2</v>
      </c>
      <c r="F217" s="24">
        <f t="shared" si="7"/>
        <v>8.7133097905409604E-5</v>
      </c>
      <c r="G217" s="120"/>
    </row>
    <row r="218" spans="1:7" x14ac:dyDescent="0.15">
      <c r="A218" s="25" t="s">
        <v>1226</v>
      </c>
      <c r="B218" s="25" t="s">
        <v>510</v>
      </c>
      <c r="C218" s="122">
        <v>0.83348445999999998</v>
      </c>
      <c r="D218" s="124">
        <v>1.2599596599999998</v>
      </c>
      <c r="E218" s="23">
        <f t="shared" si="6"/>
        <v>-0.33848321778809953</v>
      </c>
      <c r="F218" s="24">
        <f t="shared" si="7"/>
        <v>3.2568007142772075E-5</v>
      </c>
      <c r="G218" s="120"/>
    </row>
    <row r="219" spans="1:7" x14ac:dyDescent="0.15">
      <c r="A219" s="25" t="s">
        <v>1167</v>
      </c>
      <c r="B219" s="25" t="s">
        <v>117</v>
      </c>
      <c r="C219" s="122">
        <v>15.86988307</v>
      </c>
      <c r="D219" s="124">
        <v>1.3778883</v>
      </c>
      <c r="E219" s="23">
        <f t="shared" si="6"/>
        <v>10.51753960752842</v>
      </c>
      <c r="F219" s="24">
        <f t="shared" si="7"/>
        <v>6.201081003702429E-4</v>
      </c>
      <c r="G219" s="120"/>
    </row>
    <row r="220" spans="1:7" x14ac:dyDescent="0.15">
      <c r="A220" s="25" t="s">
        <v>1168</v>
      </c>
      <c r="B220" s="25" t="s">
        <v>118</v>
      </c>
      <c r="C220" s="122">
        <v>3.0144302200000004</v>
      </c>
      <c r="D220" s="124">
        <v>2.76945139</v>
      </c>
      <c r="E220" s="23">
        <f t="shared" si="6"/>
        <v>8.8457530211425883E-2</v>
      </c>
      <c r="F220" s="24">
        <f t="shared" si="7"/>
        <v>1.1778742093925545E-4</v>
      </c>
      <c r="G220" s="120"/>
    </row>
    <row r="221" spans="1:7" x14ac:dyDescent="0.15">
      <c r="A221" s="25" t="s">
        <v>119</v>
      </c>
      <c r="B221" s="25" t="s">
        <v>120</v>
      </c>
      <c r="C221" s="122">
        <v>0.97218724100000009</v>
      </c>
      <c r="D221" s="124">
        <v>0.41941116899999997</v>
      </c>
      <c r="E221" s="23">
        <f t="shared" si="6"/>
        <v>1.3179812862828175</v>
      </c>
      <c r="F221" s="24">
        <f t="shared" si="7"/>
        <v>3.7987752055989004E-5</v>
      </c>
      <c r="G221" s="120"/>
    </row>
    <row r="222" spans="1:7" x14ac:dyDescent="0.15">
      <c r="A222" s="25" t="s">
        <v>121</v>
      </c>
      <c r="B222" s="25" t="s">
        <v>122</v>
      </c>
      <c r="C222" s="122">
        <v>30.447523073999999</v>
      </c>
      <c r="D222" s="124">
        <v>17.238561213000001</v>
      </c>
      <c r="E222" s="23">
        <f t="shared" si="6"/>
        <v>0.76624503041697078</v>
      </c>
      <c r="F222" s="24">
        <f t="shared" si="7"/>
        <v>1.1897224202041506E-3</v>
      </c>
      <c r="G222" s="120"/>
    </row>
    <row r="223" spans="1:7" x14ac:dyDescent="0.15">
      <c r="A223" s="25" t="s">
        <v>123</v>
      </c>
      <c r="B223" s="25" t="s">
        <v>124</v>
      </c>
      <c r="C223" s="122">
        <v>121.045438631</v>
      </c>
      <c r="D223" s="124">
        <v>135.35127483299999</v>
      </c>
      <c r="E223" s="23">
        <f t="shared" si="6"/>
        <v>-0.10569413712320708</v>
      </c>
      <c r="F223" s="24">
        <f t="shared" si="7"/>
        <v>4.7297926945565217E-3</v>
      </c>
      <c r="G223" s="120"/>
    </row>
    <row r="224" spans="1:7" x14ac:dyDescent="0.15">
      <c r="A224" s="25" t="s">
        <v>125</v>
      </c>
      <c r="B224" s="25" t="s">
        <v>126</v>
      </c>
      <c r="C224" s="122">
        <v>82.987196698000005</v>
      </c>
      <c r="D224" s="124">
        <v>82.905192799999995</v>
      </c>
      <c r="E224" s="23">
        <f t="shared" si="6"/>
        <v>9.8912860860034257E-4</v>
      </c>
      <c r="F224" s="24">
        <f t="shared" si="7"/>
        <v>3.2426850703600346E-3</v>
      </c>
      <c r="G224" s="120"/>
    </row>
    <row r="225" spans="1:7" x14ac:dyDescent="0.15">
      <c r="A225" s="25" t="s">
        <v>127</v>
      </c>
      <c r="B225" s="25" t="s">
        <v>128</v>
      </c>
      <c r="C225" s="122">
        <v>48.350507700000001</v>
      </c>
      <c r="D225" s="124">
        <v>36.167285898000003</v>
      </c>
      <c r="E225" s="23">
        <f t="shared" si="6"/>
        <v>0.33685750809058401</v>
      </c>
      <c r="F225" s="24">
        <f t="shared" si="7"/>
        <v>1.8892729927205319E-3</v>
      </c>
      <c r="G225" s="120"/>
    </row>
    <row r="226" spans="1:7" x14ac:dyDescent="0.15">
      <c r="A226" s="25" t="s">
        <v>129</v>
      </c>
      <c r="B226" s="25" t="s">
        <v>130</v>
      </c>
      <c r="C226" s="122">
        <v>1.7826553700000001</v>
      </c>
      <c r="D226" s="124">
        <v>5.4871172300000008</v>
      </c>
      <c r="E226" s="23">
        <f t="shared" si="6"/>
        <v>-0.67511986799669677</v>
      </c>
      <c r="F226" s="24">
        <f t="shared" si="7"/>
        <v>6.9656407059180212E-5</v>
      </c>
      <c r="G226" s="120"/>
    </row>
    <row r="227" spans="1:7" x14ac:dyDescent="0.15">
      <c r="A227" s="25" t="s">
        <v>131</v>
      </c>
      <c r="B227" s="25" t="s">
        <v>132</v>
      </c>
      <c r="C227" s="122">
        <v>1.7174641499999999</v>
      </c>
      <c r="D227" s="124">
        <v>4.60305E-3</v>
      </c>
      <c r="E227" s="23">
        <f t="shared" si="6"/>
        <v>372.11438068237362</v>
      </c>
      <c r="F227" s="24">
        <f t="shared" si="7"/>
        <v>6.7109091277664583E-5</v>
      </c>
      <c r="G227" s="120"/>
    </row>
    <row r="228" spans="1:7" x14ac:dyDescent="0.15">
      <c r="A228" s="25" t="s">
        <v>133</v>
      </c>
      <c r="B228" s="25" t="s">
        <v>134</v>
      </c>
      <c r="C228" s="122">
        <v>48.472168972000006</v>
      </c>
      <c r="D228" s="124">
        <v>16.349362998</v>
      </c>
      <c r="E228" s="23">
        <f t="shared" si="6"/>
        <v>1.9647741614110319</v>
      </c>
      <c r="F228" s="24">
        <f t="shared" si="7"/>
        <v>1.8940268488098161E-3</v>
      </c>
      <c r="G228" s="120"/>
    </row>
    <row r="229" spans="1:7" x14ac:dyDescent="0.15">
      <c r="A229" s="25" t="s">
        <v>135</v>
      </c>
      <c r="B229" s="25" t="s">
        <v>136</v>
      </c>
      <c r="C229" s="122">
        <v>0.25985454999999996</v>
      </c>
      <c r="D229" s="124">
        <v>1.0017506999999999</v>
      </c>
      <c r="E229" s="23">
        <f t="shared" si="6"/>
        <v>-0.74059958231124767</v>
      </c>
      <c r="F229" s="24">
        <f t="shared" si="7"/>
        <v>1.0153692416151133E-5</v>
      </c>
      <c r="G229" s="120"/>
    </row>
    <row r="230" spans="1:7" x14ac:dyDescent="0.15">
      <c r="A230" s="25" t="s">
        <v>137</v>
      </c>
      <c r="B230" s="25" t="s">
        <v>138</v>
      </c>
      <c r="C230" s="122">
        <v>41.598844656000004</v>
      </c>
      <c r="D230" s="124">
        <v>26.376208383000002</v>
      </c>
      <c r="E230" s="23">
        <f t="shared" si="6"/>
        <v>0.57713512313662552</v>
      </c>
      <c r="F230" s="24">
        <f t="shared" si="7"/>
        <v>1.6254549843528867E-3</v>
      </c>
      <c r="G230" s="120"/>
    </row>
    <row r="231" spans="1:7" x14ac:dyDescent="0.15">
      <c r="A231" s="25" t="s">
        <v>139</v>
      </c>
      <c r="B231" s="25" t="s">
        <v>140</v>
      </c>
      <c r="C231" s="122">
        <v>1.975733154</v>
      </c>
      <c r="D231" s="124">
        <v>0.21314112599999999</v>
      </c>
      <c r="E231" s="23">
        <f t="shared" si="6"/>
        <v>8.2696008089963833</v>
      </c>
      <c r="F231" s="24">
        <f t="shared" si="7"/>
        <v>7.720082924123577E-5</v>
      </c>
      <c r="G231" s="120"/>
    </row>
    <row r="232" spans="1:7" x14ac:dyDescent="0.15">
      <c r="A232" s="25" t="s">
        <v>141</v>
      </c>
      <c r="B232" s="25" t="s">
        <v>142</v>
      </c>
      <c r="C232" s="122">
        <v>2.9355710079999997</v>
      </c>
      <c r="D232" s="124">
        <v>2.9530381499999998</v>
      </c>
      <c r="E232" s="23">
        <f t="shared" si="6"/>
        <v>-5.9149733639574098E-3</v>
      </c>
      <c r="F232" s="24">
        <f t="shared" si="7"/>
        <v>1.1470603489914931E-4</v>
      </c>
      <c r="G232" s="120"/>
    </row>
    <row r="233" spans="1:7" x14ac:dyDescent="0.15">
      <c r="A233" s="25" t="s">
        <v>143</v>
      </c>
      <c r="B233" s="25" t="s">
        <v>144</v>
      </c>
      <c r="C233" s="122">
        <v>5.6788900000000003E-2</v>
      </c>
      <c r="D233" s="124">
        <v>5.3132800000000001E-3</v>
      </c>
      <c r="E233" s="23">
        <f t="shared" si="6"/>
        <v>9.6881060286677911</v>
      </c>
      <c r="F233" s="24">
        <f t="shared" si="7"/>
        <v>2.218999141063973E-6</v>
      </c>
      <c r="G233" s="120"/>
    </row>
    <row r="234" spans="1:7" x14ac:dyDescent="0.15">
      <c r="A234" s="25" t="s">
        <v>224</v>
      </c>
      <c r="B234" s="25" t="s">
        <v>225</v>
      </c>
      <c r="C234" s="122">
        <v>3.7567788900000001</v>
      </c>
      <c r="D234" s="124">
        <v>2.8520942000000002</v>
      </c>
      <c r="E234" s="23">
        <f t="shared" si="6"/>
        <v>0.31720014366986882</v>
      </c>
      <c r="F234" s="24">
        <f t="shared" si="7"/>
        <v>1.4679434062074217E-4</v>
      </c>
      <c r="G234" s="120"/>
    </row>
    <row r="235" spans="1:7" x14ac:dyDescent="0.15">
      <c r="A235" s="25" t="s">
        <v>226</v>
      </c>
      <c r="B235" s="25" t="s">
        <v>227</v>
      </c>
      <c r="C235" s="122">
        <v>2.0766887199999999</v>
      </c>
      <c r="D235" s="124">
        <v>3.6037120000000006E-2</v>
      </c>
      <c r="E235" s="23">
        <f t="shared" si="6"/>
        <v>56.626378578532346</v>
      </c>
      <c r="F235" s="24">
        <f t="shared" si="7"/>
        <v>8.1145619759094491E-5</v>
      </c>
      <c r="G235" s="120"/>
    </row>
    <row r="236" spans="1:7" x14ac:dyDescent="0.15">
      <c r="A236" s="25" t="s">
        <v>330</v>
      </c>
      <c r="B236" s="25" t="s">
        <v>331</v>
      </c>
      <c r="C236" s="122">
        <v>1.31274019</v>
      </c>
      <c r="D236" s="124">
        <v>0.26853190999999998</v>
      </c>
      <c r="E236" s="23">
        <f t="shared" si="6"/>
        <v>3.8885817331727912</v>
      </c>
      <c r="F236" s="24">
        <f t="shared" si="7"/>
        <v>5.1294695865744124E-5</v>
      </c>
      <c r="G236" s="120"/>
    </row>
    <row r="237" spans="1:7" x14ac:dyDescent="0.15">
      <c r="A237" s="25" t="s">
        <v>332</v>
      </c>
      <c r="B237" s="25" t="s">
        <v>333</v>
      </c>
      <c r="C237" s="122">
        <v>0.21815371</v>
      </c>
      <c r="D237" s="124">
        <v>2.739E-5</v>
      </c>
      <c r="E237" s="23">
        <f t="shared" si="6"/>
        <v>7963.7210660825122</v>
      </c>
      <c r="F237" s="24">
        <f t="shared" si="7"/>
        <v>8.5242520124517123E-6</v>
      </c>
      <c r="G237" s="120"/>
    </row>
    <row r="238" spans="1:7" x14ac:dyDescent="0.15">
      <c r="A238" s="25" t="s">
        <v>334</v>
      </c>
      <c r="B238" s="25" t="s">
        <v>335</v>
      </c>
      <c r="C238" s="122">
        <v>2.1835760340000001</v>
      </c>
      <c r="D238" s="124">
        <v>2.2698507349999999</v>
      </c>
      <c r="E238" s="23">
        <f t="shared" si="6"/>
        <v>-3.8008975510893994E-2</v>
      </c>
      <c r="F238" s="24">
        <f t="shared" si="7"/>
        <v>8.5322190496626564E-5</v>
      </c>
      <c r="G238" s="120"/>
    </row>
    <row r="239" spans="1:7" x14ac:dyDescent="0.15">
      <c r="A239" s="25" t="s">
        <v>336</v>
      </c>
      <c r="B239" s="25" t="s">
        <v>337</v>
      </c>
      <c r="C239" s="122">
        <v>0.52069359999999998</v>
      </c>
      <c r="D239" s="124">
        <v>0.21077876999999998</v>
      </c>
      <c r="E239" s="23">
        <f t="shared" si="6"/>
        <v>1.4703322825159293</v>
      </c>
      <c r="F239" s="24">
        <f t="shared" si="7"/>
        <v>2.0345853699534729E-5</v>
      </c>
      <c r="G239" s="120"/>
    </row>
    <row r="240" spans="1:7" x14ac:dyDescent="0.15">
      <c r="A240" s="25" t="s">
        <v>338</v>
      </c>
      <c r="B240" s="25" t="s">
        <v>339</v>
      </c>
      <c r="C240" s="122">
        <v>17.98805029</v>
      </c>
      <c r="D240" s="124">
        <v>17.814950330999999</v>
      </c>
      <c r="E240" s="23">
        <f t="shared" si="6"/>
        <v>9.71655580194275E-3</v>
      </c>
      <c r="F240" s="24">
        <f t="shared" si="7"/>
        <v>7.0287447270374229E-4</v>
      </c>
      <c r="G240" s="120"/>
    </row>
    <row r="241" spans="1:7" x14ac:dyDescent="0.15">
      <c r="A241" s="25" t="s">
        <v>340</v>
      </c>
      <c r="B241" s="25" t="s">
        <v>341</v>
      </c>
      <c r="C241" s="122">
        <v>0.61014481999999992</v>
      </c>
      <c r="D241" s="124">
        <v>2.0079836900000001</v>
      </c>
      <c r="E241" s="23">
        <f t="shared" si="6"/>
        <v>-0.69614054982687645</v>
      </c>
      <c r="F241" s="24">
        <f t="shared" si="7"/>
        <v>2.384111739274105E-5</v>
      </c>
      <c r="G241" s="120"/>
    </row>
    <row r="242" spans="1:7" x14ac:dyDescent="0.15">
      <c r="A242" s="25" t="s">
        <v>342</v>
      </c>
      <c r="B242" s="25" t="s">
        <v>343</v>
      </c>
      <c r="C242" s="122">
        <v>4.8819884990000002</v>
      </c>
      <c r="D242" s="124">
        <v>4.0046473139999996</v>
      </c>
      <c r="E242" s="23">
        <f t="shared" si="6"/>
        <v>0.21908076197693371</v>
      </c>
      <c r="F242" s="24">
        <f t="shared" si="7"/>
        <v>1.9076136861191525E-4</v>
      </c>
      <c r="G242" s="120"/>
    </row>
    <row r="243" spans="1:7" x14ac:dyDescent="0.15">
      <c r="A243" s="25" t="s">
        <v>344</v>
      </c>
      <c r="B243" s="25" t="s">
        <v>345</v>
      </c>
      <c r="C243" s="122">
        <v>8.5365000000000007E-3</v>
      </c>
      <c r="D243" s="124">
        <v>9.4278500000000002E-4</v>
      </c>
      <c r="E243" s="23">
        <f t="shared" si="6"/>
        <v>8.0545564471220903</v>
      </c>
      <c r="F243" s="24">
        <f t="shared" si="7"/>
        <v>3.3355965985769414E-7</v>
      </c>
      <c r="G243" s="120"/>
    </row>
    <row r="244" spans="1:7" x14ac:dyDescent="0.15">
      <c r="A244" s="25" t="s">
        <v>346</v>
      </c>
      <c r="B244" s="25" t="s">
        <v>347</v>
      </c>
      <c r="C244" s="122">
        <v>31.166251274999997</v>
      </c>
      <c r="D244" s="124">
        <v>10.493071075</v>
      </c>
      <c r="E244" s="23">
        <f t="shared" si="6"/>
        <v>1.9701744181695631</v>
      </c>
      <c r="F244" s="24">
        <f t="shared" si="7"/>
        <v>1.217806381342286E-3</v>
      </c>
      <c r="G244" s="120"/>
    </row>
    <row r="245" spans="1:7" x14ac:dyDescent="0.15">
      <c r="A245" s="25" t="s">
        <v>348</v>
      </c>
      <c r="B245" s="25" t="s">
        <v>349</v>
      </c>
      <c r="C245" s="122">
        <v>0.4560824</v>
      </c>
      <c r="D245" s="124">
        <v>0.90069763999999997</v>
      </c>
      <c r="E245" s="23">
        <f t="shared" si="6"/>
        <v>-0.49363428997104952</v>
      </c>
      <c r="F245" s="24">
        <f t="shared" si="7"/>
        <v>1.7821201922460117E-5</v>
      </c>
      <c r="G245" s="120"/>
    </row>
    <row r="246" spans="1:7" x14ac:dyDescent="0.15">
      <c r="A246" s="25" t="s">
        <v>350</v>
      </c>
      <c r="B246" s="25" t="s">
        <v>351</v>
      </c>
      <c r="C246" s="122">
        <v>0.58962859000000001</v>
      </c>
      <c r="D246" s="124">
        <v>0.20565338500000002</v>
      </c>
      <c r="E246" s="23">
        <f t="shared" si="6"/>
        <v>1.8670988809642006</v>
      </c>
      <c r="F246" s="24">
        <f t="shared" si="7"/>
        <v>2.303945550550832E-5</v>
      </c>
      <c r="G246" s="120"/>
    </row>
    <row r="247" spans="1:7" x14ac:dyDescent="0.15">
      <c r="A247" s="25" t="s">
        <v>352</v>
      </c>
      <c r="B247" s="25" t="s">
        <v>353</v>
      </c>
      <c r="C247" s="122">
        <v>8.4287999999999995E-4</v>
      </c>
      <c r="D247" s="124">
        <v>0.67453571999999995</v>
      </c>
      <c r="E247" s="23">
        <f t="shared" si="6"/>
        <v>-0.99875042940646641</v>
      </c>
      <c r="F247" s="24">
        <f t="shared" si="7"/>
        <v>3.293513338029089E-8</v>
      </c>
      <c r="G247" s="120"/>
    </row>
    <row r="248" spans="1:7" x14ac:dyDescent="0.15">
      <c r="A248" s="25" t="s">
        <v>354</v>
      </c>
      <c r="B248" s="25" t="s">
        <v>355</v>
      </c>
      <c r="C248" s="122">
        <v>12.148377189</v>
      </c>
      <c r="D248" s="124">
        <v>11.281953613000001</v>
      </c>
      <c r="E248" s="23">
        <f t="shared" si="6"/>
        <v>7.6797299981949507E-2</v>
      </c>
      <c r="F248" s="24">
        <f t="shared" si="7"/>
        <v>4.7469203572726644E-4</v>
      </c>
      <c r="G248" s="120"/>
    </row>
    <row r="249" spans="1:7" x14ac:dyDescent="0.15">
      <c r="A249" s="25" t="s">
        <v>356</v>
      </c>
      <c r="B249" s="25" t="s">
        <v>357</v>
      </c>
      <c r="C249" s="122">
        <v>1.8792678300000001</v>
      </c>
      <c r="D249" s="124">
        <v>0.22742187400000002</v>
      </c>
      <c r="E249" s="23">
        <f t="shared" si="6"/>
        <v>7.2633556612060985</v>
      </c>
      <c r="F249" s="24">
        <f t="shared" si="7"/>
        <v>7.3431492784666651E-5</v>
      </c>
      <c r="G249" s="120"/>
    </row>
    <row r="250" spans="1:7" x14ac:dyDescent="0.15">
      <c r="A250" s="25" t="s">
        <v>358</v>
      </c>
      <c r="B250" s="25" t="s">
        <v>359</v>
      </c>
      <c r="C250" s="122">
        <v>1.0527070000000001</v>
      </c>
      <c r="D250" s="124">
        <v>1.2403692200000001</v>
      </c>
      <c r="E250" s="23">
        <f t="shared" si="6"/>
        <v>-0.15129545055947136</v>
      </c>
      <c r="F250" s="24">
        <f t="shared" si="7"/>
        <v>4.1134023176924223E-5</v>
      </c>
      <c r="G250" s="120"/>
    </row>
    <row r="251" spans="1:7" x14ac:dyDescent="0.15">
      <c r="A251" s="25" t="s">
        <v>360</v>
      </c>
      <c r="B251" s="25" t="s">
        <v>361</v>
      </c>
      <c r="C251" s="122">
        <v>0</v>
      </c>
      <c r="D251" s="124">
        <v>5.7104E-3</v>
      </c>
      <c r="E251" s="23">
        <f t="shared" si="6"/>
        <v>-1</v>
      </c>
      <c r="F251" s="24">
        <f t="shared" si="7"/>
        <v>0</v>
      </c>
      <c r="G251" s="120"/>
    </row>
    <row r="252" spans="1:7" x14ac:dyDescent="0.15">
      <c r="A252" s="25" t="s">
        <v>362</v>
      </c>
      <c r="B252" s="25" t="s">
        <v>363</v>
      </c>
      <c r="C252" s="122">
        <v>1.368444765</v>
      </c>
      <c r="D252" s="124">
        <v>3.7703387000000005E-2</v>
      </c>
      <c r="E252" s="23">
        <f t="shared" si="6"/>
        <v>35.295008854244308</v>
      </c>
      <c r="F252" s="24">
        <f t="shared" si="7"/>
        <v>5.3471325525384192E-5</v>
      </c>
      <c r="G252" s="120"/>
    </row>
    <row r="253" spans="1:7" x14ac:dyDescent="0.15">
      <c r="A253" s="25" t="s">
        <v>364</v>
      </c>
      <c r="B253" s="25" t="s">
        <v>365</v>
      </c>
      <c r="C253" s="122">
        <v>1.4422901399999999</v>
      </c>
      <c r="D253" s="124">
        <v>0.39034767999999997</v>
      </c>
      <c r="E253" s="23">
        <f t="shared" si="6"/>
        <v>2.6948859027418837</v>
      </c>
      <c r="F253" s="24">
        <f t="shared" si="7"/>
        <v>5.635679827968207E-5</v>
      </c>
      <c r="G253" s="120"/>
    </row>
    <row r="254" spans="1:7" x14ac:dyDescent="0.15">
      <c r="A254" s="25" t="s">
        <v>366</v>
      </c>
      <c r="B254" s="25" t="s">
        <v>367</v>
      </c>
      <c r="C254" s="122">
        <v>1.3401639999999999</v>
      </c>
      <c r="D254" s="124">
        <v>9.0329999999999997E-5</v>
      </c>
      <c r="E254" s="23">
        <f t="shared" si="6"/>
        <v>14835.31130300011</v>
      </c>
      <c r="F254" s="24">
        <f t="shared" si="7"/>
        <v>5.2366268141923121E-5</v>
      </c>
      <c r="G254" s="120"/>
    </row>
    <row r="255" spans="1:7" x14ac:dyDescent="0.15">
      <c r="A255" s="25" t="s">
        <v>368</v>
      </c>
      <c r="B255" s="25" t="s">
        <v>369</v>
      </c>
      <c r="C255" s="122">
        <v>2.7641710000000002</v>
      </c>
      <c r="D255" s="124">
        <v>4.1790348900000005</v>
      </c>
      <c r="E255" s="23">
        <f t="shared" si="6"/>
        <v>-0.3385623540462952</v>
      </c>
      <c r="F255" s="24">
        <f t="shared" si="7"/>
        <v>1.0800866145943914E-4</v>
      </c>
      <c r="G255" s="120"/>
    </row>
    <row r="256" spans="1:7" x14ac:dyDescent="0.15">
      <c r="A256" s="25" t="s">
        <v>370</v>
      </c>
      <c r="B256" s="25" t="s">
        <v>371</v>
      </c>
      <c r="C256" s="122">
        <v>8.6807549999999997E-2</v>
      </c>
      <c r="D256" s="124">
        <v>0.25764123</v>
      </c>
      <c r="E256" s="23">
        <f t="shared" si="6"/>
        <v>-0.66306809667070754</v>
      </c>
      <c r="F256" s="24">
        <f t="shared" si="7"/>
        <v>3.3919635507619951E-6</v>
      </c>
      <c r="G256" s="120"/>
    </row>
    <row r="257" spans="1:7" x14ac:dyDescent="0.15">
      <c r="A257" s="25" t="s">
        <v>372</v>
      </c>
      <c r="B257" s="25" t="s">
        <v>373</v>
      </c>
      <c r="C257" s="122">
        <v>11.7277349</v>
      </c>
      <c r="D257" s="124">
        <v>7.6889871599999999</v>
      </c>
      <c r="E257" s="23">
        <f t="shared" si="6"/>
        <v>0.52526394646756058</v>
      </c>
      <c r="F257" s="24">
        <f t="shared" si="7"/>
        <v>4.5825563921340223E-4</v>
      </c>
      <c r="G257" s="120"/>
    </row>
    <row r="258" spans="1:7" x14ac:dyDescent="0.15">
      <c r="A258" s="25" t="s">
        <v>1119</v>
      </c>
      <c r="B258" s="25" t="s">
        <v>375</v>
      </c>
      <c r="C258" s="122">
        <v>7.031337E-2</v>
      </c>
      <c r="D258" s="124">
        <v>2.4384778499999999</v>
      </c>
      <c r="E258" s="23">
        <f t="shared" si="6"/>
        <v>-0.97116505692270283</v>
      </c>
      <c r="F258" s="24">
        <f t="shared" si="7"/>
        <v>2.7474613460608205E-6</v>
      </c>
      <c r="G258" s="120"/>
    </row>
    <row r="259" spans="1:7" x14ac:dyDescent="0.15">
      <c r="A259" s="25" t="s">
        <v>376</v>
      </c>
      <c r="B259" s="25" t="s">
        <v>377</v>
      </c>
      <c r="C259" s="122">
        <v>1.1434756100000001</v>
      </c>
      <c r="D259" s="124">
        <v>2.0323037099999999</v>
      </c>
      <c r="E259" s="23">
        <f t="shared" si="6"/>
        <v>-0.43735003564009622</v>
      </c>
      <c r="F259" s="24">
        <f t="shared" si="7"/>
        <v>4.4680763255100953E-5</v>
      </c>
      <c r="G259" s="120"/>
    </row>
    <row r="260" spans="1:7" x14ac:dyDescent="0.15">
      <c r="A260" s="25" t="s">
        <v>378</v>
      </c>
      <c r="B260" s="25" t="s">
        <v>379</v>
      </c>
      <c r="C260" s="122">
        <v>0</v>
      </c>
      <c r="D260" s="124">
        <v>8.3279999999999997E-4</v>
      </c>
      <c r="E260" s="23">
        <f t="shared" si="6"/>
        <v>-1</v>
      </c>
      <c r="F260" s="24">
        <f t="shared" si="7"/>
        <v>0</v>
      </c>
      <c r="G260" s="120"/>
    </row>
    <row r="261" spans="1:7" x14ac:dyDescent="0.15">
      <c r="A261" s="25" t="s">
        <v>380</v>
      </c>
      <c r="B261" s="25" t="s">
        <v>381</v>
      </c>
      <c r="C261" s="122">
        <v>3.615592946</v>
      </c>
      <c r="D261" s="124">
        <v>9.2571326870000004</v>
      </c>
      <c r="E261" s="23">
        <f t="shared" si="6"/>
        <v>-0.60942625883741963</v>
      </c>
      <c r="F261" s="24">
        <f t="shared" si="7"/>
        <v>1.4127756729943633E-4</v>
      </c>
      <c r="G261" s="120"/>
    </row>
    <row r="262" spans="1:7" x14ac:dyDescent="0.15">
      <c r="A262" s="25" t="s">
        <v>382</v>
      </c>
      <c r="B262" s="25" t="s">
        <v>383</v>
      </c>
      <c r="C262" s="122">
        <v>2.1055692400000003</v>
      </c>
      <c r="D262" s="124">
        <v>0.64654730000000005</v>
      </c>
      <c r="E262" s="23">
        <f t="shared" ref="E262:E325" si="8">IF(ISERROR(C262/D262-1),"",((C262/D262-1)))</f>
        <v>2.2566360419415568</v>
      </c>
      <c r="F262" s="24">
        <f t="shared" ref="F262:F325" si="9">C262/$C$1579</f>
        <v>8.2274112282694731E-5</v>
      </c>
      <c r="G262" s="120"/>
    </row>
    <row r="263" spans="1:7" x14ac:dyDescent="0.15">
      <c r="A263" s="25" t="s">
        <v>384</v>
      </c>
      <c r="B263" s="25" t="s">
        <v>385</v>
      </c>
      <c r="C263" s="122">
        <v>0.35621895000000003</v>
      </c>
      <c r="D263" s="124">
        <v>0.12704807000000001</v>
      </c>
      <c r="E263" s="23">
        <f t="shared" si="8"/>
        <v>1.8038123680273142</v>
      </c>
      <c r="F263" s="24">
        <f t="shared" si="9"/>
        <v>1.3919085315628765E-5</v>
      </c>
      <c r="G263" s="120"/>
    </row>
    <row r="264" spans="1:7" x14ac:dyDescent="0.15">
      <c r="A264" s="25" t="s">
        <v>386</v>
      </c>
      <c r="B264" s="25" t="s">
        <v>387</v>
      </c>
      <c r="C264" s="122">
        <v>4.7891030000000001E-2</v>
      </c>
      <c r="D264" s="124">
        <v>0.49444049000000001</v>
      </c>
      <c r="E264" s="23">
        <f t="shared" si="8"/>
        <v>-0.90314096242401187</v>
      </c>
      <c r="F264" s="24">
        <f t="shared" si="9"/>
        <v>1.8713191210724095E-6</v>
      </c>
      <c r="G264" s="120"/>
    </row>
    <row r="265" spans="1:7" x14ac:dyDescent="0.15">
      <c r="A265" s="25" t="s">
        <v>388</v>
      </c>
      <c r="B265" s="25" t="s">
        <v>389</v>
      </c>
      <c r="C265" s="122">
        <v>0.98194988999999999</v>
      </c>
      <c r="D265" s="124">
        <v>1.6611813359999998</v>
      </c>
      <c r="E265" s="23">
        <f t="shared" si="8"/>
        <v>-0.40888458790148596</v>
      </c>
      <c r="F265" s="24">
        <f t="shared" si="9"/>
        <v>3.8369222902325325E-5</v>
      </c>
      <c r="G265" s="120"/>
    </row>
    <row r="266" spans="1:7" x14ac:dyDescent="0.15">
      <c r="A266" s="25" t="s">
        <v>1336</v>
      </c>
      <c r="B266" s="25" t="s">
        <v>392</v>
      </c>
      <c r="C266" s="122">
        <v>1.9123906829999999</v>
      </c>
      <c r="D266" s="124">
        <v>0.35418161999999997</v>
      </c>
      <c r="E266" s="23">
        <f t="shared" si="8"/>
        <v>4.399463368539565</v>
      </c>
      <c r="F266" s="24">
        <f t="shared" si="9"/>
        <v>7.4725752443800532E-5</v>
      </c>
      <c r="G266" s="120"/>
    </row>
    <row r="267" spans="1:7" x14ac:dyDescent="0.15">
      <c r="A267" s="25" t="s">
        <v>1337</v>
      </c>
      <c r="B267" s="25" t="s">
        <v>393</v>
      </c>
      <c r="C267" s="122">
        <v>5.2687354100000006</v>
      </c>
      <c r="D267" s="124">
        <v>6.3576437000000006</v>
      </c>
      <c r="E267" s="23">
        <f t="shared" si="8"/>
        <v>-0.1712754506830888</v>
      </c>
      <c r="F267" s="24">
        <f t="shared" si="9"/>
        <v>2.0587331942128375E-4</v>
      </c>
      <c r="G267" s="120"/>
    </row>
    <row r="268" spans="1:7" x14ac:dyDescent="0.15">
      <c r="A268" s="25" t="s">
        <v>390</v>
      </c>
      <c r="B268" s="25" t="s">
        <v>391</v>
      </c>
      <c r="C268" s="122">
        <v>0.56028700300000001</v>
      </c>
      <c r="D268" s="124">
        <v>1.766645024</v>
      </c>
      <c r="E268" s="23">
        <f t="shared" si="8"/>
        <v>-0.68285252816017894</v>
      </c>
      <c r="F268" s="24">
        <f t="shared" si="9"/>
        <v>2.1892947009121634E-5</v>
      </c>
      <c r="G268" s="120"/>
    </row>
    <row r="269" spans="1:7" x14ac:dyDescent="0.15">
      <c r="A269" s="25" t="s">
        <v>1340</v>
      </c>
      <c r="B269" s="25" t="s">
        <v>394</v>
      </c>
      <c r="C269" s="122">
        <v>0.85740976000000002</v>
      </c>
      <c r="D269" s="124">
        <v>2.0319997000000001</v>
      </c>
      <c r="E269" s="23">
        <f t="shared" si="8"/>
        <v>-0.57804631565644427</v>
      </c>
      <c r="F269" s="24">
        <f t="shared" si="9"/>
        <v>3.3502876811839414E-5</v>
      </c>
      <c r="G269" s="120"/>
    </row>
    <row r="270" spans="1:7" x14ac:dyDescent="0.15">
      <c r="A270" s="25" t="s">
        <v>395</v>
      </c>
      <c r="B270" s="25" t="s">
        <v>396</v>
      </c>
      <c r="C270" s="122">
        <v>0.7744884179999999</v>
      </c>
      <c r="D270" s="124">
        <v>0.26468982799999996</v>
      </c>
      <c r="E270" s="23">
        <f t="shared" si="8"/>
        <v>1.9260225972869649</v>
      </c>
      <c r="F270" s="24">
        <f t="shared" si="9"/>
        <v>3.0262764982346812E-5</v>
      </c>
      <c r="G270" s="120"/>
    </row>
    <row r="271" spans="1:7" x14ac:dyDescent="0.15">
      <c r="A271" s="25" t="s">
        <v>397</v>
      </c>
      <c r="B271" s="25" t="s">
        <v>398</v>
      </c>
      <c r="C271" s="122">
        <v>14.21551316</v>
      </c>
      <c r="D271" s="124">
        <v>4.14340726</v>
      </c>
      <c r="E271" s="23">
        <f t="shared" si="8"/>
        <v>2.4308751874900176</v>
      </c>
      <c r="F271" s="24">
        <f t="shared" si="9"/>
        <v>5.5546438638226134E-4</v>
      </c>
      <c r="G271" s="120"/>
    </row>
    <row r="272" spans="1:7" x14ac:dyDescent="0.15">
      <c r="A272" s="25" t="s">
        <v>399</v>
      </c>
      <c r="B272" s="25" t="s">
        <v>400</v>
      </c>
      <c r="C272" s="122">
        <v>73.243189096999998</v>
      </c>
      <c r="D272" s="124">
        <v>59.234901299999997</v>
      </c>
      <c r="E272" s="23">
        <f t="shared" si="8"/>
        <v>0.23648706234950723</v>
      </c>
      <c r="F272" s="24">
        <f t="shared" si="9"/>
        <v>2.8619426277851682E-3</v>
      </c>
      <c r="G272" s="120"/>
    </row>
    <row r="273" spans="1:7" x14ac:dyDescent="0.15">
      <c r="A273" s="25" t="s">
        <v>403</v>
      </c>
      <c r="B273" s="25" t="s">
        <v>404</v>
      </c>
      <c r="C273" s="122">
        <v>90.611848631000001</v>
      </c>
      <c r="D273" s="124">
        <v>166.81260643000002</v>
      </c>
      <c r="E273" s="23">
        <f t="shared" si="8"/>
        <v>-0.45680455110553242</v>
      </c>
      <c r="F273" s="24">
        <f t="shared" si="9"/>
        <v>3.5406147025634892E-3</v>
      </c>
      <c r="G273" s="120"/>
    </row>
    <row r="274" spans="1:7" x14ac:dyDescent="0.15">
      <c r="A274" s="25" t="s">
        <v>405</v>
      </c>
      <c r="B274" s="25" t="s">
        <v>406</v>
      </c>
      <c r="C274" s="122">
        <v>20.053306725000002</v>
      </c>
      <c r="D274" s="124">
        <v>7.3940350199999996</v>
      </c>
      <c r="E274" s="23">
        <f t="shared" si="8"/>
        <v>1.7120924732920733</v>
      </c>
      <c r="F274" s="24">
        <f t="shared" si="9"/>
        <v>7.8357338138733792E-4</v>
      </c>
      <c r="G274" s="120"/>
    </row>
    <row r="275" spans="1:7" x14ac:dyDescent="0.15">
      <c r="A275" s="25" t="s">
        <v>407</v>
      </c>
      <c r="B275" s="25" t="s">
        <v>408</v>
      </c>
      <c r="C275" s="122">
        <v>54.015629038999997</v>
      </c>
      <c r="D275" s="124">
        <v>43.123250906000003</v>
      </c>
      <c r="E275" s="23">
        <f t="shared" si="8"/>
        <v>0.25258712884942702</v>
      </c>
      <c r="F275" s="24">
        <f t="shared" si="9"/>
        <v>2.1106349029752502E-3</v>
      </c>
      <c r="G275" s="120"/>
    </row>
    <row r="276" spans="1:7" x14ac:dyDescent="0.15">
      <c r="A276" s="25" t="s">
        <v>409</v>
      </c>
      <c r="B276" s="25" t="s">
        <v>410</v>
      </c>
      <c r="C276" s="122">
        <v>135.10533531099998</v>
      </c>
      <c r="D276" s="124">
        <v>68.010791279000003</v>
      </c>
      <c r="E276" s="23">
        <f t="shared" si="8"/>
        <v>0.98652791373590532</v>
      </c>
      <c r="F276" s="24">
        <f t="shared" si="9"/>
        <v>5.2791764413163307E-3</v>
      </c>
      <c r="G276" s="120"/>
    </row>
    <row r="277" spans="1:7" x14ac:dyDescent="0.15">
      <c r="A277" s="25" t="s">
        <v>411</v>
      </c>
      <c r="B277" s="25" t="s">
        <v>412</v>
      </c>
      <c r="C277" s="122">
        <v>55.574383416000003</v>
      </c>
      <c r="D277" s="124">
        <v>57.41424086</v>
      </c>
      <c r="E277" s="23">
        <f t="shared" si="8"/>
        <v>-3.2045315176879918E-2</v>
      </c>
      <c r="F277" s="24">
        <f t="shared" si="9"/>
        <v>2.171542485684067E-3</v>
      </c>
      <c r="G277" s="120"/>
    </row>
    <row r="278" spans="1:7" x14ac:dyDescent="0.15">
      <c r="A278" s="25" t="s">
        <v>713</v>
      </c>
      <c r="B278" s="25" t="s">
        <v>714</v>
      </c>
      <c r="C278" s="122">
        <v>187.99086907300003</v>
      </c>
      <c r="D278" s="124">
        <v>98.468654312999988</v>
      </c>
      <c r="E278" s="23">
        <f t="shared" si="8"/>
        <v>0.90914428946533477</v>
      </c>
      <c r="F278" s="24">
        <f t="shared" si="9"/>
        <v>7.3456534111570543E-3</v>
      </c>
      <c r="G278" s="120"/>
    </row>
    <row r="279" spans="1:7" x14ac:dyDescent="0.15">
      <c r="A279" s="25" t="s">
        <v>413</v>
      </c>
      <c r="B279" s="25" t="s">
        <v>414</v>
      </c>
      <c r="C279" s="122">
        <v>1.9722200000000002E-3</v>
      </c>
      <c r="D279" s="124">
        <v>3.7856000000000001E-3</v>
      </c>
      <c r="E279" s="23">
        <f t="shared" si="8"/>
        <v>-0.47902049873203711</v>
      </c>
      <c r="F279" s="24">
        <f t="shared" si="9"/>
        <v>7.7063554426819139E-8</v>
      </c>
      <c r="G279" s="120"/>
    </row>
    <row r="280" spans="1:7" x14ac:dyDescent="0.15">
      <c r="A280" s="25" t="s">
        <v>415</v>
      </c>
      <c r="B280" s="25" t="s">
        <v>416</v>
      </c>
      <c r="C280" s="122">
        <v>6.603637515</v>
      </c>
      <c r="D280" s="124">
        <v>2.1633648999999999</v>
      </c>
      <c r="E280" s="23">
        <f t="shared" si="8"/>
        <v>2.0524843566612363</v>
      </c>
      <c r="F280" s="24">
        <f t="shared" si="9"/>
        <v>2.5803398152953881E-4</v>
      </c>
      <c r="G280" s="120"/>
    </row>
    <row r="281" spans="1:7" x14ac:dyDescent="0.15">
      <c r="A281" s="25" t="s">
        <v>417</v>
      </c>
      <c r="B281" s="25" t="s">
        <v>418</v>
      </c>
      <c r="C281" s="122">
        <v>4.3281398700000002</v>
      </c>
      <c r="D281" s="124">
        <v>2.5184544219999996</v>
      </c>
      <c r="E281" s="23">
        <f t="shared" si="8"/>
        <v>0.71856986260758338</v>
      </c>
      <c r="F281" s="24">
        <f t="shared" si="9"/>
        <v>1.691199979914162E-4</v>
      </c>
      <c r="G281" s="120"/>
    </row>
    <row r="282" spans="1:7" x14ac:dyDescent="0.15">
      <c r="A282" s="25" t="s">
        <v>419</v>
      </c>
      <c r="B282" s="25" t="s">
        <v>420</v>
      </c>
      <c r="C282" s="122">
        <v>0.73104658</v>
      </c>
      <c r="D282" s="124">
        <v>1.81005032</v>
      </c>
      <c r="E282" s="23">
        <f t="shared" si="8"/>
        <v>-0.59611809024182261</v>
      </c>
      <c r="F282" s="24">
        <f t="shared" si="9"/>
        <v>2.856529591342243E-5</v>
      </c>
      <c r="G282" s="120"/>
    </row>
    <row r="283" spans="1:7" x14ac:dyDescent="0.15">
      <c r="A283" s="25" t="s">
        <v>421</v>
      </c>
      <c r="B283" s="25" t="s">
        <v>422</v>
      </c>
      <c r="C283" s="122">
        <v>2.2455765890000001</v>
      </c>
      <c r="D283" s="124">
        <v>0.89070622199999994</v>
      </c>
      <c r="E283" s="23">
        <f t="shared" si="8"/>
        <v>1.521119234979365</v>
      </c>
      <c r="F283" s="24">
        <f t="shared" si="9"/>
        <v>8.7744832567356764E-5</v>
      </c>
      <c r="G283" s="120"/>
    </row>
    <row r="284" spans="1:7" x14ac:dyDescent="0.15">
      <c r="A284" s="25" t="s">
        <v>423</v>
      </c>
      <c r="B284" s="25" t="s">
        <v>424</v>
      </c>
      <c r="C284" s="122">
        <v>5.9395350000000002</v>
      </c>
      <c r="D284" s="124">
        <v>3.9089903800000001</v>
      </c>
      <c r="E284" s="23">
        <f t="shared" si="8"/>
        <v>0.51945500566824121</v>
      </c>
      <c r="F284" s="24">
        <f t="shared" si="9"/>
        <v>2.3208449297872302E-4</v>
      </c>
      <c r="G284" s="120"/>
    </row>
    <row r="285" spans="1:7" x14ac:dyDescent="0.15">
      <c r="A285" s="25" t="s">
        <v>425</v>
      </c>
      <c r="B285" s="25" t="s">
        <v>426</v>
      </c>
      <c r="C285" s="122">
        <v>3.8843647900000002</v>
      </c>
      <c r="D285" s="124">
        <v>3.7713679600000001</v>
      </c>
      <c r="E285" s="23">
        <f t="shared" si="8"/>
        <v>2.9961762203654096E-2</v>
      </c>
      <c r="F285" s="24">
        <f t="shared" si="9"/>
        <v>1.5177969871910072E-4</v>
      </c>
      <c r="G285" s="120"/>
    </row>
    <row r="286" spans="1:7" x14ac:dyDescent="0.15">
      <c r="A286" s="25" t="s">
        <v>427</v>
      </c>
      <c r="B286" s="25" t="s">
        <v>428</v>
      </c>
      <c r="C286" s="122">
        <v>4.0866740339999996</v>
      </c>
      <c r="D286" s="124">
        <v>4.3646780590000001</v>
      </c>
      <c r="E286" s="23">
        <f t="shared" si="8"/>
        <v>-6.3694050567315919E-2</v>
      </c>
      <c r="F286" s="24">
        <f t="shared" si="9"/>
        <v>1.5968483579105144E-4</v>
      </c>
      <c r="G286" s="120"/>
    </row>
    <row r="287" spans="1:7" x14ac:dyDescent="0.15">
      <c r="A287" s="25" t="s">
        <v>429</v>
      </c>
      <c r="B287" s="25" t="s">
        <v>435</v>
      </c>
      <c r="C287" s="122">
        <v>2.5612025800000002</v>
      </c>
      <c r="D287" s="124">
        <v>0.98078481400000006</v>
      </c>
      <c r="E287" s="23">
        <f t="shared" si="8"/>
        <v>1.6113807467659265</v>
      </c>
      <c r="F287" s="24">
        <f t="shared" si="9"/>
        <v>1.0007776740015798E-4</v>
      </c>
      <c r="G287" s="120"/>
    </row>
    <row r="288" spans="1:7" x14ac:dyDescent="0.15">
      <c r="A288" s="25" t="s">
        <v>436</v>
      </c>
      <c r="B288" s="25" t="s">
        <v>437</v>
      </c>
      <c r="C288" s="122">
        <v>18.493673559999998</v>
      </c>
      <c r="D288" s="124">
        <v>10.109287793</v>
      </c>
      <c r="E288" s="23">
        <f t="shared" si="8"/>
        <v>0.8293745255531868</v>
      </c>
      <c r="F288" s="24">
        <f t="shared" si="9"/>
        <v>7.2263146045719326E-4</v>
      </c>
      <c r="G288" s="120"/>
    </row>
    <row r="289" spans="1:7" x14ac:dyDescent="0.15">
      <c r="A289" s="25" t="s">
        <v>438</v>
      </c>
      <c r="B289" s="25" t="s">
        <v>439</v>
      </c>
      <c r="C289" s="122">
        <v>0.48951065999999999</v>
      </c>
      <c r="D289" s="124">
        <v>1.00644256</v>
      </c>
      <c r="E289" s="23">
        <f t="shared" si="8"/>
        <v>-0.5136228539460812</v>
      </c>
      <c r="F289" s="24">
        <f t="shared" si="9"/>
        <v>1.9127395214234797E-5</v>
      </c>
      <c r="G289" s="120"/>
    </row>
    <row r="290" spans="1:7" x14ac:dyDescent="0.15">
      <c r="A290" s="25" t="s">
        <v>440</v>
      </c>
      <c r="B290" s="25" t="s">
        <v>441</v>
      </c>
      <c r="C290" s="122">
        <v>1.3266234299999999</v>
      </c>
      <c r="D290" s="124">
        <v>0.46130116999999998</v>
      </c>
      <c r="E290" s="23">
        <f t="shared" si="8"/>
        <v>1.8758293199213001</v>
      </c>
      <c r="F290" s="24">
        <f t="shared" si="9"/>
        <v>5.1837176837116787E-5</v>
      </c>
      <c r="G290" s="120"/>
    </row>
    <row r="291" spans="1:7" x14ac:dyDescent="0.15">
      <c r="A291" s="25" t="s">
        <v>1366</v>
      </c>
      <c r="B291" s="25" t="s">
        <v>1387</v>
      </c>
      <c r="C291" s="122">
        <v>0.15110636</v>
      </c>
      <c r="D291" s="124"/>
      <c r="E291" s="23" t="str">
        <f t="shared" si="8"/>
        <v/>
      </c>
      <c r="F291" s="24">
        <f t="shared" si="9"/>
        <v>5.9044088378063927E-6</v>
      </c>
      <c r="G291" s="120"/>
    </row>
    <row r="292" spans="1:7" x14ac:dyDescent="0.15">
      <c r="A292" s="25" t="s">
        <v>1173</v>
      </c>
      <c r="B292" s="25" t="s">
        <v>74</v>
      </c>
      <c r="C292" s="122">
        <v>12.929881629</v>
      </c>
      <c r="D292" s="124">
        <v>5.7850860839999996</v>
      </c>
      <c r="E292" s="23">
        <f t="shared" si="8"/>
        <v>1.2350370316460104</v>
      </c>
      <c r="F292" s="24">
        <f t="shared" si="9"/>
        <v>5.0522894841790989E-4</v>
      </c>
      <c r="G292" s="120"/>
    </row>
    <row r="293" spans="1:7" x14ac:dyDescent="0.15">
      <c r="A293" s="25" t="s">
        <v>442</v>
      </c>
      <c r="B293" s="25" t="s">
        <v>443</v>
      </c>
      <c r="C293" s="122">
        <v>9.7231229600000013</v>
      </c>
      <c r="D293" s="124">
        <v>11.355394755999999</v>
      </c>
      <c r="E293" s="23">
        <f t="shared" si="8"/>
        <v>-0.14374417015643892</v>
      </c>
      <c r="F293" s="24">
        <f t="shared" si="9"/>
        <v>3.7992638520378802E-4</v>
      </c>
      <c r="G293" s="120"/>
    </row>
    <row r="294" spans="1:7" x14ac:dyDescent="0.15">
      <c r="A294" s="25" t="s">
        <v>444</v>
      </c>
      <c r="B294" s="25" t="s">
        <v>445</v>
      </c>
      <c r="C294" s="122">
        <v>12.28610716</v>
      </c>
      <c r="D294" s="124">
        <v>8.5967541000000001</v>
      </c>
      <c r="E294" s="23">
        <f t="shared" si="8"/>
        <v>0.42915651850504832</v>
      </c>
      <c r="F294" s="24">
        <f t="shared" si="9"/>
        <v>4.8007376855441691E-4</v>
      </c>
      <c r="G294" s="120"/>
    </row>
    <row r="295" spans="1:7" x14ac:dyDescent="0.15">
      <c r="A295" s="25" t="s">
        <v>446</v>
      </c>
      <c r="B295" s="25" t="s">
        <v>447</v>
      </c>
      <c r="C295" s="122">
        <v>14.028078799000001</v>
      </c>
      <c r="D295" s="124">
        <v>4.4724864430000002</v>
      </c>
      <c r="E295" s="23">
        <f t="shared" si="8"/>
        <v>2.1365279644292037</v>
      </c>
      <c r="F295" s="24">
        <f t="shared" si="9"/>
        <v>5.4814047825822883E-4</v>
      </c>
      <c r="G295" s="120"/>
    </row>
    <row r="296" spans="1:7" x14ac:dyDescent="0.15">
      <c r="A296" s="25" t="s">
        <v>448</v>
      </c>
      <c r="B296" s="25" t="s">
        <v>449</v>
      </c>
      <c r="C296" s="122">
        <v>14.68050895</v>
      </c>
      <c r="D296" s="124">
        <v>16.190399309</v>
      </c>
      <c r="E296" s="23">
        <f t="shared" si="8"/>
        <v>-9.3258376781397478E-2</v>
      </c>
      <c r="F296" s="24">
        <f t="shared" si="9"/>
        <v>5.7363387476129957E-4</v>
      </c>
      <c r="G296" s="120"/>
    </row>
    <row r="297" spans="1:7" x14ac:dyDescent="0.15">
      <c r="A297" s="25" t="s">
        <v>1363</v>
      </c>
      <c r="B297" s="25" t="s">
        <v>1383</v>
      </c>
      <c r="C297" s="122">
        <v>4.2174399999999994E-3</v>
      </c>
      <c r="D297" s="124"/>
      <c r="E297" s="23" t="str">
        <f t="shared" si="8"/>
        <v/>
      </c>
      <c r="F297" s="24">
        <f t="shared" si="9"/>
        <v>1.6479445344933323E-7</v>
      </c>
      <c r="G297" s="120"/>
    </row>
    <row r="298" spans="1:7" x14ac:dyDescent="0.15">
      <c r="A298" s="25" t="s">
        <v>450</v>
      </c>
      <c r="B298" s="25" t="s">
        <v>451</v>
      </c>
      <c r="C298" s="122">
        <v>28.764591143000001</v>
      </c>
      <c r="D298" s="124">
        <v>18.704768765000001</v>
      </c>
      <c r="E298" s="23">
        <f t="shared" si="8"/>
        <v>0.53782126389200502</v>
      </c>
      <c r="F298" s="24">
        <f t="shared" si="9"/>
        <v>1.1239626588888561E-3</v>
      </c>
      <c r="G298" s="120"/>
    </row>
    <row r="299" spans="1:7" x14ac:dyDescent="0.15">
      <c r="A299" s="25" t="s">
        <v>1365</v>
      </c>
      <c r="B299" s="25" t="s">
        <v>1385</v>
      </c>
      <c r="C299" s="122">
        <v>1.184206E-2</v>
      </c>
      <c r="D299" s="124"/>
      <c r="E299" s="23" t="str">
        <f t="shared" si="8"/>
        <v/>
      </c>
      <c r="F299" s="24">
        <f t="shared" si="9"/>
        <v>4.6272283788606631E-7</v>
      </c>
      <c r="G299" s="120"/>
    </row>
    <row r="300" spans="1:7" x14ac:dyDescent="0.15">
      <c r="A300" s="25" t="s">
        <v>452</v>
      </c>
      <c r="B300" s="25" t="s">
        <v>453</v>
      </c>
      <c r="C300" s="122">
        <v>20.353673164</v>
      </c>
      <c r="D300" s="124">
        <v>11.834984714999999</v>
      </c>
      <c r="E300" s="23">
        <f t="shared" si="8"/>
        <v>0.71978871575585313</v>
      </c>
      <c r="F300" s="24">
        <f t="shared" si="9"/>
        <v>7.9531005651479135E-4</v>
      </c>
      <c r="G300" s="120"/>
    </row>
    <row r="301" spans="1:7" x14ac:dyDescent="0.15">
      <c r="A301" s="25" t="s">
        <v>454</v>
      </c>
      <c r="B301" s="25" t="s">
        <v>455</v>
      </c>
      <c r="C301" s="122">
        <v>3.0742952900000002</v>
      </c>
      <c r="D301" s="124">
        <v>3.9808913700000002</v>
      </c>
      <c r="E301" s="23">
        <f t="shared" si="8"/>
        <v>-0.22773695530405791</v>
      </c>
      <c r="F301" s="24">
        <f t="shared" si="9"/>
        <v>1.2012661995367083E-4</v>
      </c>
      <c r="G301" s="120"/>
    </row>
    <row r="302" spans="1:7" x14ac:dyDescent="0.15">
      <c r="A302" s="25" t="s">
        <v>456</v>
      </c>
      <c r="B302" s="25" t="s">
        <v>457</v>
      </c>
      <c r="C302" s="122">
        <v>34.083928405000002</v>
      </c>
      <c r="D302" s="124">
        <v>19.049038535000001</v>
      </c>
      <c r="E302" s="23">
        <f t="shared" si="8"/>
        <v>0.78927289912167731</v>
      </c>
      <c r="F302" s="24">
        <f t="shared" si="9"/>
        <v>1.3318132215059801E-3</v>
      </c>
      <c r="G302" s="120"/>
    </row>
    <row r="303" spans="1:7" x14ac:dyDescent="0.15">
      <c r="A303" s="25" t="s">
        <v>458</v>
      </c>
      <c r="B303" s="25" t="s">
        <v>459</v>
      </c>
      <c r="C303" s="122">
        <v>7.9831290099999999</v>
      </c>
      <c r="D303" s="124">
        <v>3.9820977000000002</v>
      </c>
      <c r="E303" s="23">
        <f t="shared" si="8"/>
        <v>1.0047546824378517</v>
      </c>
      <c r="F303" s="24">
        <f t="shared" si="9"/>
        <v>3.1193695275296551E-4</v>
      </c>
      <c r="G303" s="120"/>
    </row>
    <row r="304" spans="1:7" x14ac:dyDescent="0.15">
      <c r="A304" s="25" t="s">
        <v>460</v>
      </c>
      <c r="B304" s="25" t="s">
        <v>461</v>
      </c>
      <c r="C304" s="122">
        <v>12.107787500000001</v>
      </c>
      <c r="D304" s="124">
        <v>3.80252875</v>
      </c>
      <c r="E304" s="23">
        <f t="shared" si="8"/>
        <v>2.1841409483097269</v>
      </c>
      <c r="F304" s="24">
        <f t="shared" si="9"/>
        <v>4.7310601301812693E-4</v>
      </c>
      <c r="G304" s="120"/>
    </row>
    <row r="305" spans="1:7" x14ac:dyDescent="0.15">
      <c r="A305" s="25" t="s">
        <v>474</v>
      </c>
      <c r="B305" s="25" t="s">
        <v>475</v>
      </c>
      <c r="C305" s="122">
        <v>26.111858260999998</v>
      </c>
      <c r="D305" s="124">
        <v>8.452426813999999</v>
      </c>
      <c r="E305" s="23">
        <f t="shared" si="8"/>
        <v>2.0892735110998149</v>
      </c>
      <c r="F305" s="24">
        <f t="shared" si="9"/>
        <v>1.0203083886594598E-3</v>
      </c>
      <c r="G305" s="120"/>
    </row>
    <row r="306" spans="1:7" x14ac:dyDescent="0.15">
      <c r="A306" s="25" t="s">
        <v>476</v>
      </c>
      <c r="B306" s="25" t="s">
        <v>477</v>
      </c>
      <c r="C306" s="122">
        <v>23.394659647000001</v>
      </c>
      <c r="D306" s="124">
        <v>19.291670205999999</v>
      </c>
      <c r="E306" s="23">
        <f t="shared" si="8"/>
        <v>0.21268191904524225</v>
      </c>
      <c r="F306" s="24">
        <f t="shared" si="9"/>
        <v>9.1413515074560323E-4</v>
      </c>
      <c r="G306" s="120"/>
    </row>
    <row r="307" spans="1:7" x14ac:dyDescent="0.15">
      <c r="A307" s="25" t="s">
        <v>1367</v>
      </c>
      <c r="B307" s="25" t="s">
        <v>1388</v>
      </c>
      <c r="C307" s="122">
        <v>2.5347000000000001E-2</v>
      </c>
      <c r="D307" s="124"/>
      <c r="E307" s="23" t="str">
        <f t="shared" si="8"/>
        <v/>
      </c>
      <c r="F307" s="24">
        <f t="shared" si="9"/>
        <v>9.9042191746183716E-7</v>
      </c>
      <c r="G307" s="120"/>
    </row>
    <row r="308" spans="1:7" x14ac:dyDescent="0.15">
      <c r="A308" s="25" t="s">
        <v>478</v>
      </c>
      <c r="B308" s="25" t="s">
        <v>479</v>
      </c>
      <c r="C308" s="122">
        <v>4.9426729500000004</v>
      </c>
      <c r="D308" s="124">
        <v>3.0396654000000001</v>
      </c>
      <c r="E308" s="23">
        <f t="shared" si="8"/>
        <v>0.62605823325159426</v>
      </c>
      <c r="F308" s="24">
        <f t="shared" si="9"/>
        <v>1.9313258454751076E-4</v>
      </c>
      <c r="G308" s="120"/>
    </row>
    <row r="309" spans="1:7" x14ac:dyDescent="0.15">
      <c r="A309" s="25" t="s">
        <v>480</v>
      </c>
      <c r="B309" s="25" t="s">
        <v>481</v>
      </c>
      <c r="C309" s="122">
        <v>8.1345953899999994</v>
      </c>
      <c r="D309" s="124">
        <v>5.8899674900000001</v>
      </c>
      <c r="E309" s="23">
        <f t="shared" si="8"/>
        <v>0.38109342773299404</v>
      </c>
      <c r="F309" s="24">
        <f t="shared" si="9"/>
        <v>3.178554292003006E-4</v>
      </c>
      <c r="G309" s="120"/>
    </row>
    <row r="310" spans="1:7" x14ac:dyDescent="0.15">
      <c r="A310" s="25" t="s">
        <v>482</v>
      </c>
      <c r="B310" s="25" t="s">
        <v>483</v>
      </c>
      <c r="C310" s="122">
        <v>8.276910612</v>
      </c>
      <c r="D310" s="124">
        <v>6.4687539960000002</v>
      </c>
      <c r="E310" s="23">
        <f t="shared" si="8"/>
        <v>0.27952162303870054</v>
      </c>
      <c r="F310" s="24">
        <f t="shared" si="9"/>
        <v>3.2341632852003266E-4</v>
      </c>
      <c r="G310" s="120"/>
    </row>
    <row r="311" spans="1:7" x14ac:dyDescent="0.15">
      <c r="A311" s="25" t="s">
        <v>484</v>
      </c>
      <c r="B311" s="25" t="s">
        <v>485</v>
      </c>
      <c r="C311" s="122">
        <v>8.674358153</v>
      </c>
      <c r="D311" s="124">
        <v>3.4554467200000003</v>
      </c>
      <c r="E311" s="23">
        <f t="shared" si="8"/>
        <v>1.5103434825931852</v>
      </c>
      <c r="F311" s="24">
        <f t="shared" si="9"/>
        <v>3.3894640133526571E-4</v>
      </c>
      <c r="G311" s="120"/>
    </row>
    <row r="312" spans="1:7" x14ac:dyDescent="0.15">
      <c r="A312" s="25" t="s">
        <v>486</v>
      </c>
      <c r="B312" s="25" t="s">
        <v>487</v>
      </c>
      <c r="C312" s="122">
        <v>0.95619432999999998</v>
      </c>
      <c r="D312" s="124">
        <v>0.29739724000000001</v>
      </c>
      <c r="E312" s="23">
        <f t="shared" si="8"/>
        <v>2.2152091593049081</v>
      </c>
      <c r="F312" s="24">
        <f t="shared" si="9"/>
        <v>3.7362836698020932E-5</v>
      </c>
      <c r="G312" s="120"/>
    </row>
    <row r="313" spans="1:7" x14ac:dyDescent="0.15">
      <c r="A313" s="25" t="s">
        <v>488</v>
      </c>
      <c r="B313" s="25" t="s">
        <v>489</v>
      </c>
      <c r="C313" s="122">
        <v>0.41713600000000001</v>
      </c>
      <c r="D313" s="124">
        <v>0</v>
      </c>
      <c r="E313" s="23" t="str">
        <f t="shared" si="8"/>
        <v/>
      </c>
      <c r="F313" s="24">
        <f t="shared" si="9"/>
        <v>1.6299389946043352E-5</v>
      </c>
      <c r="G313" s="120"/>
    </row>
    <row r="314" spans="1:7" x14ac:dyDescent="0.15">
      <c r="A314" s="25" t="s">
        <v>490</v>
      </c>
      <c r="B314" s="25" t="s">
        <v>491</v>
      </c>
      <c r="C314" s="122">
        <v>36.298467722000005</v>
      </c>
      <c r="D314" s="124">
        <v>23.407652199999998</v>
      </c>
      <c r="E314" s="23">
        <f t="shared" si="8"/>
        <v>0.55070946081469918</v>
      </c>
      <c r="F314" s="24">
        <f t="shared" si="9"/>
        <v>1.4183452874955555E-3</v>
      </c>
      <c r="G314" s="120"/>
    </row>
    <row r="315" spans="1:7" x14ac:dyDescent="0.15">
      <c r="A315" s="25" t="s">
        <v>1267</v>
      </c>
      <c r="B315" s="25" t="s">
        <v>493</v>
      </c>
      <c r="C315" s="122">
        <v>0</v>
      </c>
      <c r="D315" s="124">
        <v>0</v>
      </c>
      <c r="E315" s="23" t="str">
        <f t="shared" si="8"/>
        <v/>
      </c>
      <c r="F315" s="24">
        <f t="shared" si="9"/>
        <v>0</v>
      </c>
      <c r="G315" s="120"/>
    </row>
    <row r="316" spans="1:7" x14ac:dyDescent="0.15">
      <c r="A316" s="25" t="s">
        <v>1214</v>
      </c>
      <c r="B316" s="25" t="s">
        <v>494</v>
      </c>
      <c r="C316" s="122">
        <v>21.436761690000001</v>
      </c>
      <c r="D316" s="124">
        <v>8.8174768500000003</v>
      </c>
      <c r="E316" s="23">
        <f t="shared" si="8"/>
        <v>1.4311673344512381</v>
      </c>
      <c r="F316" s="24">
        <f t="shared" si="9"/>
        <v>8.3763122330777812E-4</v>
      </c>
      <c r="G316" s="120"/>
    </row>
    <row r="317" spans="1:7" x14ac:dyDescent="0.15">
      <c r="A317" s="25" t="s">
        <v>495</v>
      </c>
      <c r="B317" s="25" t="s">
        <v>496</v>
      </c>
      <c r="C317" s="122">
        <v>32.190751081000002</v>
      </c>
      <c r="D317" s="124">
        <v>14.921017465</v>
      </c>
      <c r="E317" s="23">
        <f t="shared" si="8"/>
        <v>1.1574099190292717</v>
      </c>
      <c r="F317" s="24">
        <f t="shared" si="9"/>
        <v>1.2578382218874314E-3</v>
      </c>
      <c r="G317" s="120"/>
    </row>
    <row r="318" spans="1:7" x14ac:dyDescent="0.15">
      <c r="A318" s="25" t="s">
        <v>497</v>
      </c>
      <c r="B318" s="25" t="s">
        <v>498</v>
      </c>
      <c r="C318" s="122">
        <v>348.97958362399999</v>
      </c>
      <c r="D318" s="124">
        <v>133.00873725900001</v>
      </c>
      <c r="E318" s="23">
        <f t="shared" si="8"/>
        <v>1.6237342810378896</v>
      </c>
      <c r="F318" s="24">
        <f t="shared" si="9"/>
        <v>1.3636210532525174E-2</v>
      </c>
      <c r="G318" s="120"/>
    </row>
    <row r="319" spans="1:7" x14ac:dyDescent="0.15">
      <c r="A319" s="25" t="s">
        <v>1516</v>
      </c>
      <c r="B319" s="25" t="s">
        <v>1386</v>
      </c>
      <c r="C319" s="122">
        <v>4.6680000000000003E-3</v>
      </c>
      <c r="D319" s="124"/>
      <c r="E319" s="23" t="str">
        <f t="shared" si="8"/>
        <v/>
      </c>
      <c r="F319" s="24">
        <f t="shared" si="9"/>
        <v>1.8239987022968619E-7</v>
      </c>
      <c r="G319" s="120"/>
    </row>
    <row r="320" spans="1:7" x14ac:dyDescent="0.15">
      <c r="A320" s="25" t="s">
        <v>499</v>
      </c>
      <c r="B320" s="25" t="s">
        <v>500</v>
      </c>
      <c r="C320" s="122">
        <v>3.9958672850000001</v>
      </c>
      <c r="D320" s="124">
        <v>4.9581007900000005</v>
      </c>
      <c r="E320" s="23">
        <f t="shared" si="8"/>
        <v>-0.19407300209401357</v>
      </c>
      <c r="F320" s="24">
        <f t="shared" si="9"/>
        <v>1.5613660544966761E-4</v>
      </c>
      <c r="G320" s="120"/>
    </row>
    <row r="321" spans="1:7" x14ac:dyDescent="0.15">
      <c r="A321" s="25" t="s">
        <v>1169</v>
      </c>
      <c r="B321" s="25" t="s">
        <v>501</v>
      </c>
      <c r="C321" s="122">
        <v>0.91095574000000001</v>
      </c>
      <c r="D321" s="124">
        <v>0.1862065</v>
      </c>
      <c r="E321" s="23">
        <f t="shared" si="8"/>
        <v>3.8921801333465806</v>
      </c>
      <c r="F321" s="24">
        <f t="shared" si="9"/>
        <v>3.559516040295367E-5</v>
      </c>
      <c r="G321" s="120"/>
    </row>
    <row r="322" spans="1:7" x14ac:dyDescent="0.15">
      <c r="A322" s="25" t="s">
        <v>502</v>
      </c>
      <c r="B322" s="25" t="s">
        <v>503</v>
      </c>
      <c r="C322" s="122">
        <v>0.90321308</v>
      </c>
      <c r="D322" s="124">
        <v>0.52862688000000002</v>
      </c>
      <c r="E322" s="23">
        <f t="shared" si="8"/>
        <v>0.70860225647246677</v>
      </c>
      <c r="F322" s="24">
        <f t="shared" si="9"/>
        <v>3.5292619661901279E-5</v>
      </c>
      <c r="G322" s="120"/>
    </row>
    <row r="323" spans="1:7" x14ac:dyDescent="0.15">
      <c r="A323" s="25" t="s">
        <v>504</v>
      </c>
      <c r="B323" s="25" t="s">
        <v>505</v>
      </c>
      <c r="C323" s="122">
        <v>0.17774932000000002</v>
      </c>
      <c r="D323" s="124">
        <v>8.3030100000000009E-2</v>
      </c>
      <c r="E323" s="23">
        <f t="shared" si="8"/>
        <v>1.1407817165100367</v>
      </c>
      <c r="F323" s="24">
        <f t="shared" si="9"/>
        <v>6.9454697732251424E-6</v>
      </c>
      <c r="G323" s="120"/>
    </row>
    <row r="324" spans="1:7" x14ac:dyDescent="0.15">
      <c r="A324" s="25" t="s">
        <v>1368</v>
      </c>
      <c r="B324" s="25" t="s">
        <v>1389</v>
      </c>
      <c r="C324" s="122">
        <v>3.064128E-2</v>
      </c>
      <c r="D324" s="124"/>
      <c r="E324" s="23" t="str">
        <f t="shared" si="8"/>
        <v/>
      </c>
      <c r="F324" s="24">
        <f t="shared" si="9"/>
        <v>1.1972933795354495E-6</v>
      </c>
      <c r="G324" s="120"/>
    </row>
    <row r="325" spans="1:7" x14ac:dyDescent="0.15">
      <c r="A325" s="25" t="s">
        <v>506</v>
      </c>
      <c r="B325" s="25" t="s">
        <v>507</v>
      </c>
      <c r="C325" s="122">
        <v>40.106362969999999</v>
      </c>
      <c r="D325" s="124">
        <v>36.087942895000005</v>
      </c>
      <c r="E325" s="23">
        <f t="shared" si="8"/>
        <v>0.11135076573058833</v>
      </c>
      <c r="F325" s="24">
        <f t="shared" si="9"/>
        <v>1.5671369753883229E-3</v>
      </c>
      <c r="G325" s="120"/>
    </row>
    <row r="326" spans="1:7" x14ac:dyDescent="0.15">
      <c r="A326" s="25" t="s">
        <v>508</v>
      </c>
      <c r="B326" s="25" t="s">
        <v>509</v>
      </c>
      <c r="C326" s="122">
        <v>11.459914755000002</v>
      </c>
      <c r="D326" s="124">
        <v>18.914778875</v>
      </c>
      <c r="E326" s="23">
        <f t="shared" ref="E326:E389" si="10">IF(ISERROR(C326/D326-1),"",((C326/D326-1)))</f>
        <v>-0.394129065386708</v>
      </c>
      <c r="F326" s="24">
        <f t="shared" ref="F326:F389" si="11">C326/$C$1579</f>
        <v>4.4779069497756345E-4</v>
      </c>
      <c r="G326" s="120"/>
    </row>
    <row r="327" spans="1:7" x14ac:dyDescent="0.15">
      <c r="A327" s="25" t="s">
        <v>511</v>
      </c>
      <c r="B327" s="25" t="s">
        <v>512</v>
      </c>
      <c r="C327" s="122">
        <v>18.729986828000001</v>
      </c>
      <c r="D327" s="124">
        <v>16.08167401</v>
      </c>
      <c r="E327" s="23">
        <f t="shared" si="10"/>
        <v>0.16467892685507812</v>
      </c>
      <c r="F327" s="24">
        <f t="shared" si="11"/>
        <v>7.3186528852419276E-4</v>
      </c>
      <c r="G327" s="120"/>
    </row>
    <row r="328" spans="1:7" x14ac:dyDescent="0.15">
      <c r="A328" s="25" t="s">
        <v>513</v>
      </c>
      <c r="B328" s="25" t="s">
        <v>514</v>
      </c>
      <c r="C328" s="122">
        <v>20.933575416</v>
      </c>
      <c r="D328" s="124">
        <v>17.433763936000002</v>
      </c>
      <c r="E328" s="23">
        <f t="shared" si="10"/>
        <v>0.20074904609514821</v>
      </c>
      <c r="F328" s="24">
        <f t="shared" si="11"/>
        <v>8.1796946000894358E-4</v>
      </c>
      <c r="G328" s="120"/>
    </row>
    <row r="329" spans="1:7" x14ac:dyDescent="0.15">
      <c r="A329" s="25" t="s">
        <v>515</v>
      </c>
      <c r="B329" s="25" t="s">
        <v>516</v>
      </c>
      <c r="C329" s="122">
        <v>6.297288998</v>
      </c>
      <c r="D329" s="124">
        <v>4.9510359469999994</v>
      </c>
      <c r="E329" s="23">
        <f t="shared" si="10"/>
        <v>0.27191340669132913</v>
      </c>
      <c r="F329" s="24">
        <f t="shared" si="11"/>
        <v>2.4606355956170321E-4</v>
      </c>
      <c r="G329" s="120"/>
    </row>
    <row r="330" spans="1:7" x14ac:dyDescent="0.15">
      <c r="A330" s="25" t="s">
        <v>517</v>
      </c>
      <c r="B330" s="25" t="s">
        <v>518</v>
      </c>
      <c r="C330" s="122">
        <v>1.0591308100000001</v>
      </c>
      <c r="D330" s="124">
        <v>0.69294568000000001</v>
      </c>
      <c r="E330" s="23">
        <f t="shared" si="10"/>
        <v>0.52844709270718027</v>
      </c>
      <c r="F330" s="24">
        <f t="shared" si="11"/>
        <v>4.1385030484203606E-5</v>
      </c>
      <c r="G330" s="120"/>
    </row>
    <row r="331" spans="1:7" x14ac:dyDescent="0.15">
      <c r="A331" s="25" t="s">
        <v>519</v>
      </c>
      <c r="B331" s="25" t="s">
        <v>520</v>
      </c>
      <c r="C331" s="122">
        <v>232.73316284000001</v>
      </c>
      <c r="D331" s="124">
        <v>152.366591556</v>
      </c>
      <c r="E331" s="23">
        <f t="shared" si="10"/>
        <v>0.52745533297870284</v>
      </c>
      <c r="F331" s="24">
        <f t="shared" si="11"/>
        <v>9.0939371679863799E-3</v>
      </c>
      <c r="G331" s="120"/>
    </row>
    <row r="332" spans="1:7" x14ac:dyDescent="0.15">
      <c r="A332" s="25" t="s">
        <v>521</v>
      </c>
      <c r="B332" s="25" t="s">
        <v>522</v>
      </c>
      <c r="C332" s="122">
        <v>0.46564142999999997</v>
      </c>
      <c r="D332" s="124">
        <v>0.74002784699999991</v>
      </c>
      <c r="E332" s="23">
        <f t="shared" si="10"/>
        <v>-0.37077850260951051</v>
      </c>
      <c r="F332" s="24">
        <f t="shared" si="11"/>
        <v>1.8194716453634425E-5</v>
      </c>
      <c r="G332" s="120"/>
    </row>
    <row r="333" spans="1:7" x14ac:dyDescent="0.15">
      <c r="A333" s="25" t="s">
        <v>606</v>
      </c>
      <c r="B333" s="25" t="s">
        <v>607</v>
      </c>
      <c r="C333" s="122">
        <v>0.69198657900000005</v>
      </c>
      <c r="D333" s="124">
        <v>2.5009476959999999</v>
      </c>
      <c r="E333" s="23">
        <f t="shared" si="10"/>
        <v>-0.72331025550563932</v>
      </c>
      <c r="F333" s="24">
        <f t="shared" si="11"/>
        <v>2.7039045032194621E-5</v>
      </c>
      <c r="G333" s="120"/>
    </row>
    <row r="334" spans="1:7" x14ac:dyDescent="0.15">
      <c r="A334" s="25" t="s">
        <v>1170</v>
      </c>
      <c r="B334" s="25" t="s">
        <v>608</v>
      </c>
      <c r="C334" s="122">
        <v>137.71013280700001</v>
      </c>
      <c r="D334" s="124">
        <v>90.645759943000002</v>
      </c>
      <c r="E334" s="23">
        <f t="shared" si="10"/>
        <v>0.51921207228661426</v>
      </c>
      <c r="F334" s="24">
        <f t="shared" si="11"/>
        <v>5.3809576592351435E-3</v>
      </c>
      <c r="G334" s="120"/>
    </row>
    <row r="335" spans="1:7" x14ac:dyDescent="0.15">
      <c r="A335" s="25" t="s">
        <v>609</v>
      </c>
      <c r="B335" s="25" t="s">
        <v>610</v>
      </c>
      <c r="C335" s="122">
        <v>0.27972590000000003</v>
      </c>
      <c r="D335" s="124">
        <v>0.93473837999999998</v>
      </c>
      <c r="E335" s="23">
        <f t="shared" si="10"/>
        <v>-0.70074418041976616</v>
      </c>
      <c r="F335" s="24">
        <f t="shared" si="11"/>
        <v>1.0930155925424631E-5</v>
      </c>
      <c r="G335" s="120"/>
    </row>
    <row r="336" spans="1:7" x14ac:dyDescent="0.15">
      <c r="A336" s="25" t="s">
        <v>611</v>
      </c>
      <c r="B336" s="25" t="s">
        <v>612</v>
      </c>
      <c r="C336" s="122">
        <v>1.27271728</v>
      </c>
      <c r="D336" s="124">
        <v>0.19232476999999998</v>
      </c>
      <c r="E336" s="23">
        <f t="shared" si="10"/>
        <v>5.6175421917832011</v>
      </c>
      <c r="F336" s="24">
        <f t="shared" si="11"/>
        <v>4.973081977529545E-5</v>
      </c>
      <c r="G336" s="120"/>
    </row>
    <row r="337" spans="1:7" x14ac:dyDescent="0.15">
      <c r="A337" s="25" t="s">
        <v>613</v>
      </c>
      <c r="B337" s="25" t="s">
        <v>614</v>
      </c>
      <c r="C337" s="122">
        <v>30.876414710000002</v>
      </c>
      <c r="D337" s="124">
        <v>21.507904850000003</v>
      </c>
      <c r="E337" s="23">
        <f t="shared" si="10"/>
        <v>0.4355844944143874</v>
      </c>
      <c r="F337" s="24">
        <f t="shared" si="11"/>
        <v>1.2064811560115625E-3</v>
      </c>
      <c r="G337" s="120"/>
    </row>
    <row r="338" spans="1:7" x14ac:dyDescent="0.15">
      <c r="A338" s="25" t="s">
        <v>615</v>
      </c>
      <c r="B338" s="25" t="s">
        <v>616</v>
      </c>
      <c r="C338" s="122">
        <v>1.61587076</v>
      </c>
      <c r="D338" s="124">
        <v>3.9613046150000004</v>
      </c>
      <c r="E338" s="23">
        <f t="shared" si="10"/>
        <v>-0.59208621475831646</v>
      </c>
      <c r="F338" s="24">
        <f t="shared" si="11"/>
        <v>6.3139378091676165E-5</v>
      </c>
      <c r="G338" s="120"/>
    </row>
    <row r="339" spans="1:7" x14ac:dyDescent="0.15">
      <c r="A339" s="25" t="s">
        <v>617</v>
      </c>
      <c r="B339" s="25" t="s">
        <v>618</v>
      </c>
      <c r="C339" s="122">
        <v>9.1950000000000004E-2</v>
      </c>
      <c r="D339" s="124">
        <v>1.42620916</v>
      </c>
      <c r="E339" s="23">
        <f t="shared" si="10"/>
        <v>-0.93552839052022352</v>
      </c>
      <c r="F339" s="24">
        <f t="shared" si="11"/>
        <v>3.5929023281104636E-6</v>
      </c>
      <c r="G339" s="120"/>
    </row>
    <row r="340" spans="1:7" x14ac:dyDescent="0.15">
      <c r="A340" s="25" t="s">
        <v>619</v>
      </c>
      <c r="B340" s="25" t="s">
        <v>620</v>
      </c>
      <c r="C340" s="122">
        <v>1.2096442000000001</v>
      </c>
      <c r="D340" s="124">
        <v>7.26131E-3</v>
      </c>
      <c r="E340" s="23">
        <f t="shared" si="10"/>
        <v>165.58759920730557</v>
      </c>
      <c r="F340" s="24">
        <f t="shared" si="11"/>
        <v>4.7266269302504834E-5</v>
      </c>
      <c r="G340" s="120"/>
    </row>
    <row r="341" spans="1:7" x14ac:dyDescent="0.15">
      <c r="A341" s="25" t="s">
        <v>1120</v>
      </c>
      <c r="B341" s="25" t="s">
        <v>621</v>
      </c>
      <c r="C341" s="122">
        <v>1.8187072399999999</v>
      </c>
      <c r="D341" s="124">
        <v>3.1540619999999998E-2</v>
      </c>
      <c r="E341" s="23">
        <f t="shared" si="10"/>
        <v>56.662380764867656</v>
      </c>
      <c r="F341" s="24">
        <f t="shared" si="11"/>
        <v>7.1065116658481294E-5</v>
      </c>
      <c r="G341" s="120"/>
    </row>
    <row r="342" spans="1:7" x14ac:dyDescent="0.15">
      <c r="A342" s="25" t="s">
        <v>622</v>
      </c>
      <c r="B342" s="25" t="s">
        <v>623</v>
      </c>
      <c r="C342" s="122">
        <v>1.4039581200000002</v>
      </c>
      <c r="D342" s="124">
        <v>1.7995186699999999</v>
      </c>
      <c r="E342" s="23">
        <f t="shared" si="10"/>
        <v>-0.21981464076724455</v>
      </c>
      <c r="F342" s="24">
        <f t="shared" si="11"/>
        <v>5.485899290829353E-5</v>
      </c>
      <c r="G342" s="120"/>
    </row>
    <row r="343" spans="1:7" x14ac:dyDescent="0.15">
      <c r="A343" s="25" t="s">
        <v>624</v>
      </c>
      <c r="B343" s="25" t="s">
        <v>625</v>
      </c>
      <c r="C343" s="122">
        <v>3.6320805299999996</v>
      </c>
      <c r="D343" s="124">
        <v>3.4078308849999996</v>
      </c>
      <c r="E343" s="23">
        <f t="shared" si="10"/>
        <v>6.5804217570497148E-2</v>
      </c>
      <c r="F343" s="24">
        <f t="shared" si="11"/>
        <v>1.4192181176858821E-4</v>
      </c>
      <c r="G343" s="120"/>
    </row>
    <row r="344" spans="1:7" x14ac:dyDescent="0.15">
      <c r="A344" s="25" t="s">
        <v>626</v>
      </c>
      <c r="B344" s="25" t="s">
        <v>627</v>
      </c>
      <c r="C344" s="122">
        <v>1.76259966</v>
      </c>
      <c r="D344" s="124">
        <v>6.9592999999999999E-3</v>
      </c>
      <c r="E344" s="23">
        <f t="shared" si="10"/>
        <v>252.27255040018395</v>
      </c>
      <c r="F344" s="24">
        <f t="shared" si="11"/>
        <v>6.8872739770970217E-5</v>
      </c>
      <c r="G344" s="120"/>
    </row>
    <row r="345" spans="1:7" x14ac:dyDescent="0.15">
      <c r="A345" s="25" t="s">
        <v>628</v>
      </c>
      <c r="B345" s="25" t="s">
        <v>629</v>
      </c>
      <c r="C345" s="122">
        <v>2.2724883500000002</v>
      </c>
      <c r="D345" s="124">
        <v>1.3019015900000002</v>
      </c>
      <c r="E345" s="23">
        <f t="shared" si="10"/>
        <v>0.74551468978542368</v>
      </c>
      <c r="F345" s="24">
        <f t="shared" si="11"/>
        <v>8.8796396773451952E-5</v>
      </c>
      <c r="G345" s="120"/>
    </row>
    <row r="346" spans="1:7" x14ac:dyDescent="0.15">
      <c r="A346" s="25" t="s">
        <v>630</v>
      </c>
      <c r="B346" s="25" t="s">
        <v>631</v>
      </c>
      <c r="C346" s="122">
        <v>0</v>
      </c>
      <c r="D346" s="124">
        <v>3.3629599999999999E-3</v>
      </c>
      <c r="E346" s="23">
        <f t="shared" si="10"/>
        <v>-1</v>
      </c>
      <c r="F346" s="24">
        <f t="shared" si="11"/>
        <v>0</v>
      </c>
      <c r="G346" s="120"/>
    </row>
    <row r="347" spans="1:7" x14ac:dyDescent="0.15">
      <c r="A347" s="25" t="s">
        <v>632</v>
      </c>
      <c r="B347" s="25" t="s">
        <v>633</v>
      </c>
      <c r="C347" s="122">
        <v>2.4171182599999996</v>
      </c>
      <c r="D347" s="124">
        <v>3.2696331299999999</v>
      </c>
      <c r="E347" s="23">
        <f t="shared" si="10"/>
        <v>-0.26073716411113079</v>
      </c>
      <c r="F347" s="24">
        <f t="shared" si="11"/>
        <v>9.4447741421123564E-5</v>
      </c>
      <c r="G347" s="120"/>
    </row>
    <row r="348" spans="1:7" x14ac:dyDescent="0.15">
      <c r="A348" s="25" t="s">
        <v>634</v>
      </c>
      <c r="B348" s="25" t="s">
        <v>635</v>
      </c>
      <c r="C348" s="122">
        <v>1.325</v>
      </c>
      <c r="D348" s="124">
        <v>3.8979177999999997</v>
      </c>
      <c r="E348" s="23">
        <f t="shared" si="10"/>
        <v>-0.66007492513054022</v>
      </c>
      <c r="F348" s="24">
        <f t="shared" si="11"/>
        <v>5.1773742085332942E-5</v>
      </c>
      <c r="G348" s="120"/>
    </row>
    <row r="349" spans="1:7" x14ac:dyDescent="0.15">
      <c r="A349" s="25" t="s">
        <v>636</v>
      </c>
      <c r="B349" s="25" t="s">
        <v>637</v>
      </c>
      <c r="C349" s="122">
        <v>0.25553910000000002</v>
      </c>
      <c r="D349" s="124">
        <v>2.2388631499999998</v>
      </c>
      <c r="E349" s="23">
        <f t="shared" si="10"/>
        <v>-0.88586211711957474</v>
      </c>
      <c r="F349" s="24">
        <f t="shared" si="11"/>
        <v>9.9850682687683817E-6</v>
      </c>
      <c r="G349" s="120"/>
    </row>
    <row r="350" spans="1:7" x14ac:dyDescent="0.15">
      <c r="A350" s="25" t="s">
        <v>638</v>
      </c>
      <c r="B350" s="25" t="s">
        <v>639</v>
      </c>
      <c r="C350" s="122">
        <v>1.2633241599999998</v>
      </c>
      <c r="D350" s="124">
        <v>3.9295530000000002E-2</v>
      </c>
      <c r="E350" s="23">
        <f t="shared" si="10"/>
        <v>31.149309603407808</v>
      </c>
      <c r="F350" s="24">
        <f t="shared" si="11"/>
        <v>4.9363788098120666E-5</v>
      </c>
      <c r="G350" s="120"/>
    </row>
    <row r="351" spans="1:7" x14ac:dyDescent="0.15">
      <c r="A351" s="25" t="s">
        <v>640</v>
      </c>
      <c r="B351" s="25" t="s">
        <v>641</v>
      </c>
      <c r="C351" s="122">
        <v>2.0939035600000002</v>
      </c>
      <c r="D351" s="124">
        <v>2.0762149000000001</v>
      </c>
      <c r="E351" s="23">
        <f t="shared" si="10"/>
        <v>8.5196672078600155E-3</v>
      </c>
      <c r="F351" s="24">
        <f t="shared" si="11"/>
        <v>8.1818281409056968E-5</v>
      </c>
      <c r="G351" s="120"/>
    </row>
    <row r="352" spans="1:7" x14ac:dyDescent="0.15">
      <c r="A352" s="25" t="s">
        <v>642</v>
      </c>
      <c r="B352" s="25" t="s">
        <v>643</v>
      </c>
      <c r="C352" s="122">
        <v>0.99359283999999992</v>
      </c>
      <c r="D352" s="124">
        <v>1.0298119999999999</v>
      </c>
      <c r="E352" s="23">
        <f t="shared" si="10"/>
        <v>-3.5170652507447997E-2</v>
      </c>
      <c r="F352" s="24">
        <f t="shared" si="11"/>
        <v>3.8824165612070552E-5</v>
      </c>
      <c r="G352" s="120"/>
    </row>
    <row r="353" spans="1:7" x14ac:dyDescent="0.15">
      <c r="A353" s="25" t="s">
        <v>644</v>
      </c>
      <c r="B353" s="25" t="s">
        <v>645</v>
      </c>
      <c r="C353" s="122">
        <v>4.7496152800000004</v>
      </c>
      <c r="D353" s="124">
        <v>1.550543081</v>
      </c>
      <c r="E353" s="23">
        <f t="shared" si="10"/>
        <v>2.0631946562470262</v>
      </c>
      <c r="F353" s="24">
        <f t="shared" si="11"/>
        <v>1.8558894831039732E-4</v>
      </c>
      <c r="G353" s="120"/>
    </row>
    <row r="354" spans="1:7" x14ac:dyDescent="0.15">
      <c r="A354" s="25" t="s">
        <v>646</v>
      </c>
      <c r="B354" s="25" t="s">
        <v>647</v>
      </c>
      <c r="C354" s="122">
        <v>0.39577037999999998</v>
      </c>
      <c r="D354" s="124">
        <v>2.512675E-2</v>
      </c>
      <c r="E354" s="23">
        <f t="shared" si="10"/>
        <v>14.750957843732277</v>
      </c>
      <c r="F354" s="24">
        <f t="shared" si="11"/>
        <v>1.5464538550289972E-5</v>
      </c>
      <c r="G354" s="120"/>
    </row>
    <row r="355" spans="1:7" x14ac:dyDescent="0.15">
      <c r="A355" s="25" t="s">
        <v>1121</v>
      </c>
      <c r="B355" s="25" t="s">
        <v>648</v>
      </c>
      <c r="C355" s="122">
        <v>12.881519802</v>
      </c>
      <c r="D355" s="124">
        <v>7.9293636220000003</v>
      </c>
      <c r="E355" s="23">
        <f t="shared" si="10"/>
        <v>0.62453387384836967</v>
      </c>
      <c r="F355" s="24">
        <f t="shared" si="11"/>
        <v>5.0333923312894876E-4</v>
      </c>
      <c r="G355" s="120"/>
    </row>
    <row r="356" spans="1:7" x14ac:dyDescent="0.15">
      <c r="A356" s="25" t="s">
        <v>649</v>
      </c>
      <c r="B356" s="25" t="s">
        <v>650</v>
      </c>
      <c r="C356" s="122">
        <v>9.6148165099999989</v>
      </c>
      <c r="D356" s="124">
        <v>8.1599058150000001</v>
      </c>
      <c r="E356" s="23">
        <f t="shared" si="10"/>
        <v>0.17829993727691074</v>
      </c>
      <c r="F356" s="24">
        <f t="shared" si="11"/>
        <v>3.7569436240493656E-4</v>
      </c>
      <c r="G356" s="120"/>
    </row>
    <row r="357" spans="1:7" x14ac:dyDescent="0.15">
      <c r="A357" s="25" t="s">
        <v>651</v>
      </c>
      <c r="B357" s="25" t="s">
        <v>652</v>
      </c>
      <c r="C357" s="122">
        <v>75.543291556</v>
      </c>
      <c r="D357" s="124">
        <v>128.79607709999999</v>
      </c>
      <c r="E357" s="23">
        <f t="shared" si="10"/>
        <v>-0.41346589696713665</v>
      </c>
      <c r="F357" s="24">
        <f t="shared" si="11"/>
        <v>2.9518180326773237E-3</v>
      </c>
      <c r="G357" s="120"/>
    </row>
    <row r="358" spans="1:7" x14ac:dyDescent="0.15">
      <c r="A358" s="25" t="s">
        <v>653</v>
      </c>
      <c r="B358" s="25" t="s">
        <v>654</v>
      </c>
      <c r="C358" s="122">
        <v>3.6187825449999997</v>
      </c>
      <c r="D358" s="124">
        <v>25.93383691</v>
      </c>
      <c r="E358" s="23">
        <f t="shared" si="10"/>
        <v>-0.86046096620571366</v>
      </c>
      <c r="F358" s="24">
        <f t="shared" si="11"/>
        <v>1.4140219935678095E-4</v>
      </c>
      <c r="G358" s="120"/>
    </row>
    <row r="359" spans="1:7" x14ac:dyDescent="0.15">
      <c r="A359" s="25" t="s">
        <v>655</v>
      </c>
      <c r="B359" s="25" t="s">
        <v>656</v>
      </c>
      <c r="C359" s="122">
        <v>53.785565159999997</v>
      </c>
      <c r="D359" s="124">
        <v>35.201311165</v>
      </c>
      <c r="E359" s="23">
        <f t="shared" si="10"/>
        <v>0.52794209590346086</v>
      </c>
      <c r="F359" s="24">
        <f t="shared" si="11"/>
        <v>2.1016452667982711E-3</v>
      </c>
      <c r="G359" s="120"/>
    </row>
    <row r="360" spans="1:7" x14ac:dyDescent="0.15">
      <c r="A360" s="25" t="s">
        <v>657</v>
      </c>
      <c r="B360" s="25" t="s">
        <v>658</v>
      </c>
      <c r="C360" s="122">
        <v>2.3249439600000001</v>
      </c>
      <c r="D360" s="124">
        <v>2.3675177999999999</v>
      </c>
      <c r="E360" s="23">
        <f t="shared" si="10"/>
        <v>-1.7982479371432714E-2</v>
      </c>
      <c r="F360" s="24">
        <f t="shared" si="11"/>
        <v>9.0846074677654825E-5</v>
      </c>
      <c r="G360" s="120"/>
    </row>
    <row r="361" spans="1:7" x14ac:dyDescent="0.15">
      <c r="A361" s="25" t="s">
        <v>659</v>
      </c>
      <c r="B361" s="25" t="s">
        <v>660</v>
      </c>
      <c r="C361" s="122">
        <v>16.902771684999998</v>
      </c>
      <c r="D361" s="124">
        <v>14.425915407</v>
      </c>
      <c r="E361" s="23">
        <f t="shared" si="10"/>
        <v>0.17169491211615817</v>
      </c>
      <c r="F361" s="24">
        <f t="shared" si="11"/>
        <v>6.6046772961996859E-4</v>
      </c>
      <c r="G361" s="120"/>
    </row>
    <row r="362" spans="1:7" x14ac:dyDescent="0.15">
      <c r="A362" s="25" t="s">
        <v>661</v>
      </c>
      <c r="B362" s="25" t="s">
        <v>662</v>
      </c>
      <c r="C362" s="122">
        <v>9.3805934700000009</v>
      </c>
      <c r="D362" s="124">
        <v>11.48308585</v>
      </c>
      <c r="E362" s="23">
        <f t="shared" si="10"/>
        <v>-0.18309471926485676</v>
      </c>
      <c r="F362" s="24">
        <f t="shared" si="11"/>
        <v>3.6654220899859504E-4</v>
      </c>
      <c r="G362" s="120"/>
    </row>
    <row r="363" spans="1:7" x14ac:dyDescent="0.15">
      <c r="A363" s="25" t="s">
        <v>663</v>
      </c>
      <c r="B363" s="25" t="s">
        <v>664</v>
      </c>
      <c r="C363" s="122">
        <v>4.4444102369999996</v>
      </c>
      <c r="D363" s="124">
        <v>7.5141501399999999</v>
      </c>
      <c r="E363" s="23">
        <f t="shared" si="10"/>
        <v>-0.40852789015472091</v>
      </c>
      <c r="F363" s="24">
        <f t="shared" si="11"/>
        <v>1.7366320704290675E-4</v>
      </c>
      <c r="G363" s="120"/>
    </row>
    <row r="364" spans="1:7" x14ac:dyDescent="0.15">
      <c r="A364" s="25" t="s">
        <v>665</v>
      </c>
      <c r="B364" s="25" t="s">
        <v>666</v>
      </c>
      <c r="C364" s="122">
        <v>1.024566785</v>
      </c>
      <c r="D364" s="124">
        <v>8.363922E-2</v>
      </c>
      <c r="E364" s="23">
        <f t="shared" si="10"/>
        <v>11.249836679490794</v>
      </c>
      <c r="F364" s="24">
        <f t="shared" si="11"/>
        <v>4.003445771757643E-5</v>
      </c>
      <c r="G364" s="120"/>
    </row>
    <row r="365" spans="1:7" x14ac:dyDescent="0.15">
      <c r="A365" s="25" t="s">
        <v>667</v>
      </c>
      <c r="B365" s="25" t="s">
        <v>668</v>
      </c>
      <c r="C365" s="122">
        <v>16.362735752999999</v>
      </c>
      <c r="D365" s="124">
        <v>1.159418241</v>
      </c>
      <c r="E365" s="23">
        <f t="shared" si="10"/>
        <v>13.112884526369978</v>
      </c>
      <c r="F365" s="24">
        <f t="shared" si="11"/>
        <v>6.3936608353681369E-4</v>
      </c>
      <c r="G365" s="120"/>
    </row>
    <row r="366" spans="1:7" x14ac:dyDescent="0.15">
      <c r="A366" s="25" t="s">
        <v>669</v>
      </c>
      <c r="B366" s="25" t="s">
        <v>670</v>
      </c>
      <c r="C366" s="122">
        <v>5.3768531309999998</v>
      </c>
      <c r="D366" s="124">
        <v>3.8902596660000004</v>
      </c>
      <c r="E366" s="23">
        <f t="shared" si="10"/>
        <v>0.38213219492582828</v>
      </c>
      <c r="F366" s="24">
        <f t="shared" si="11"/>
        <v>2.1009796772461051E-4</v>
      </c>
      <c r="G366" s="120"/>
    </row>
    <row r="367" spans="1:7" x14ac:dyDescent="0.15">
      <c r="A367" s="25" t="s">
        <v>671</v>
      </c>
      <c r="B367" s="25" t="s">
        <v>672</v>
      </c>
      <c r="C367" s="122">
        <v>0.12635650000000001</v>
      </c>
      <c r="D367" s="124">
        <v>1.5409094999999999E-2</v>
      </c>
      <c r="E367" s="23">
        <f t="shared" si="10"/>
        <v>7.2001246666335703</v>
      </c>
      <c r="F367" s="24">
        <f t="shared" si="11"/>
        <v>4.9373198806078286E-6</v>
      </c>
      <c r="G367" s="120"/>
    </row>
    <row r="368" spans="1:7" x14ac:dyDescent="0.15">
      <c r="A368" s="25" t="s">
        <v>673</v>
      </c>
      <c r="B368" s="25" t="s">
        <v>674</v>
      </c>
      <c r="C368" s="122">
        <v>0.11280072000000001</v>
      </c>
      <c r="D368" s="124">
        <v>0.53360406000000005</v>
      </c>
      <c r="E368" s="23">
        <f t="shared" si="10"/>
        <v>-0.78860595625902841</v>
      </c>
      <c r="F368" s="24">
        <f t="shared" si="11"/>
        <v>4.4076342523168743E-6</v>
      </c>
      <c r="G368" s="120"/>
    </row>
    <row r="369" spans="1:7" x14ac:dyDescent="0.15">
      <c r="A369" s="25" t="s">
        <v>675</v>
      </c>
      <c r="B369" s="25" t="s">
        <v>676</v>
      </c>
      <c r="C369" s="122">
        <v>0.1429542</v>
      </c>
      <c r="D369" s="124">
        <v>0.84570699999999999</v>
      </c>
      <c r="E369" s="23">
        <f t="shared" si="10"/>
        <v>-0.83096486135269076</v>
      </c>
      <c r="F369" s="24">
        <f t="shared" si="11"/>
        <v>5.5858670798604549E-6</v>
      </c>
      <c r="G369" s="120"/>
    </row>
    <row r="370" spans="1:7" x14ac:dyDescent="0.15">
      <c r="A370" s="25" t="s">
        <v>677</v>
      </c>
      <c r="B370" s="25" t="s">
        <v>678</v>
      </c>
      <c r="C370" s="122">
        <v>1.8568E-3</v>
      </c>
      <c r="D370" s="124">
        <v>9.3691250000000007E-3</v>
      </c>
      <c r="E370" s="23">
        <f t="shared" si="10"/>
        <v>-0.80181713874027727</v>
      </c>
      <c r="F370" s="24">
        <f t="shared" si="11"/>
        <v>7.2553573059657525E-8</v>
      </c>
      <c r="G370" s="120"/>
    </row>
    <row r="371" spans="1:7" x14ac:dyDescent="0.15">
      <c r="A371" s="25" t="s">
        <v>679</v>
      </c>
      <c r="B371" s="25" t="s">
        <v>680</v>
      </c>
      <c r="C371" s="122">
        <v>11.907833540999999</v>
      </c>
      <c r="D371" s="124">
        <v>7.2608378899999995</v>
      </c>
      <c r="E371" s="23">
        <f t="shared" si="10"/>
        <v>0.64000818106682722</v>
      </c>
      <c r="F371" s="24">
        <f t="shared" si="11"/>
        <v>4.6529290758249875E-4</v>
      </c>
      <c r="G371" s="120"/>
    </row>
    <row r="372" spans="1:7" x14ac:dyDescent="0.15">
      <c r="A372" s="25" t="s">
        <v>681</v>
      </c>
      <c r="B372" s="25" t="s">
        <v>682</v>
      </c>
      <c r="C372" s="122">
        <v>13.963279469</v>
      </c>
      <c r="D372" s="124">
        <v>9.7326703929999994</v>
      </c>
      <c r="E372" s="23">
        <f t="shared" si="10"/>
        <v>0.43468122366938156</v>
      </c>
      <c r="F372" s="24">
        <f t="shared" si="11"/>
        <v>5.456084753912685E-4</v>
      </c>
      <c r="G372" s="120"/>
    </row>
    <row r="373" spans="1:7" x14ac:dyDescent="0.15">
      <c r="A373" s="25" t="s">
        <v>683</v>
      </c>
      <c r="B373" s="25" t="s">
        <v>684</v>
      </c>
      <c r="C373" s="122">
        <v>189.84200169499999</v>
      </c>
      <c r="D373" s="124">
        <v>123.321283365</v>
      </c>
      <c r="E373" s="23">
        <f t="shared" si="10"/>
        <v>0.53940987731302958</v>
      </c>
      <c r="F373" s="24">
        <f t="shared" si="11"/>
        <v>7.4179855341285055E-3</v>
      </c>
      <c r="G373" s="120"/>
    </row>
    <row r="374" spans="1:7" x14ac:dyDescent="0.15">
      <c r="A374" s="25" t="s">
        <v>1209</v>
      </c>
      <c r="B374" s="25" t="s">
        <v>685</v>
      </c>
      <c r="C374" s="122">
        <v>107.611341244</v>
      </c>
      <c r="D374" s="124">
        <v>68.161540904000006</v>
      </c>
      <c r="E374" s="23">
        <f t="shared" si="10"/>
        <v>0.57876919765593082</v>
      </c>
      <c r="F374" s="24">
        <f t="shared" si="11"/>
        <v>4.204861756244232E-3</v>
      </c>
      <c r="G374" s="120"/>
    </row>
    <row r="375" spans="1:7" x14ac:dyDescent="0.15">
      <c r="A375" s="25" t="s">
        <v>686</v>
      </c>
      <c r="B375" s="25" t="s">
        <v>687</v>
      </c>
      <c r="C375" s="122">
        <v>11.993254711999999</v>
      </c>
      <c r="D375" s="124">
        <v>4.2701799519999994</v>
      </c>
      <c r="E375" s="23">
        <f t="shared" si="10"/>
        <v>1.8086063928951726</v>
      </c>
      <c r="F375" s="24">
        <f t="shared" si="11"/>
        <v>4.6863069903606942E-4</v>
      </c>
      <c r="G375" s="120"/>
    </row>
    <row r="376" spans="1:7" x14ac:dyDescent="0.15">
      <c r="A376" s="25" t="s">
        <v>430</v>
      </c>
      <c r="B376" s="25" t="s">
        <v>431</v>
      </c>
      <c r="C376" s="122">
        <v>0.89761678</v>
      </c>
      <c r="D376" s="124">
        <v>1.9276518</v>
      </c>
      <c r="E376" s="23">
        <f t="shared" si="10"/>
        <v>-0.53434703300668729</v>
      </c>
      <c r="F376" s="24">
        <f t="shared" si="11"/>
        <v>3.5073946912593998E-5</v>
      </c>
      <c r="G376" s="120"/>
    </row>
    <row r="377" spans="1:7" x14ac:dyDescent="0.15">
      <c r="A377" s="25" t="s">
        <v>688</v>
      </c>
      <c r="B377" s="25" t="s">
        <v>689</v>
      </c>
      <c r="C377" s="122">
        <v>1.8897206850000001</v>
      </c>
      <c r="D377" s="124">
        <v>2.8571143399999999</v>
      </c>
      <c r="E377" s="23">
        <f t="shared" si="10"/>
        <v>-0.33859115872835521</v>
      </c>
      <c r="F377" s="24">
        <f t="shared" si="11"/>
        <v>7.3839933100761286E-5</v>
      </c>
      <c r="G377" s="120"/>
    </row>
    <row r="378" spans="1:7" x14ac:dyDescent="0.15">
      <c r="A378" s="25" t="s">
        <v>690</v>
      </c>
      <c r="B378" s="25" t="s">
        <v>691</v>
      </c>
      <c r="C378" s="122">
        <v>8.1830807550000007</v>
      </c>
      <c r="D378" s="124">
        <v>11.402819136</v>
      </c>
      <c r="E378" s="23">
        <f t="shared" si="10"/>
        <v>-0.28236336493621284</v>
      </c>
      <c r="F378" s="24">
        <f t="shared" si="11"/>
        <v>3.197499716776012E-4</v>
      </c>
      <c r="G378" s="120"/>
    </row>
    <row r="379" spans="1:7" x14ac:dyDescent="0.15">
      <c r="A379" s="25" t="s">
        <v>147</v>
      </c>
      <c r="B379" s="25" t="s">
        <v>974</v>
      </c>
      <c r="C379" s="122">
        <v>5.3188004500000003</v>
      </c>
      <c r="D379" s="124">
        <v>0.55624724999999997</v>
      </c>
      <c r="E379" s="23">
        <f t="shared" si="10"/>
        <v>8.5619357219294123</v>
      </c>
      <c r="F379" s="24">
        <f t="shared" si="11"/>
        <v>2.0782958694464364E-4</v>
      </c>
      <c r="G379" s="120"/>
    </row>
    <row r="380" spans="1:7" x14ac:dyDescent="0.15">
      <c r="A380" s="25" t="s">
        <v>692</v>
      </c>
      <c r="B380" s="25" t="s">
        <v>693</v>
      </c>
      <c r="C380" s="122">
        <v>7.24167673</v>
      </c>
      <c r="D380" s="124">
        <v>2.3701916199999999</v>
      </c>
      <c r="E380" s="23">
        <f t="shared" si="10"/>
        <v>2.0553127725597142</v>
      </c>
      <c r="F380" s="24">
        <f t="shared" si="11"/>
        <v>2.829650590825489E-4</v>
      </c>
      <c r="G380" s="120"/>
    </row>
    <row r="381" spans="1:7" x14ac:dyDescent="0.15">
      <c r="A381" s="25" t="s">
        <v>694</v>
      </c>
      <c r="B381" s="25" t="s">
        <v>695</v>
      </c>
      <c r="C381" s="122">
        <v>2.7070446260000001</v>
      </c>
      <c r="D381" s="124">
        <v>0.13284341500000002</v>
      </c>
      <c r="E381" s="23">
        <f t="shared" si="10"/>
        <v>19.377710299001269</v>
      </c>
      <c r="F381" s="24">
        <f t="shared" si="11"/>
        <v>1.0577647568302686E-4</v>
      </c>
      <c r="G381" s="120"/>
    </row>
    <row r="382" spans="1:7" x14ac:dyDescent="0.15">
      <c r="A382" s="25" t="s">
        <v>696</v>
      </c>
      <c r="B382" s="25" t="s">
        <v>697</v>
      </c>
      <c r="C382" s="122">
        <v>3.1816477299999999</v>
      </c>
      <c r="D382" s="124">
        <v>0.164494212</v>
      </c>
      <c r="E382" s="23">
        <f t="shared" si="10"/>
        <v>18.342004142978599</v>
      </c>
      <c r="F382" s="24">
        <f t="shared" si="11"/>
        <v>1.2432136526747549E-4</v>
      </c>
      <c r="G382" s="120"/>
    </row>
    <row r="383" spans="1:7" x14ac:dyDescent="0.15">
      <c r="A383" s="25" t="s">
        <v>698</v>
      </c>
      <c r="B383" s="25" t="s">
        <v>699</v>
      </c>
      <c r="C383" s="122">
        <v>8.5246667279999997</v>
      </c>
      <c r="D383" s="124">
        <v>6.3998395559999999</v>
      </c>
      <c r="E383" s="23">
        <f t="shared" si="10"/>
        <v>0.33201256897259634</v>
      </c>
      <c r="F383" s="24">
        <f t="shared" si="11"/>
        <v>3.3309728040671025E-4</v>
      </c>
      <c r="G383" s="120"/>
    </row>
    <row r="384" spans="1:7" x14ac:dyDescent="0.15">
      <c r="A384" s="25" t="s">
        <v>700</v>
      </c>
      <c r="B384" s="25" t="s">
        <v>701</v>
      </c>
      <c r="C384" s="122">
        <v>1.5709431100000002</v>
      </c>
      <c r="D384" s="124">
        <v>1.52064669</v>
      </c>
      <c r="E384" s="23">
        <f t="shared" si="10"/>
        <v>3.3075677822308691E-2</v>
      </c>
      <c r="F384" s="24">
        <f t="shared" si="11"/>
        <v>6.1383851628581761E-5</v>
      </c>
      <c r="G384" s="120"/>
    </row>
    <row r="385" spans="1:7" x14ac:dyDescent="0.15">
      <c r="A385" s="25" t="s">
        <v>702</v>
      </c>
      <c r="B385" s="25" t="s">
        <v>703</v>
      </c>
      <c r="C385" s="122">
        <v>11.580054994999999</v>
      </c>
      <c r="D385" s="124">
        <v>8.2260173630000004</v>
      </c>
      <c r="E385" s="23">
        <f t="shared" si="10"/>
        <v>0.40773529692341826</v>
      </c>
      <c r="F385" s="24">
        <f t="shared" si="11"/>
        <v>4.5248511746800107E-4</v>
      </c>
      <c r="G385" s="120"/>
    </row>
    <row r="386" spans="1:7" x14ac:dyDescent="0.15">
      <c r="A386" s="25" t="s">
        <v>704</v>
      </c>
      <c r="B386" s="25" t="s">
        <v>705</v>
      </c>
      <c r="C386" s="122">
        <v>5.4227184800000003</v>
      </c>
      <c r="D386" s="124">
        <v>2.949843215</v>
      </c>
      <c r="E386" s="23">
        <f t="shared" si="10"/>
        <v>0.8383073555995757</v>
      </c>
      <c r="F386" s="24">
        <f t="shared" si="11"/>
        <v>2.1189013432821791E-4</v>
      </c>
      <c r="G386" s="120"/>
    </row>
    <row r="387" spans="1:7" x14ac:dyDescent="0.15">
      <c r="A387" s="25" t="s">
        <v>1190</v>
      </c>
      <c r="B387" s="25" t="s">
        <v>981</v>
      </c>
      <c r="C387" s="122">
        <v>0.13916400000000001</v>
      </c>
      <c r="D387" s="124">
        <v>0.1446508</v>
      </c>
      <c r="E387" s="23">
        <f t="shared" si="10"/>
        <v>-3.7931349152579785E-2</v>
      </c>
      <c r="F387" s="24">
        <f t="shared" si="11"/>
        <v>5.4377668253307732E-6</v>
      </c>
      <c r="G387" s="120"/>
    </row>
    <row r="388" spans="1:7" x14ac:dyDescent="0.15">
      <c r="A388" s="25" t="s">
        <v>146</v>
      </c>
      <c r="B388" s="25" t="s">
        <v>984</v>
      </c>
      <c r="C388" s="122">
        <v>1.9948936799999999</v>
      </c>
      <c r="D388" s="124">
        <v>0.57266300000000003</v>
      </c>
      <c r="E388" s="23">
        <f t="shared" si="10"/>
        <v>2.4835386256838659</v>
      </c>
      <c r="F388" s="24">
        <f t="shared" si="11"/>
        <v>7.7949517642249589E-5</v>
      </c>
      <c r="G388" s="120"/>
    </row>
    <row r="389" spans="1:7" x14ac:dyDescent="0.15">
      <c r="A389" s="25" t="s">
        <v>1189</v>
      </c>
      <c r="B389" s="25" t="s">
        <v>952</v>
      </c>
      <c r="C389" s="122">
        <v>0.22986999999999999</v>
      </c>
      <c r="D389" s="124">
        <v>0.30152954999999998</v>
      </c>
      <c r="E389" s="23">
        <f t="shared" si="10"/>
        <v>-0.23765349034613692</v>
      </c>
      <c r="F389" s="24">
        <f t="shared" si="11"/>
        <v>8.9820604476645161E-6</v>
      </c>
      <c r="G389" s="120"/>
    </row>
    <row r="390" spans="1:7" x14ac:dyDescent="0.15">
      <c r="A390" s="25" t="s">
        <v>707</v>
      </c>
      <c r="B390" s="25" t="s">
        <v>708</v>
      </c>
      <c r="C390" s="122">
        <v>11.74335376</v>
      </c>
      <c r="D390" s="124">
        <v>7.8483827399999999</v>
      </c>
      <c r="E390" s="23">
        <f t="shared" ref="E390:E453" si="12">IF(ISERROR(C390/D390-1),"",((C390/D390-1)))</f>
        <v>0.49627689538494657</v>
      </c>
      <c r="F390" s="24">
        <f t="shared" ref="F390:F432" si="13">C390/$C$1579</f>
        <v>4.5886593870721876E-4</v>
      </c>
      <c r="G390" s="120"/>
    </row>
    <row r="391" spans="1:7" x14ac:dyDescent="0.15">
      <c r="A391" s="25" t="s">
        <v>709</v>
      </c>
      <c r="B391" s="25" t="s">
        <v>710</v>
      </c>
      <c r="C391" s="122">
        <v>13.297566707</v>
      </c>
      <c r="D391" s="124">
        <v>15.961016442</v>
      </c>
      <c r="E391" s="23">
        <f t="shared" si="12"/>
        <v>-0.16687218791350711</v>
      </c>
      <c r="F391" s="24">
        <f t="shared" si="13"/>
        <v>5.1959606720809672E-4</v>
      </c>
      <c r="G391" s="120"/>
    </row>
    <row r="392" spans="1:7" x14ac:dyDescent="0.15">
      <c r="A392" s="25" t="s">
        <v>1213</v>
      </c>
      <c r="B392" s="25" t="s">
        <v>706</v>
      </c>
      <c r="C392" s="122">
        <v>8.3245461590000005</v>
      </c>
      <c r="D392" s="124">
        <v>1.6289812699999999</v>
      </c>
      <c r="E392" s="23">
        <f t="shared" si="12"/>
        <v>4.1102773937971682</v>
      </c>
      <c r="F392" s="24">
        <f t="shared" si="13"/>
        <v>3.2527766476491701E-4</v>
      </c>
      <c r="G392" s="120"/>
    </row>
    <row r="393" spans="1:7" x14ac:dyDescent="0.15">
      <c r="A393" s="25" t="s">
        <v>711</v>
      </c>
      <c r="B393" s="25" t="s">
        <v>712</v>
      </c>
      <c r="C393" s="122">
        <v>1.656601223</v>
      </c>
      <c r="D393" s="124">
        <v>1.0568592700000001</v>
      </c>
      <c r="E393" s="23">
        <f t="shared" si="12"/>
        <v>0.56747569901146799</v>
      </c>
      <c r="F393" s="24">
        <f t="shared" si="13"/>
        <v>6.4730901477621987E-5</v>
      </c>
      <c r="G393" s="120"/>
    </row>
    <row r="394" spans="1:7" x14ac:dyDescent="0.15">
      <c r="A394" s="25" t="s">
        <v>145</v>
      </c>
      <c r="B394" s="25" t="s">
        <v>296</v>
      </c>
      <c r="C394" s="122">
        <v>0.15667961999999999</v>
      </c>
      <c r="D394" s="124">
        <v>7.4949979999999999E-2</v>
      </c>
      <c r="E394" s="23">
        <f t="shared" si="12"/>
        <v>1.0904557946513127</v>
      </c>
      <c r="F394" s="24">
        <f t="shared" si="13"/>
        <v>6.1221813101192247E-6</v>
      </c>
      <c r="G394" s="120"/>
    </row>
    <row r="395" spans="1:7" x14ac:dyDescent="0.15">
      <c r="A395" s="25" t="s">
        <v>744</v>
      </c>
      <c r="B395" s="25" t="s">
        <v>745</v>
      </c>
      <c r="C395" s="122">
        <v>0.87361771999999993</v>
      </c>
      <c r="D395" s="124">
        <v>6.4375200000000004E-3</v>
      </c>
      <c r="E395" s="23">
        <f t="shared" si="12"/>
        <v>134.70718537573472</v>
      </c>
      <c r="F395" s="24">
        <f t="shared" si="13"/>
        <v>3.4136195106759707E-5</v>
      </c>
      <c r="G395" s="120"/>
    </row>
    <row r="396" spans="1:7" x14ac:dyDescent="0.15">
      <c r="A396" s="25" t="s">
        <v>1445</v>
      </c>
      <c r="B396" s="25" t="s">
        <v>1446</v>
      </c>
      <c r="C396" s="122">
        <v>28.076685488999999</v>
      </c>
      <c r="D396" s="124">
        <v>14.537598138</v>
      </c>
      <c r="E396" s="23">
        <f t="shared" si="12"/>
        <v>0.93131528485506965</v>
      </c>
      <c r="F396" s="24">
        <f t="shared" si="13"/>
        <v>1.0970830740516951E-3</v>
      </c>
      <c r="G396" s="120"/>
    </row>
    <row r="397" spans="1:7" x14ac:dyDescent="0.15">
      <c r="A397" s="25" t="s">
        <v>1102</v>
      </c>
      <c r="B397" s="25" t="s">
        <v>1103</v>
      </c>
      <c r="C397" s="122">
        <v>1.03925501</v>
      </c>
      <c r="D397" s="124">
        <v>1.2850432599999999</v>
      </c>
      <c r="E397" s="23">
        <f t="shared" si="12"/>
        <v>-0.19126846360020588</v>
      </c>
      <c r="F397" s="24">
        <f t="shared" si="13"/>
        <v>4.0608393093305744E-5</v>
      </c>
      <c r="G397" s="120"/>
    </row>
    <row r="398" spans="1:7" x14ac:dyDescent="0.15">
      <c r="A398" s="25" t="s">
        <v>1447</v>
      </c>
      <c r="B398" s="25" t="s">
        <v>1448</v>
      </c>
      <c r="C398" s="122">
        <v>3.98563694</v>
      </c>
      <c r="D398" s="124">
        <v>1.7122093</v>
      </c>
      <c r="E398" s="23">
        <f t="shared" si="12"/>
        <v>1.3277743789850924</v>
      </c>
      <c r="F398" s="24">
        <f t="shared" si="13"/>
        <v>1.5573685960553632E-4</v>
      </c>
      <c r="G398" s="120"/>
    </row>
    <row r="399" spans="1:7" x14ac:dyDescent="0.15">
      <c r="A399" s="25" t="s">
        <v>1449</v>
      </c>
      <c r="B399" s="25" t="s">
        <v>1450</v>
      </c>
      <c r="C399" s="122">
        <v>2.5615598399999997</v>
      </c>
      <c r="D399" s="124">
        <v>4.2273433899999997</v>
      </c>
      <c r="E399" s="23">
        <f t="shared" si="12"/>
        <v>-0.39404973675441113</v>
      </c>
      <c r="F399" s="24">
        <f t="shared" si="13"/>
        <v>1.0009172716400506E-4</v>
      </c>
      <c r="G399" s="120"/>
    </row>
    <row r="400" spans="1:7" x14ac:dyDescent="0.15">
      <c r="A400" s="25" t="s">
        <v>1451</v>
      </c>
      <c r="B400" s="25" t="s">
        <v>1452</v>
      </c>
      <c r="C400" s="122">
        <v>0.216869854</v>
      </c>
      <c r="D400" s="124">
        <v>0.28461504300000001</v>
      </c>
      <c r="E400" s="23">
        <f t="shared" si="12"/>
        <v>-0.23802392272006512</v>
      </c>
      <c r="F400" s="24">
        <f t="shared" si="13"/>
        <v>8.4740859525130654E-6</v>
      </c>
      <c r="G400" s="120"/>
    </row>
    <row r="401" spans="1:7" x14ac:dyDescent="0.15">
      <c r="A401" s="25" t="s">
        <v>1333</v>
      </c>
      <c r="B401" s="25" t="s">
        <v>1453</v>
      </c>
      <c r="C401" s="122">
        <v>17.791302429999998</v>
      </c>
      <c r="D401" s="124">
        <v>18.623299500000002</v>
      </c>
      <c r="E401" s="23">
        <f t="shared" si="12"/>
        <v>-4.4675062547321565E-2</v>
      </c>
      <c r="F401" s="24">
        <f t="shared" si="13"/>
        <v>6.9518664405507715E-4</v>
      </c>
      <c r="G401" s="120"/>
    </row>
    <row r="402" spans="1:7" x14ac:dyDescent="0.15">
      <c r="A402" s="25" t="s">
        <v>1454</v>
      </c>
      <c r="B402" s="25" t="s">
        <v>1455</v>
      </c>
      <c r="C402" s="122">
        <v>6.85722E-2</v>
      </c>
      <c r="D402" s="124">
        <v>5.8354540000000003E-2</v>
      </c>
      <c r="E402" s="23">
        <f t="shared" si="12"/>
        <v>0.17509623073029101</v>
      </c>
      <c r="F402" s="24">
        <f t="shared" si="13"/>
        <v>2.6794259600180133E-6</v>
      </c>
      <c r="G402" s="120"/>
    </row>
    <row r="403" spans="1:7" x14ac:dyDescent="0.15">
      <c r="A403" s="25" t="s">
        <v>1456</v>
      </c>
      <c r="B403" s="25" t="s">
        <v>1457</v>
      </c>
      <c r="C403" s="122">
        <v>0.64656775600000005</v>
      </c>
      <c r="D403" s="124">
        <v>1.4333255649999999</v>
      </c>
      <c r="E403" s="23">
        <f t="shared" si="12"/>
        <v>-0.54890377190753581</v>
      </c>
      <c r="F403" s="24">
        <f t="shared" si="13"/>
        <v>2.5264326218744516E-5</v>
      </c>
      <c r="G403" s="120"/>
    </row>
    <row r="404" spans="1:7" x14ac:dyDescent="0.15">
      <c r="A404" s="25" t="s">
        <v>1458</v>
      </c>
      <c r="B404" s="25" t="s">
        <v>1459</v>
      </c>
      <c r="C404" s="122">
        <v>0.700367042</v>
      </c>
      <c r="D404" s="124">
        <v>0.53621265000000007</v>
      </c>
      <c r="E404" s="23">
        <f t="shared" si="12"/>
        <v>0.3061367388479177</v>
      </c>
      <c r="F404" s="24">
        <f t="shared" si="13"/>
        <v>2.7366507620811733E-5</v>
      </c>
      <c r="G404" s="120"/>
    </row>
    <row r="405" spans="1:7" x14ac:dyDescent="0.15">
      <c r="A405" s="25" t="s">
        <v>1460</v>
      </c>
      <c r="B405" s="25" t="s">
        <v>1461</v>
      </c>
      <c r="C405" s="122">
        <v>5.2074E-3</v>
      </c>
      <c r="D405" s="124">
        <v>1.7746109999999999E-2</v>
      </c>
      <c r="E405" s="23">
        <f t="shared" si="12"/>
        <v>-0.7065610435188332</v>
      </c>
      <c r="F405" s="24">
        <f t="shared" si="13"/>
        <v>2.0347666757370775E-7</v>
      </c>
      <c r="G405" s="120"/>
    </row>
    <row r="406" spans="1:7" x14ac:dyDescent="0.15">
      <c r="A406" s="25" t="s">
        <v>1462</v>
      </c>
      <c r="B406" s="25" t="s">
        <v>1463</v>
      </c>
      <c r="C406" s="122">
        <v>3.9041279999999998E-2</v>
      </c>
      <c r="D406" s="124">
        <v>0.22851870000000002</v>
      </c>
      <c r="E406" s="23">
        <f t="shared" si="12"/>
        <v>-0.82915498819133848</v>
      </c>
      <c r="F406" s="24">
        <f t="shared" si="13"/>
        <v>1.525519367095296E-6</v>
      </c>
      <c r="G406" s="120"/>
    </row>
    <row r="407" spans="1:7" x14ac:dyDescent="0.15">
      <c r="A407" s="25" t="s">
        <v>1464</v>
      </c>
      <c r="B407" s="25" t="s">
        <v>1465</v>
      </c>
      <c r="C407" s="122">
        <v>7.0613348470000004</v>
      </c>
      <c r="D407" s="124">
        <v>4.3556785420000006</v>
      </c>
      <c r="E407" s="23">
        <f t="shared" si="12"/>
        <v>0.62117906060111627</v>
      </c>
      <c r="F407" s="24">
        <f t="shared" si="13"/>
        <v>2.7591828614849205E-4</v>
      </c>
      <c r="G407" s="120"/>
    </row>
    <row r="408" spans="1:7" x14ac:dyDescent="0.15">
      <c r="A408" s="25" t="s">
        <v>1215</v>
      </c>
      <c r="B408" s="25" t="s">
        <v>1466</v>
      </c>
      <c r="C408" s="122">
        <v>2.66684214</v>
      </c>
      <c r="D408" s="124">
        <v>2.1020178700000001</v>
      </c>
      <c r="E408" s="23">
        <f t="shared" si="12"/>
        <v>0.26870574130751801</v>
      </c>
      <c r="F408" s="24">
        <f t="shared" si="13"/>
        <v>1.042055827461565E-4</v>
      </c>
      <c r="G408" s="120"/>
    </row>
    <row r="409" spans="1:7" x14ac:dyDescent="0.15">
      <c r="A409" s="25" t="s">
        <v>1216</v>
      </c>
      <c r="B409" s="25" t="s">
        <v>1467</v>
      </c>
      <c r="C409" s="122">
        <v>1.03223862</v>
      </c>
      <c r="D409" s="124">
        <v>0.17768566</v>
      </c>
      <c r="E409" s="23">
        <f t="shared" si="12"/>
        <v>4.8093524260764768</v>
      </c>
      <c r="F409" s="24">
        <f t="shared" si="13"/>
        <v>4.0334231005584904E-5</v>
      </c>
      <c r="G409" s="120"/>
    </row>
    <row r="410" spans="1:7" x14ac:dyDescent="0.15">
      <c r="A410" s="25" t="s">
        <v>1468</v>
      </c>
      <c r="B410" s="25" t="s">
        <v>1469</v>
      </c>
      <c r="C410" s="122">
        <v>1.2756129999999999E-2</v>
      </c>
      <c r="D410" s="124">
        <v>1.92997E-3</v>
      </c>
      <c r="E410" s="23">
        <f t="shared" si="12"/>
        <v>5.6094965206713052</v>
      </c>
      <c r="F410" s="24">
        <f t="shared" si="13"/>
        <v>4.9843968651092681E-7</v>
      </c>
      <c r="G410" s="120"/>
    </row>
    <row r="411" spans="1:7" x14ac:dyDescent="0.15">
      <c r="A411" s="25" t="s">
        <v>1470</v>
      </c>
      <c r="B411" s="25" t="s">
        <v>1471</v>
      </c>
      <c r="C411" s="122">
        <v>0</v>
      </c>
      <c r="D411" s="124">
        <v>0</v>
      </c>
      <c r="E411" s="23" t="str">
        <f t="shared" si="12"/>
        <v/>
      </c>
      <c r="F411" s="24">
        <f t="shared" si="13"/>
        <v>0</v>
      </c>
      <c r="G411" s="120"/>
    </row>
    <row r="412" spans="1:7" x14ac:dyDescent="0.15">
      <c r="A412" s="25" t="s">
        <v>1472</v>
      </c>
      <c r="B412" s="25" t="s">
        <v>1473</v>
      </c>
      <c r="C412" s="122">
        <v>0</v>
      </c>
      <c r="D412" s="124">
        <v>6.929999999999999E-5</v>
      </c>
      <c r="E412" s="23">
        <f t="shared" si="12"/>
        <v>-1</v>
      </c>
      <c r="F412" s="24">
        <f t="shared" si="13"/>
        <v>0</v>
      </c>
      <c r="G412" s="120"/>
    </row>
    <row r="413" spans="1:7" x14ac:dyDescent="0.15">
      <c r="A413" s="25" t="s">
        <v>1474</v>
      </c>
      <c r="B413" s="25" t="s">
        <v>1475</v>
      </c>
      <c r="C413" s="122">
        <v>0</v>
      </c>
      <c r="D413" s="124">
        <v>0</v>
      </c>
      <c r="E413" s="23" t="str">
        <f t="shared" si="12"/>
        <v/>
      </c>
      <c r="F413" s="24">
        <f t="shared" si="13"/>
        <v>0</v>
      </c>
      <c r="G413" s="120"/>
    </row>
    <row r="414" spans="1:7" x14ac:dyDescent="0.15">
      <c r="A414" s="25" t="s">
        <v>1476</v>
      </c>
      <c r="B414" s="25" t="s">
        <v>1477</v>
      </c>
      <c r="C414" s="122">
        <v>4.7693142850000001</v>
      </c>
      <c r="D414" s="124">
        <v>5.1103648310000001</v>
      </c>
      <c r="E414" s="23">
        <f t="shared" si="12"/>
        <v>-6.6737025100664482E-2</v>
      </c>
      <c r="F414" s="24">
        <f t="shared" si="13"/>
        <v>1.8635867752112009E-4</v>
      </c>
      <c r="G414" s="120"/>
    </row>
    <row r="415" spans="1:7" x14ac:dyDescent="0.15">
      <c r="A415" s="25" t="s">
        <v>220</v>
      </c>
      <c r="B415" s="25" t="s">
        <v>218</v>
      </c>
      <c r="C415" s="122">
        <v>9.8535760000000003</v>
      </c>
      <c r="D415" s="124">
        <v>1.6572952299999999</v>
      </c>
      <c r="E415" s="23">
        <f t="shared" si="12"/>
        <v>4.9455767576184968</v>
      </c>
      <c r="F415" s="24">
        <f t="shared" si="13"/>
        <v>3.8502377542809561E-4</v>
      </c>
      <c r="G415" s="120"/>
    </row>
    <row r="416" spans="1:7" x14ac:dyDescent="0.15">
      <c r="A416" s="25" t="s">
        <v>1478</v>
      </c>
      <c r="B416" s="25" t="s">
        <v>1479</v>
      </c>
      <c r="C416" s="122">
        <v>4.7429999999999998E-3</v>
      </c>
      <c r="D416" s="124">
        <v>2.7870599999999999E-2</v>
      </c>
      <c r="E416" s="23">
        <f t="shared" si="12"/>
        <v>-0.82982067124496783</v>
      </c>
      <c r="F416" s="24">
        <f t="shared" si="13"/>
        <v>1.8533045940432766E-7</v>
      </c>
      <c r="G416" s="120"/>
    </row>
    <row r="417" spans="1:7" x14ac:dyDescent="0.15">
      <c r="A417" s="25" t="s">
        <v>1480</v>
      </c>
      <c r="B417" s="25" t="s">
        <v>1481</v>
      </c>
      <c r="C417" s="122">
        <v>1.8947E-3</v>
      </c>
      <c r="D417" s="124">
        <v>2.610813E-2</v>
      </c>
      <c r="E417" s="23">
        <f t="shared" si="12"/>
        <v>-0.92742873579992136</v>
      </c>
      <c r="F417" s="24">
        <f t="shared" si="13"/>
        <v>7.403449745590969E-8</v>
      </c>
      <c r="G417" s="120"/>
    </row>
    <row r="418" spans="1:7" x14ac:dyDescent="0.15">
      <c r="A418" s="25" t="s">
        <v>1482</v>
      </c>
      <c r="B418" s="25" t="s">
        <v>1483</v>
      </c>
      <c r="C418" s="122">
        <v>0</v>
      </c>
      <c r="D418" s="124">
        <v>0</v>
      </c>
      <c r="E418" s="23" t="str">
        <f t="shared" si="12"/>
        <v/>
      </c>
      <c r="F418" s="24">
        <f t="shared" si="13"/>
        <v>0</v>
      </c>
      <c r="G418" s="120"/>
    </row>
    <row r="419" spans="1:7" x14ac:dyDescent="0.15">
      <c r="A419" s="25" t="s">
        <v>1484</v>
      </c>
      <c r="B419" s="25" t="s">
        <v>1485</v>
      </c>
      <c r="C419" s="122">
        <v>0</v>
      </c>
      <c r="D419" s="124">
        <v>5.8049999999999996E-4</v>
      </c>
      <c r="E419" s="23">
        <f t="shared" si="12"/>
        <v>-1</v>
      </c>
      <c r="F419" s="24">
        <f t="shared" si="13"/>
        <v>0</v>
      </c>
      <c r="G419" s="120"/>
    </row>
    <row r="420" spans="1:7" x14ac:dyDescent="0.15">
      <c r="A420" s="25" t="s">
        <v>1486</v>
      </c>
      <c r="B420" s="25" t="s">
        <v>1487</v>
      </c>
      <c r="C420" s="122">
        <v>5.3276980000000002E-2</v>
      </c>
      <c r="D420" s="124">
        <v>0.14186742000000002</v>
      </c>
      <c r="E420" s="23">
        <f t="shared" si="12"/>
        <v>-0.62445937199675594</v>
      </c>
      <c r="F420" s="24">
        <f t="shared" si="13"/>
        <v>2.0817725446078805E-6</v>
      </c>
      <c r="G420" s="120"/>
    </row>
    <row r="421" spans="1:7" x14ac:dyDescent="0.15">
      <c r="A421" s="25" t="s">
        <v>1488</v>
      </c>
      <c r="B421" s="25" t="s">
        <v>1489</v>
      </c>
      <c r="C421" s="122">
        <v>0</v>
      </c>
      <c r="D421" s="124">
        <v>1.4350000000000001E-3</v>
      </c>
      <c r="E421" s="23">
        <f t="shared" si="12"/>
        <v>-1</v>
      </c>
      <c r="F421" s="24">
        <f t="shared" si="13"/>
        <v>0</v>
      </c>
      <c r="G421" s="120"/>
    </row>
    <row r="422" spans="1:7" x14ac:dyDescent="0.15">
      <c r="A422" s="25" t="s">
        <v>1490</v>
      </c>
      <c r="B422" s="25" t="s">
        <v>1491</v>
      </c>
      <c r="C422" s="122">
        <v>3.5964500000000003E-2</v>
      </c>
      <c r="D422" s="124">
        <v>2.2131400000000002E-2</v>
      </c>
      <c r="E422" s="23">
        <f t="shared" si="12"/>
        <v>0.62504405505300165</v>
      </c>
      <c r="F422" s="24">
        <f t="shared" si="13"/>
        <v>1.4052956582852505E-6</v>
      </c>
      <c r="G422" s="120"/>
    </row>
    <row r="423" spans="1:7" x14ac:dyDescent="0.15">
      <c r="A423" s="25" t="s">
        <v>1047</v>
      </c>
      <c r="B423" s="25" t="s">
        <v>1048</v>
      </c>
      <c r="C423" s="122">
        <v>0.19773175000000001</v>
      </c>
      <c r="D423" s="124">
        <v>4.7944160000000006E-2</v>
      </c>
      <c r="E423" s="23">
        <f t="shared" si="12"/>
        <v>3.1242092884722554</v>
      </c>
      <c r="F423" s="24">
        <f t="shared" si="13"/>
        <v>7.7262736804388921E-6</v>
      </c>
      <c r="G423" s="120"/>
    </row>
    <row r="424" spans="1:7" x14ac:dyDescent="0.15">
      <c r="A424" s="25" t="s">
        <v>1180</v>
      </c>
      <c r="B424" s="25" t="s">
        <v>1492</v>
      </c>
      <c r="C424" s="122">
        <v>4.7605337949999997</v>
      </c>
      <c r="D424" s="124">
        <v>7.8537383399999996</v>
      </c>
      <c r="E424" s="23">
        <f t="shared" si="12"/>
        <v>-0.3938512350540061</v>
      </c>
      <c r="F424" s="24">
        <f t="shared" si="13"/>
        <v>1.8601558406855943E-4</v>
      </c>
      <c r="G424" s="120"/>
    </row>
    <row r="425" spans="1:7" x14ac:dyDescent="0.15">
      <c r="A425" s="25" t="s">
        <v>1334</v>
      </c>
      <c r="B425" s="25" t="s">
        <v>1494</v>
      </c>
      <c r="C425" s="122">
        <v>0.24973022</v>
      </c>
      <c r="D425" s="124">
        <v>0.34741297999999998</v>
      </c>
      <c r="E425" s="23">
        <f t="shared" si="12"/>
        <v>-0.28117187791889642</v>
      </c>
      <c r="F425" s="24">
        <f t="shared" si="13"/>
        <v>9.7580890575044947E-6</v>
      </c>
      <c r="G425" s="120"/>
    </row>
    <row r="426" spans="1:7" x14ac:dyDescent="0.15">
      <c r="A426" s="25" t="s">
        <v>1498</v>
      </c>
      <c r="B426" s="25" t="s">
        <v>1499</v>
      </c>
      <c r="C426" s="122">
        <v>0.22885689000000001</v>
      </c>
      <c r="D426" s="124">
        <v>0.57873168000000008</v>
      </c>
      <c r="E426" s="23">
        <f t="shared" si="12"/>
        <v>-0.60455441112192099</v>
      </c>
      <c r="F426" s="24">
        <f t="shared" si="13"/>
        <v>8.9424736583482359E-6</v>
      </c>
      <c r="G426" s="120"/>
    </row>
    <row r="427" spans="1:7" x14ac:dyDescent="0.15">
      <c r="A427" s="25" t="s">
        <v>1026</v>
      </c>
      <c r="B427" s="25" t="s">
        <v>1495</v>
      </c>
      <c r="C427" s="122">
        <v>3.2768076399999999</v>
      </c>
      <c r="D427" s="124">
        <v>0.90635001999999998</v>
      </c>
      <c r="E427" s="23">
        <f t="shared" si="12"/>
        <v>2.61538872145664</v>
      </c>
      <c r="F427" s="24">
        <f t="shared" si="13"/>
        <v>1.280396932955536E-4</v>
      </c>
      <c r="G427" s="120"/>
    </row>
    <row r="428" spans="1:7" x14ac:dyDescent="0.15">
      <c r="A428" s="25" t="s">
        <v>1027</v>
      </c>
      <c r="B428" s="25" t="s">
        <v>1497</v>
      </c>
      <c r="C428" s="122">
        <v>1.730081733</v>
      </c>
      <c r="D428" s="124">
        <v>1.325652858</v>
      </c>
      <c r="E428" s="23">
        <f t="shared" si="12"/>
        <v>0.30507902016683164</v>
      </c>
      <c r="F428" s="24">
        <f t="shared" si="13"/>
        <v>6.7602117306330456E-5</v>
      </c>
      <c r="G428" s="120"/>
    </row>
    <row r="429" spans="1:7" x14ac:dyDescent="0.15">
      <c r="A429" s="25" t="s">
        <v>1028</v>
      </c>
      <c r="B429" s="25" t="s">
        <v>1496</v>
      </c>
      <c r="C429" s="122">
        <v>1.1110108000000001</v>
      </c>
      <c r="D429" s="124">
        <v>0.18590308999999999</v>
      </c>
      <c r="E429" s="23">
        <f t="shared" si="12"/>
        <v>4.9762901197607858</v>
      </c>
      <c r="F429" s="24">
        <f t="shared" si="13"/>
        <v>4.3412216311863716E-5</v>
      </c>
      <c r="G429" s="120"/>
    </row>
    <row r="430" spans="1:7" x14ac:dyDescent="0.15">
      <c r="A430" s="25" t="s">
        <v>1095</v>
      </c>
      <c r="B430" s="25" t="s">
        <v>1096</v>
      </c>
      <c r="C430" s="122">
        <v>0.12437361999999999</v>
      </c>
      <c r="D430" s="124">
        <v>4.8995050000000005E-2</v>
      </c>
      <c r="E430" s="23">
        <f t="shared" si="12"/>
        <v>1.5384935825149677</v>
      </c>
      <c r="F430" s="24">
        <f t="shared" si="13"/>
        <v>4.8598397917729858E-6</v>
      </c>
      <c r="G430" s="120"/>
    </row>
    <row r="431" spans="1:7" x14ac:dyDescent="0.15">
      <c r="A431" s="25" t="s">
        <v>1500</v>
      </c>
      <c r="B431" s="25" t="s">
        <v>1501</v>
      </c>
      <c r="C431" s="122">
        <v>25.520197550000002</v>
      </c>
      <c r="D431" s="124">
        <v>2.1791291699999999</v>
      </c>
      <c r="E431" s="23">
        <f t="shared" si="12"/>
        <v>10.711190828582229</v>
      </c>
      <c r="F431" s="24">
        <f t="shared" si="13"/>
        <v>9.971895289965628E-4</v>
      </c>
      <c r="G431" s="120"/>
    </row>
    <row r="432" spans="1:7" s="4" customFormat="1" x14ac:dyDescent="0.15">
      <c r="A432" s="111" t="s">
        <v>1292</v>
      </c>
      <c r="B432" s="26"/>
      <c r="C432" s="27">
        <f>SUM(C6:C431)</f>
        <v>10223.412752298009</v>
      </c>
      <c r="D432" s="28">
        <f>SUM(D6:D431)</f>
        <v>8184.6143744939964</v>
      </c>
      <c r="E432" s="29">
        <f t="shared" si="12"/>
        <v>0.24910133630212217</v>
      </c>
      <c r="F432" s="30">
        <f t="shared" si="13"/>
        <v>0.39947496986368369</v>
      </c>
      <c r="G432" s="120"/>
    </row>
    <row r="433" spans="1:7" x14ac:dyDescent="0.15">
      <c r="E433" s="32" t="str">
        <f t="shared" si="12"/>
        <v/>
      </c>
      <c r="F433" s="32"/>
      <c r="G433" s="120"/>
    </row>
    <row r="434" spans="1:7" s="4" customFormat="1" x14ac:dyDescent="0.15">
      <c r="A434" s="110" t="s">
        <v>1217</v>
      </c>
      <c r="B434" s="34" t="s">
        <v>1543</v>
      </c>
      <c r="C434" s="140" t="s">
        <v>1000</v>
      </c>
      <c r="D434" s="141"/>
      <c r="E434" s="142"/>
      <c r="F434" s="35"/>
      <c r="G434" s="120"/>
    </row>
    <row r="435" spans="1:7" s="10" customFormat="1" x14ac:dyDescent="0.15">
      <c r="A435" s="37"/>
      <c r="B435" s="37"/>
      <c r="C435" s="7" t="s">
        <v>1396</v>
      </c>
      <c r="D435" s="38" t="s">
        <v>154</v>
      </c>
      <c r="E435" s="39" t="s">
        <v>1511</v>
      </c>
      <c r="F435" s="40" t="s">
        <v>1512</v>
      </c>
      <c r="G435" s="120"/>
    </row>
    <row r="436" spans="1:7" x14ac:dyDescent="0.15">
      <c r="A436" s="20" t="s">
        <v>1502</v>
      </c>
      <c r="B436" s="20" t="s">
        <v>1503</v>
      </c>
      <c r="C436" s="121">
        <v>12.887190449999999</v>
      </c>
      <c r="D436" s="123">
        <v>93.4</v>
      </c>
      <c r="E436" s="41">
        <f t="shared" ref="E436:E499" si="14">IF(ISERROR(C436/D436-1),"",((C436/D436-1)))</f>
        <v>-0.86202151552462536</v>
      </c>
      <c r="F436" s="42">
        <f t="shared" ref="F436:F499" si="15">C436/$C$1579</f>
        <v>5.0356081099084209E-4</v>
      </c>
      <c r="G436" s="120"/>
    </row>
    <row r="437" spans="1:7" x14ac:dyDescent="0.15">
      <c r="A437" s="25" t="s">
        <v>586</v>
      </c>
      <c r="B437" s="25" t="s">
        <v>587</v>
      </c>
      <c r="C437" s="122">
        <v>4.2494678600000002</v>
      </c>
      <c r="D437" s="124">
        <v>9.6</v>
      </c>
      <c r="E437" s="23">
        <f t="shared" si="14"/>
        <v>-0.55734709791666659</v>
      </c>
      <c r="F437" s="24">
        <f t="shared" si="15"/>
        <v>1.6604592678003905E-4</v>
      </c>
      <c r="G437" s="120"/>
    </row>
    <row r="438" spans="1:7" x14ac:dyDescent="0.15">
      <c r="A438" s="25" t="s">
        <v>284</v>
      </c>
      <c r="B438" s="25" t="s">
        <v>297</v>
      </c>
      <c r="C438" s="122">
        <v>3.0254570299999997</v>
      </c>
      <c r="D438" s="124">
        <v>0.8</v>
      </c>
      <c r="E438" s="23">
        <f t="shared" si="14"/>
        <v>2.7818212874999992</v>
      </c>
      <c r="F438" s="24">
        <f t="shared" si="15"/>
        <v>1.1821828827281313E-4</v>
      </c>
      <c r="G438" s="120"/>
    </row>
    <row r="439" spans="1:7" x14ac:dyDescent="0.15">
      <c r="A439" s="25" t="s">
        <v>1403</v>
      </c>
      <c r="B439" s="25" t="s">
        <v>1404</v>
      </c>
      <c r="C439" s="122">
        <v>0</v>
      </c>
      <c r="D439" s="124"/>
      <c r="E439" s="23" t="str">
        <f t="shared" si="14"/>
        <v/>
      </c>
      <c r="F439" s="24">
        <f t="shared" si="15"/>
        <v>0</v>
      </c>
      <c r="G439" s="120"/>
    </row>
    <row r="440" spans="1:7" x14ac:dyDescent="0.15">
      <c r="A440" s="25" t="s">
        <v>588</v>
      </c>
      <c r="B440" s="25" t="s">
        <v>589</v>
      </c>
      <c r="C440" s="122">
        <v>0.30454038999999999</v>
      </c>
      <c r="D440" s="124">
        <v>0</v>
      </c>
      <c r="E440" s="23" t="str">
        <f t="shared" si="14"/>
        <v/>
      </c>
      <c r="F440" s="24">
        <f t="shared" si="15"/>
        <v>1.189977026900129E-5</v>
      </c>
      <c r="G440" s="120"/>
    </row>
    <row r="441" spans="1:7" x14ac:dyDescent="0.15">
      <c r="A441" s="25" t="s">
        <v>600</v>
      </c>
      <c r="B441" s="25" t="s">
        <v>601</v>
      </c>
      <c r="C441" s="122">
        <v>0.52158028000000001</v>
      </c>
      <c r="D441" s="124">
        <v>0</v>
      </c>
      <c r="E441" s="23" t="str">
        <f t="shared" si="14"/>
        <v/>
      </c>
      <c r="F441" s="24">
        <f t="shared" si="15"/>
        <v>2.0380500296993013E-5</v>
      </c>
      <c r="G441" s="120"/>
    </row>
    <row r="442" spans="1:7" x14ac:dyDescent="0.15">
      <c r="A442" s="25" t="s">
        <v>592</v>
      </c>
      <c r="B442" s="25" t="s">
        <v>593</v>
      </c>
      <c r="C442" s="122">
        <v>1.3671900000000001E-3</v>
      </c>
      <c r="D442" s="124">
        <v>0</v>
      </c>
      <c r="E442" s="23" t="str">
        <f t="shared" si="14"/>
        <v/>
      </c>
      <c r="F442" s="24">
        <f t="shared" si="15"/>
        <v>5.3422296182374606E-8</v>
      </c>
      <c r="G442" s="120"/>
    </row>
    <row r="443" spans="1:7" x14ac:dyDescent="0.15">
      <c r="A443" s="25" t="s">
        <v>594</v>
      </c>
      <c r="B443" s="25" t="s">
        <v>595</v>
      </c>
      <c r="C443" s="122">
        <v>1.6483699999999999E-3</v>
      </c>
      <c r="D443" s="124">
        <v>0</v>
      </c>
      <c r="E443" s="23" t="str">
        <f t="shared" si="14"/>
        <v/>
      </c>
      <c r="F443" s="24">
        <f t="shared" si="15"/>
        <v>6.4409270370717182E-8</v>
      </c>
      <c r="G443" s="120"/>
    </row>
    <row r="444" spans="1:7" x14ac:dyDescent="0.15">
      <c r="A444" s="25" t="s">
        <v>596</v>
      </c>
      <c r="B444" s="25" t="s">
        <v>597</v>
      </c>
      <c r="C444" s="122">
        <v>5.1435000000000001E-4</v>
      </c>
      <c r="D444" s="124">
        <v>0</v>
      </c>
      <c r="E444" s="23" t="str">
        <f t="shared" si="14"/>
        <v/>
      </c>
      <c r="F444" s="24">
        <f t="shared" si="15"/>
        <v>2.0097980559691319E-8</v>
      </c>
      <c r="G444" s="120"/>
    </row>
    <row r="445" spans="1:7" x14ac:dyDescent="0.15">
      <c r="A445" s="25" t="s">
        <v>590</v>
      </c>
      <c r="B445" s="25" t="s">
        <v>591</v>
      </c>
      <c r="C445" s="122">
        <v>1.8219900000000001E-3</v>
      </c>
      <c r="D445" s="124">
        <v>0</v>
      </c>
      <c r="E445" s="23" t="str">
        <f t="shared" si="14"/>
        <v/>
      </c>
      <c r="F445" s="24">
        <f t="shared" si="15"/>
        <v>7.1193388937400588E-8</v>
      </c>
      <c r="G445" s="120"/>
    </row>
    <row r="446" spans="1:7" x14ac:dyDescent="0.15">
      <c r="A446" s="25" t="s">
        <v>598</v>
      </c>
      <c r="B446" s="25" t="s">
        <v>599</v>
      </c>
      <c r="C446" s="122">
        <v>2.0820000000000001E-3</v>
      </c>
      <c r="D446" s="124">
        <v>0</v>
      </c>
      <c r="E446" s="23" t="str">
        <f t="shared" si="14"/>
        <v/>
      </c>
      <c r="F446" s="24">
        <f t="shared" si="15"/>
        <v>8.1353155488047699E-8</v>
      </c>
      <c r="G446" s="120"/>
    </row>
    <row r="447" spans="1:7" x14ac:dyDescent="0.15">
      <c r="A447" s="25" t="s">
        <v>733</v>
      </c>
      <c r="B447" s="25" t="s">
        <v>1036</v>
      </c>
      <c r="C447" s="122">
        <v>2.6677399999999996E-3</v>
      </c>
      <c r="D447" s="124">
        <v>0</v>
      </c>
      <c r="E447" s="23" t="str">
        <f t="shared" si="14"/>
        <v/>
      </c>
      <c r="F447" s="24">
        <f t="shared" si="15"/>
        <v>1.042406661967744E-7</v>
      </c>
      <c r="G447" s="120"/>
    </row>
    <row r="448" spans="1:7" x14ac:dyDescent="0.15">
      <c r="A448" s="25" t="s">
        <v>285</v>
      </c>
      <c r="B448" s="25" t="s">
        <v>22</v>
      </c>
      <c r="C448" s="122">
        <v>0.21934438000000001</v>
      </c>
      <c r="D448" s="124">
        <v>3.2</v>
      </c>
      <c r="E448" s="23">
        <f t="shared" si="14"/>
        <v>-0.93145488124999998</v>
      </c>
      <c r="F448" s="24">
        <f t="shared" si="15"/>
        <v>8.5707768739526508E-6</v>
      </c>
      <c r="G448" s="120"/>
    </row>
    <row r="449" spans="1:7" x14ac:dyDescent="0.15">
      <c r="A449" s="25" t="s">
        <v>286</v>
      </c>
      <c r="B449" s="25" t="s">
        <v>21</v>
      </c>
      <c r="C449" s="122">
        <v>3.0790744300000004</v>
      </c>
      <c r="D449" s="124">
        <v>6.4</v>
      </c>
      <c r="E449" s="23">
        <f t="shared" si="14"/>
        <v>-0.5188946203125</v>
      </c>
      <c r="F449" s="24">
        <f t="shared" si="15"/>
        <v>1.2031336256631212E-4</v>
      </c>
      <c r="G449" s="120"/>
    </row>
    <row r="450" spans="1:7" x14ac:dyDescent="0.15">
      <c r="A450" s="25" t="s">
        <v>287</v>
      </c>
      <c r="B450" s="25" t="s">
        <v>23</v>
      </c>
      <c r="C450" s="122">
        <v>0.13866029000000002</v>
      </c>
      <c r="D450" s="124">
        <v>0</v>
      </c>
      <c r="E450" s="23" t="str">
        <f t="shared" si="14"/>
        <v/>
      </c>
      <c r="F450" s="24">
        <f t="shared" si="15"/>
        <v>5.4180845976886579E-6</v>
      </c>
      <c r="G450" s="120"/>
    </row>
    <row r="451" spans="1:7" x14ac:dyDescent="0.15">
      <c r="A451" s="25" t="s">
        <v>288</v>
      </c>
      <c r="B451" s="25" t="s">
        <v>24</v>
      </c>
      <c r="C451" s="122">
        <v>1.0781860000000001E-2</v>
      </c>
      <c r="D451" s="124">
        <v>0.2</v>
      </c>
      <c r="E451" s="23">
        <f t="shared" si="14"/>
        <v>-0.94609069999999995</v>
      </c>
      <c r="F451" s="24">
        <f t="shared" si="15"/>
        <v>4.2129602931333426E-7</v>
      </c>
      <c r="G451" s="120"/>
    </row>
    <row r="452" spans="1:7" x14ac:dyDescent="0.15">
      <c r="A452" s="25" t="s">
        <v>289</v>
      </c>
      <c r="B452" s="25" t="s">
        <v>25</v>
      </c>
      <c r="C452" s="122">
        <v>1.08223E-3</v>
      </c>
      <c r="D452" s="124">
        <v>0</v>
      </c>
      <c r="E452" s="23" t="str">
        <f t="shared" si="14"/>
        <v/>
      </c>
      <c r="F452" s="24">
        <f t="shared" si="15"/>
        <v>4.2287620299630089E-8</v>
      </c>
      <c r="G452" s="120"/>
    </row>
    <row r="453" spans="1:7" x14ac:dyDescent="0.15">
      <c r="A453" s="25" t="s">
        <v>582</v>
      </c>
      <c r="B453" s="25" t="s">
        <v>583</v>
      </c>
      <c r="C453" s="122">
        <v>0.70791159999999997</v>
      </c>
      <c r="D453" s="124">
        <v>3.2</v>
      </c>
      <c r="E453" s="23">
        <f t="shared" si="14"/>
        <v>-0.77877762500000003</v>
      </c>
      <c r="F453" s="24">
        <f t="shared" si="15"/>
        <v>2.7661307620841796E-5</v>
      </c>
      <c r="G453" s="120"/>
    </row>
    <row r="454" spans="1:7" x14ac:dyDescent="0.15">
      <c r="A454" s="25" t="s">
        <v>584</v>
      </c>
      <c r="B454" s="25" t="s">
        <v>585</v>
      </c>
      <c r="C454" s="122">
        <v>1.1633800000000001E-3</v>
      </c>
      <c r="D454" s="124">
        <v>0</v>
      </c>
      <c r="E454" s="23" t="str">
        <f t="shared" si="14"/>
        <v/>
      </c>
      <c r="F454" s="24">
        <f t="shared" si="15"/>
        <v>4.5458517786592189E-8</v>
      </c>
      <c r="G454" s="120"/>
    </row>
    <row r="455" spans="1:7" x14ac:dyDescent="0.15">
      <c r="A455" s="25" t="s">
        <v>290</v>
      </c>
      <c r="B455" s="25" t="s">
        <v>28</v>
      </c>
      <c r="C455" s="122">
        <v>2.0536999999999999E-3</v>
      </c>
      <c r="D455" s="124">
        <v>0</v>
      </c>
      <c r="E455" s="23" t="str">
        <f t="shared" si="14"/>
        <v/>
      </c>
      <c r="F455" s="24">
        <f t="shared" si="15"/>
        <v>8.0247346506149635E-8</v>
      </c>
      <c r="G455" s="120"/>
    </row>
    <row r="456" spans="1:7" x14ac:dyDescent="0.15">
      <c r="A456" s="25" t="s">
        <v>291</v>
      </c>
      <c r="B456" s="25" t="s">
        <v>26</v>
      </c>
      <c r="C456" s="122">
        <v>2.05164E-3</v>
      </c>
      <c r="D456" s="124">
        <v>0</v>
      </c>
      <c r="E456" s="23" t="str">
        <f t="shared" si="14"/>
        <v/>
      </c>
      <c r="F456" s="24">
        <f t="shared" si="15"/>
        <v>8.016685299015282E-8</v>
      </c>
      <c r="G456" s="120"/>
    </row>
    <row r="457" spans="1:7" x14ac:dyDescent="0.15">
      <c r="A457" s="25" t="s">
        <v>292</v>
      </c>
      <c r="B457" s="25" t="s">
        <v>27</v>
      </c>
      <c r="C457" s="122">
        <v>0.26221494000000001</v>
      </c>
      <c r="D457" s="124">
        <v>1.4</v>
      </c>
      <c r="E457" s="23">
        <f t="shared" si="14"/>
        <v>-0.81270361428571425</v>
      </c>
      <c r="F457" s="24">
        <f t="shared" si="15"/>
        <v>1.0245923527910229E-5</v>
      </c>
      <c r="G457" s="120"/>
    </row>
    <row r="458" spans="1:7" x14ac:dyDescent="0.15">
      <c r="A458" s="25" t="s">
        <v>293</v>
      </c>
      <c r="B458" s="25" t="s">
        <v>29</v>
      </c>
      <c r="C458" s="122">
        <v>0.63061613000000005</v>
      </c>
      <c r="D458" s="124">
        <v>1.6</v>
      </c>
      <c r="E458" s="23">
        <f t="shared" si="14"/>
        <v>-0.60586491875000004</v>
      </c>
      <c r="F458" s="24">
        <f t="shared" si="15"/>
        <v>2.4641024052430786E-5</v>
      </c>
      <c r="G458" s="120"/>
    </row>
    <row r="459" spans="1:7" x14ac:dyDescent="0.15">
      <c r="A459" s="25" t="s">
        <v>925</v>
      </c>
      <c r="B459" s="25" t="s">
        <v>1145</v>
      </c>
      <c r="C459" s="122">
        <v>8.0063119599999997</v>
      </c>
      <c r="D459" s="124">
        <v>4.4000000000000004</v>
      </c>
      <c r="E459" s="23">
        <f t="shared" si="14"/>
        <v>0.81961635454545423</v>
      </c>
      <c r="F459" s="24">
        <f t="shared" si="15"/>
        <v>3.1284281545038227E-4</v>
      </c>
      <c r="G459" s="120"/>
    </row>
    <row r="460" spans="1:7" x14ac:dyDescent="0.15">
      <c r="A460" s="25" t="s">
        <v>924</v>
      </c>
      <c r="B460" s="25" t="s">
        <v>1146</v>
      </c>
      <c r="C460" s="122">
        <v>23.8179284</v>
      </c>
      <c r="D460" s="124">
        <v>4</v>
      </c>
      <c r="E460" s="23">
        <f t="shared" si="14"/>
        <v>4.9544820999999999</v>
      </c>
      <c r="F460" s="24">
        <f t="shared" si="15"/>
        <v>9.3067417508568059E-4</v>
      </c>
      <c r="G460" s="120"/>
    </row>
    <row r="461" spans="1:7" x14ac:dyDescent="0.15">
      <c r="A461" s="25" t="s">
        <v>1059</v>
      </c>
      <c r="B461" s="25" t="s">
        <v>1060</v>
      </c>
      <c r="C461" s="122">
        <v>1.75061822</v>
      </c>
      <c r="D461" s="124">
        <v>5.6</v>
      </c>
      <c r="E461" s="23">
        <f t="shared" si="14"/>
        <v>-0.68738960357142853</v>
      </c>
      <c r="F461" s="24">
        <f t="shared" si="15"/>
        <v>6.8404570726162E-5</v>
      </c>
      <c r="G461" s="120"/>
    </row>
    <row r="462" spans="1:7" x14ac:dyDescent="0.15">
      <c r="A462" s="25" t="s">
        <v>1057</v>
      </c>
      <c r="B462" s="25" t="s">
        <v>1058</v>
      </c>
      <c r="C462" s="122">
        <v>18.137678480000002</v>
      </c>
      <c r="D462" s="124">
        <v>35.6</v>
      </c>
      <c r="E462" s="23">
        <f t="shared" si="14"/>
        <v>-0.49051464943820222</v>
      </c>
      <c r="F462" s="24">
        <f t="shared" si="15"/>
        <v>7.0872112275487836E-4</v>
      </c>
      <c r="G462" s="120"/>
    </row>
    <row r="463" spans="1:7" x14ac:dyDescent="0.15">
      <c r="A463" s="25" t="s">
        <v>1155</v>
      </c>
      <c r="B463" s="25" t="s">
        <v>1556</v>
      </c>
      <c r="C463" s="122">
        <v>6.3513849000000002</v>
      </c>
      <c r="D463" s="124">
        <v>15.8</v>
      </c>
      <c r="E463" s="23">
        <f t="shared" si="14"/>
        <v>-0.59801361392405061</v>
      </c>
      <c r="F463" s="24">
        <f t="shared" si="15"/>
        <v>2.481773310922854E-4</v>
      </c>
      <c r="G463" s="120"/>
    </row>
    <row r="464" spans="1:7" x14ac:dyDescent="0.15">
      <c r="A464" s="25" t="s">
        <v>1504</v>
      </c>
      <c r="B464" s="25" t="s">
        <v>1557</v>
      </c>
      <c r="C464" s="122">
        <v>13.508851029999999</v>
      </c>
      <c r="D464" s="124">
        <v>20.2</v>
      </c>
      <c r="E464" s="23">
        <f t="shared" si="14"/>
        <v>-0.33124499851485156</v>
      </c>
      <c r="F464" s="24">
        <f t="shared" si="15"/>
        <v>5.2785190120483339E-4</v>
      </c>
      <c r="G464" s="120"/>
    </row>
    <row r="465" spans="1:7" x14ac:dyDescent="0.15">
      <c r="A465" s="25" t="s">
        <v>742</v>
      </c>
      <c r="B465" s="25" t="s">
        <v>1558</v>
      </c>
      <c r="C465" s="122">
        <v>8.0898800000000007E-3</v>
      </c>
      <c r="D465" s="124">
        <v>0</v>
      </c>
      <c r="E465" s="23" t="str">
        <f t="shared" si="14"/>
        <v/>
      </c>
      <c r="F465" s="24">
        <f t="shared" si="15"/>
        <v>3.161081966953157E-7</v>
      </c>
      <c r="G465" s="120"/>
    </row>
    <row r="466" spans="1:7" x14ac:dyDescent="0.15">
      <c r="A466" s="25" t="s">
        <v>743</v>
      </c>
      <c r="B466" s="25" t="s">
        <v>1588</v>
      </c>
      <c r="C466" s="122">
        <v>0.10106612</v>
      </c>
      <c r="D466" s="124">
        <v>0.2</v>
      </c>
      <c r="E466" s="23">
        <f t="shared" si="14"/>
        <v>-0.49466940000000004</v>
      </c>
      <c r="F466" s="24">
        <f t="shared" si="15"/>
        <v>3.9491103626002331E-6</v>
      </c>
      <c r="G466" s="120"/>
    </row>
    <row r="467" spans="1:7" x14ac:dyDescent="0.15">
      <c r="A467" s="25" t="s">
        <v>1597</v>
      </c>
      <c r="B467" s="25" t="s">
        <v>1598</v>
      </c>
      <c r="C467" s="122">
        <v>2.31117975</v>
      </c>
      <c r="D467" s="124">
        <v>1.2</v>
      </c>
      <c r="E467" s="23">
        <f t="shared" si="14"/>
        <v>0.92598312500000013</v>
      </c>
      <c r="F467" s="24">
        <f t="shared" si="15"/>
        <v>9.0308244746674916E-5</v>
      </c>
      <c r="G467" s="120"/>
    </row>
    <row r="468" spans="1:7" x14ac:dyDescent="0.15">
      <c r="A468" s="25" t="s">
        <v>927</v>
      </c>
      <c r="B468" s="25" t="s">
        <v>1599</v>
      </c>
      <c r="C468" s="122">
        <v>0.68920129000000008</v>
      </c>
      <c r="D468" s="124">
        <v>0.2</v>
      </c>
      <c r="E468" s="23">
        <f t="shared" si="14"/>
        <v>2.4460064500000001</v>
      </c>
      <c r="F468" s="24">
        <f t="shared" si="15"/>
        <v>2.6930211194972648E-5</v>
      </c>
      <c r="G468" s="120"/>
    </row>
    <row r="469" spans="1:7" x14ac:dyDescent="0.15">
      <c r="A469" s="25" t="s">
        <v>1600</v>
      </c>
      <c r="B469" s="25" t="s">
        <v>1601</v>
      </c>
      <c r="C469" s="122">
        <v>4.5733288499999993</v>
      </c>
      <c r="D469" s="124">
        <v>2.4</v>
      </c>
      <c r="E469" s="23">
        <f t="shared" si="14"/>
        <v>0.90555368749999987</v>
      </c>
      <c r="F469" s="24">
        <f t="shared" si="15"/>
        <v>1.7870064026514134E-4</v>
      </c>
      <c r="G469" s="120"/>
    </row>
    <row r="470" spans="1:7" x14ac:dyDescent="0.15">
      <c r="A470" s="25" t="s">
        <v>1623</v>
      </c>
      <c r="B470" s="25" t="s">
        <v>1624</v>
      </c>
      <c r="C470" s="122">
        <v>12.98</v>
      </c>
      <c r="D470" s="124">
        <v>4.2</v>
      </c>
      <c r="E470" s="23">
        <f t="shared" si="14"/>
        <v>2.0904761904761906</v>
      </c>
      <c r="F470" s="24">
        <f t="shared" si="15"/>
        <v>5.0718729982462008E-4</v>
      </c>
      <c r="G470" s="120"/>
    </row>
    <row r="471" spans="1:7" x14ac:dyDescent="0.15">
      <c r="A471" s="25" t="s">
        <v>1627</v>
      </c>
      <c r="B471" s="25" t="s">
        <v>1628</v>
      </c>
      <c r="C471" s="122">
        <v>4.7261104800000009</v>
      </c>
      <c r="D471" s="124">
        <v>6</v>
      </c>
      <c r="E471" s="23">
        <f t="shared" si="14"/>
        <v>-0.21231491999999985</v>
      </c>
      <c r="F471" s="24">
        <f t="shared" si="15"/>
        <v>1.8467050947796915E-4</v>
      </c>
      <c r="G471" s="120"/>
    </row>
    <row r="472" spans="1:7" x14ac:dyDescent="0.15">
      <c r="A472" s="25" t="s">
        <v>1505</v>
      </c>
      <c r="B472" s="25" t="s">
        <v>1630</v>
      </c>
      <c r="C472" s="122">
        <v>2.919403</v>
      </c>
      <c r="D472" s="124">
        <v>0.2</v>
      </c>
      <c r="E472" s="23">
        <f t="shared" si="14"/>
        <v>13.597014999999999</v>
      </c>
      <c r="F472" s="24">
        <f t="shared" si="15"/>
        <v>1.1407427770954509E-4</v>
      </c>
      <c r="G472" s="120"/>
    </row>
    <row r="473" spans="1:7" x14ac:dyDescent="0.15">
      <c r="A473" s="25" t="s">
        <v>1506</v>
      </c>
      <c r="B473" s="25" t="s">
        <v>1632</v>
      </c>
      <c r="C473" s="122">
        <v>2.1252080099999997</v>
      </c>
      <c r="D473" s="124">
        <v>1.9190400000000001</v>
      </c>
      <c r="E473" s="23">
        <f t="shared" si="14"/>
        <v>0.10743288831915931</v>
      </c>
      <c r="F473" s="24">
        <f t="shared" si="15"/>
        <v>8.3041487839565029E-5</v>
      </c>
      <c r="G473" s="120"/>
    </row>
    <row r="474" spans="1:7" x14ac:dyDescent="0.15">
      <c r="A474" s="25" t="s">
        <v>1507</v>
      </c>
      <c r="B474" s="25" t="s">
        <v>1634</v>
      </c>
      <c r="C474" s="122">
        <v>3.6540140000000001</v>
      </c>
      <c r="D474" s="124">
        <v>2.2000000000000002</v>
      </c>
      <c r="E474" s="23">
        <f t="shared" si="14"/>
        <v>0.66091545454545453</v>
      </c>
      <c r="F474" s="24">
        <f t="shared" si="15"/>
        <v>1.4277885163184586E-4</v>
      </c>
      <c r="G474" s="120"/>
    </row>
    <row r="475" spans="1:7" x14ac:dyDescent="0.15">
      <c r="A475" s="25" t="s">
        <v>1635</v>
      </c>
      <c r="B475" s="25" t="s">
        <v>1636</v>
      </c>
      <c r="C475" s="122">
        <v>3.0563023999999999</v>
      </c>
      <c r="D475" s="124">
        <v>1.6</v>
      </c>
      <c r="E475" s="23">
        <f t="shared" si="14"/>
        <v>0.91018899999999991</v>
      </c>
      <c r="F475" s="24">
        <f t="shared" si="15"/>
        <v>1.1942355637161062E-4</v>
      </c>
      <c r="G475" s="120"/>
    </row>
    <row r="476" spans="1:7" x14ac:dyDescent="0.15">
      <c r="A476" s="25" t="s">
        <v>1508</v>
      </c>
      <c r="B476" s="25" t="s">
        <v>5</v>
      </c>
      <c r="C476" s="122">
        <v>0.83538813000000001</v>
      </c>
      <c r="D476" s="124">
        <v>1.6</v>
      </c>
      <c r="E476" s="23">
        <f t="shared" si="14"/>
        <v>-0.47788241875000004</v>
      </c>
      <c r="F476" s="24">
        <f t="shared" si="15"/>
        <v>3.2642392138693272E-5</v>
      </c>
      <c r="G476" s="120"/>
    </row>
    <row r="477" spans="1:7" x14ac:dyDescent="0.15">
      <c r="A477" s="25" t="s">
        <v>1509</v>
      </c>
      <c r="B477" s="25" t="s">
        <v>7</v>
      </c>
      <c r="C477" s="122">
        <v>3.8415499999999998</v>
      </c>
      <c r="D477" s="124">
        <v>3.6</v>
      </c>
      <c r="E477" s="23">
        <f t="shared" si="14"/>
        <v>6.7097222222222141E-2</v>
      </c>
      <c r="F477" s="24">
        <f t="shared" si="15"/>
        <v>1.501067312512534E-4</v>
      </c>
      <c r="G477" s="120"/>
    </row>
    <row r="478" spans="1:7" x14ac:dyDescent="0.15">
      <c r="A478" s="25" t="s">
        <v>820</v>
      </c>
      <c r="B478" s="25" t="s">
        <v>9</v>
      </c>
      <c r="C478" s="122">
        <v>1.8296999899999999</v>
      </c>
      <c r="D478" s="124">
        <v>1.4</v>
      </c>
      <c r="E478" s="23">
        <f t="shared" si="14"/>
        <v>0.30692856428571424</v>
      </c>
      <c r="F478" s="24">
        <f t="shared" si="15"/>
        <v>7.1494653113808495E-5</v>
      </c>
      <c r="G478" s="120"/>
    </row>
    <row r="479" spans="1:7" x14ac:dyDescent="0.15">
      <c r="A479" s="25" t="s">
        <v>821</v>
      </c>
      <c r="B479" s="25" t="s">
        <v>13</v>
      </c>
      <c r="C479" s="122">
        <v>1.2687177199999999</v>
      </c>
      <c r="D479" s="124">
        <v>1</v>
      </c>
      <c r="E479" s="23">
        <f t="shared" si="14"/>
        <v>0.26871771999999994</v>
      </c>
      <c r="F479" s="24">
        <f t="shared" si="15"/>
        <v>4.9574538878771063E-5</v>
      </c>
      <c r="G479" s="120"/>
    </row>
    <row r="480" spans="1:7" x14ac:dyDescent="0.15">
      <c r="A480" s="25" t="s">
        <v>822</v>
      </c>
      <c r="B480" s="25" t="s">
        <v>15</v>
      </c>
      <c r="C480" s="122">
        <v>1.80275684</v>
      </c>
      <c r="D480" s="124">
        <v>1.2</v>
      </c>
      <c r="E480" s="23">
        <f t="shared" si="14"/>
        <v>0.5022973666666668</v>
      </c>
      <c r="F480" s="24">
        <f t="shared" si="15"/>
        <v>7.0441862397531952E-5</v>
      </c>
      <c r="G480" s="120"/>
    </row>
    <row r="481" spans="1:7" x14ac:dyDescent="0.15">
      <c r="A481" s="25" t="s">
        <v>16</v>
      </c>
      <c r="B481" s="25" t="s">
        <v>17</v>
      </c>
      <c r="C481" s="122">
        <v>0.72764430000000002</v>
      </c>
      <c r="D481" s="124">
        <v>0.6</v>
      </c>
      <c r="E481" s="23">
        <f t="shared" si="14"/>
        <v>0.2127405</v>
      </c>
      <c r="F481" s="24">
        <f t="shared" si="15"/>
        <v>2.8432353447594439E-5</v>
      </c>
      <c r="G481" s="120"/>
    </row>
    <row r="482" spans="1:7" x14ac:dyDescent="0.15">
      <c r="A482" s="25" t="s">
        <v>823</v>
      </c>
      <c r="B482" s="25" t="s">
        <v>31</v>
      </c>
      <c r="C482" s="122">
        <v>1.5550756999999999</v>
      </c>
      <c r="D482" s="124">
        <v>3.2</v>
      </c>
      <c r="E482" s="23">
        <f t="shared" si="14"/>
        <v>-0.51403884375000009</v>
      </c>
      <c r="F482" s="24">
        <f t="shared" si="15"/>
        <v>6.0763840162240439E-5</v>
      </c>
      <c r="G482" s="120"/>
    </row>
    <row r="483" spans="1:7" x14ac:dyDescent="0.15">
      <c r="A483" s="25" t="s">
        <v>824</v>
      </c>
      <c r="B483" s="25" t="s">
        <v>41</v>
      </c>
      <c r="C483" s="122">
        <v>23.243711399999999</v>
      </c>
      <c r="D483" s="124">
        <v>23.4</v>
      </c>
      <c r="E483" s="23">
        <f t="shared" si="14"/>
        <v>-6.6789999999999905E-3</v>
      </c>
      <c r="F483" s="24">
        <f t="shared" si="15"/>
        <v>9.082369200977457E-4</v>
      </c>
      <c r="G483" s="120"/>
    </row>
    <row r="484" spans="1:7" x14ac:dyDescent="0.15">
      <c r="A484" s="25" t="s">
        <v>825</v>
      </c>
      <c r="B484" s="25" t="s">
        <v>826</v>
      </c>
      <c r="C484" s="122">
        <v>4.8243205599999994</v>
      </c>
      <c r="D484" s="124">
        <v>2.4</v>
      </c>
      <c r="E484" s="23">
        <f t="shared" si="14"/>
        <v>1.0101335666666666</v>
      </c>
      <c r="F484" s="24">
        <f t="shared" si="15"/>
        <v>1.8850802144181809E-4</v>
      </c>
      <c r="G484" s="120"/>
    </row>
    <row r="485" spans="1:7" x14ac:dyDescent="0.15">
      <c r="A485" s="25" t="s">
        <v>827</v>
      </c>
      <c r="B485" s="25" t="s">
        <v>828</v>
      </c>
      <c r="C485" s="122">
        <v>0.58040607</v>
      </c>
      <c r="D485" s="124">
        <v>0.4</v>
      </c>
      <c r="E485" s="23">
        <f t="shared" si="14"/>
        <v>0.45101517499999999</v>
      </c>
      <c r="F485" s="24">
        <f t="shared" si="15"/>
        <v>2.2679089941842793E-5</v>
      </c>
      <c r="G485" s="120"/>
    </row>
    <row r="486" spans="1:7" x14ac:dyDescent="0.15">
      <c r="A486" s="25" t="s">
        <v>829</v>
      </c>
      <c r="B486" s="25" t="s">
        <v>830</v>
      </c>
      <c r="C486" s="122">
        <v>82.201079780000001</v>
      </c>
      <c r="D486" s="124">
        <v>62</v>
      </c>
      <c r="E486" s="23">
        <f t="shared" si="14"/>
        <v>0.32582386741935476</v>
      </c>
      <c r="F486" s="24">
        <f t="shared" si="15"/>
        <v>3.21196792729479E-3</v>
      </c>
      <c r="G486" s="120"/>
    </row>
    <row r="487" spans="1:7" x14ac:dyDescent="0.15">
      <c r="A487" s="25" t="s">
        <v>167</v>
      </c>
      <c r="B487" s="25" t="s">
        <v>168</v>
      </c>
      <c r="C487" s="122">
        <v>0.82351648</v>
      </c>
      <c r="D487" s="124">
        <v>0</v>
      </c>
      <c r="E487" s="23" t="str">
        <f t="shared" si="14"/>
        <v/>
      </c>
      <c r="F487" s="24">
        <f t="shared" si="15"/>
        <v>3.2178513085691504E-5</v>
      </c>
      <c r="G487" s="120"/>
    </row>
    <row r="488" spans="1:7" x14ac:dyDescent="0.15">
      <c r="A488" s="25" t="s">
        <v>1079</v>
      </c>
      <c r="B488" s="25" t="s">
        <v>1080</v>
      </c>
      <c r="C488" s="122">
        <v>0.38881329999999997</v>
      </c>
      <c r="D488" s="124">
        <v>0.2</v>
      </c>
      <c r="E488" s="23">
        <f t="shared" si="14"/>
        <v>0.9440664999999997</v>
      </c>
      <c r="F488" s="24">
        <f t="shared" si="15"/>
        <v>1.5192693972488439E-5</v>
      </c>
      <c r="G488" s="120"/>
    </row>
    <row r="489" spans="1:7" x14ac:dyDescent="0.15">
      <c r="A489" s="25" t="s">
        <v>157</v>
      </c>
      <c r="B489" s="25" t="s">
        <v>158</v>
      </c>
      <c r="C489" s="122">
        <v>3.6697000000000005E-4</v>
      </c>
      <c r="D489" s="124">
        <v>0</v>
      </c>
      <c r="E489" s="23" t="str">
        <f t="shared" si="14"/>
        <v/>
      </c>
      <c r="F489" s="24">
        <f t="shared" si="15"/>
        <v>1.4339177458909157E-8</v>
      </c>
      <c r="G489" s="120"/>
    </row>
    <row r="490" spans="1:7" x14ac:dyDescent="0.15">
      <c r="A490" s="25" t="s">
        <v>1318</v>
      </c>
      <c r="B490" s="25" t="s">
        <v>1319</v>
      </c>
      <c r="C490" s="122">
        <v>0.60007562999999997</v>
      </c>
      <c r="D490" s="124">
        <v>0.2</v>
      </c>
      <c r="E490" s="23">
        <f t="shared" si="14"/>
        <v>2.0003781499999995</v>
      </c>
      <c r="F490" s="24">
        <f t="shared" si="15"/>
        <v>2.3447668603255606E-5</v>
      </c>
      <c r="G490" s="120"/>
    </row>
    <row r="491" spans="1:7" x14ac:dyDescent="0.15">
      <c r="A491" s="25" t="s">
        <v>1038</v>
      </c>
      <c r="B491" s="25" t="s">
        <v>1039</v>
      </c>
      <c r="C491" s="122">
        <v>4.3248889999999998E-2</v>
      </c>
      <c r="D491" s="124">
        <v>0.4</v>
      </c>
      <c r="E491" s="23">
        <f t="shared" si="14"/>
        <v>-0.89187777499999998</v>
      </c>
      <c r="F491" s="24">
        <f t="shared" si="15"/>
        <v>1.6899297179901396E-6</v>
      </c>
      <c r="G491" s="120"/>
    </row>
    <row r="492" spans="1:7" x14ac:dyDescent="0.15">
      <c r="A492" s="25" t="s">
        <v>175</v>
      </c>
      <c r="B492" s="25" t="s">
        <v>176</v>
      </c>
      <c r="C492" s="122">
        <v>3.4038999999999999E-4</v>
      </c>
      <c r="D492" s="124">
        <v>0</v>
      </c>
      <c r="E492" s="23" t="str">
        <f t="shared" si="14"/>
        <v/>
      </c>
      <c r="F492" s="24">
        <f t="shared" si="15"/>
        <v>1.3300576655416211E-8</v>
      </c>
      <c r="G492" s="120"/>
    </row>
    <row r="493" spans="1:7" x14ac:dyDescent="0.15">
      <c r="A493" s="25" t="s">
        <v>1073</v>
      </c>
      <c r="B493" s="25" t="s">
        <v>1074</v>
      </c>
      <c r="C493" s="122">
        <v>2.680312E-2</v>
      </c>
      <c r="D493" s="124">
        <v>0</v>
      </c>
      <c r="E493" s="23" t="str">
        <f t="shared" si="14"/>
        <v/>
      </c>
      <c r="F493" s="24">
        <f t="shared" si="15"/>
        <v>1.04731911091489E-6</v>
      </c>
      <c r="G493" s="120"/>
    </row>
    <row r="494" spans="1:7" x14ac:dyDescent="0.15">
      <c r="A494" s="25" t="s">
        <v>159</v>
      </c>
      <c r="B494" s="25" t="s">
        <v>160</v>
      </c>
      <c r="C494" s="122">
        <v>9.7590000000000006E-5</v>
      </c>
      <c r="D494" s="124">
        <v>0</v>
      </c>
      <c r="E494" s="23" t="str">
        <f t="shared" si="14"/>
        <v/>
      </c>
      <c r="F494" s="24">
        <f t="shared" si="15"/>
        <v>3.8132826340435039E-9</v>
      </c>
      <c r="G494" s="120"/>
    </row>
    <row r="495" spans="1:7" x14ac:dyDescent="0.15">
      <c r="A495" s="25" t="s">
        <v>734</v>
      </c>
      <c r="B495" s="25" t="s">
        <v>1037</v>
      </c>
      <c r="C495" s="122">
        <v>0.86493737999999998</v>
      </c>
      <c r="D495" s="124">
        <v>1.8</v>
      </c>
      <c r="E495" s="23">
        <f t="shared" si="14"/>
        <v>-0.51947923333333335</v>
      </c>
      <c r="F495" s="24">
        <f t="shared" si="15"/>
        <v>3.3797014967610276E-5</v>
      </c>
      <c r="G495" s="120"/>
    </row>
    <row r="496" spans="1:7" x14ac:dyDescent="0.15">
      <c r="A496" s="25" t="s">
        <v>735</v>
      </c>
      <c r="B496" s="25" t="s">
        <v>1081</v>
      </c>
      <c r="C496" s="122">
        <v>4.9501719999999999E-2</v>
      </c>
      <c r="D496" s="124">
        <v>0</v>
      </c>
      <c r="E496" s="23" t="str">
        <f t="shared" si="14"/>
        <v/>
      </c>
      <c r="F496" s="24">
        <f t="shared" si="15"/>
        <v>1.9342560634417868E-6</v>
      </c>
      <c r="G496" s="120"/>
    </row>
    <row r="497" spans="1:7" x14ac:dyDescent="0.15">
      <c r="A497" s="25" t="s">
        <v>736</v>
      </c>
      <c r="B497" s="25" t="s">
        <v>1082</v>
      </c>
      <c r="C497" s="122">
        <v>1.8046840000000001E-2</v>
      </c>
      <c r="D497" s="124">
        <v>0.4</v>
      </c>
      <c r="E497" s="23">
        <f t="shared" si="14"/>
        <v>-0.95488289999999998</v>
      </c>
      <c r="F497" s="24">
        <f t="shared" si="15"/>
        <v>7.051716525398265E-7</v>
      </c>
      <c r="G497" s="120"/>
    </row>
    <row r="498" spans="1:7" x14ac:dyDescent="0.15">
      <c r="A498" s="25" t="s">
        <v>1083</v>
      </c>
      <c r="B498" s="25" t="s">
        <v>1084</v>
      </c>
      <c r="C498" s="122">
        <v>0.18248677999999999</v>
      </c>
      <c r="D498" s="124">
        <v>0.2</v>
      </c>
      <c r="E498" s="23">
        <f t="shared" si="14"/>
        <v>-8.7566100000000091E-2</v>
      </c>
      <c r="F498" s="24">
        <f t="shared" si="15"/>
        <v>7.1305837597757687E-6</v>
      </c>
      <c r="G498" s="120"/>
    </row>
    <row r="499" spans="1:7" x14ac:dyDescent="0.15">
      <c r="A499" s="25" t="s">
        <v>161</v>
      </c>
      <c r="B499" s="25" t="s">
        <v>162</v>
      </c>
      <c r="C499" s="122">
        <v>1.1656000000000001E-4</v>
      </c>
      <c r="D499" s="124">
        <v>0</v>
      </c>
      <c r="E499" s="23" t="str">
        <f t="shared" si="14"/>
        <v/>
      </c>
      <c r="F499" s="24">
        <f t="shared" si="15"/>
        <v>4.5545263226161573E-9</v>
      </c>
      <c r="G499" s="120"/>
    </row>
    <row r="500" spans="1:7" x14ac:dyDescent="0.15">
      <c r="A500" s="25" t="s">
        <v>48</v>
      </c>
      <c r="B500" s="25" t="s">
        <v>831</v>
      </c>
      <c r="C500" s="122">
        <v>1.8273900300000001</v>
      </c>
      <c r="D500" s="124">
        <v>0.4</v>
      </c>
      <c r="E500" s="23">
        <f t="shared" ref="E500:E563" si="16">IF(ISERROR(C500/D500-1),"",((C500/D500-1)))</f>
        <v>3.5684750750000003</v>
      </c>
      <c r="F500" s="24">
        <f t="shared" ref="F500:F563" si="17">C500/$C$1579</f>
        <v>7.1404392530210439E-5</v>
      </c>
      <c r="G500" s="120"/>
    </row>
    <row r="501" spans="1:7" x14ac:dyDescent="0.15">
      <c r="A501" s="25" t="s">
        <v>832</v>
      </c>
      <c r="B501" s="25" t="s">
        <v>833</v>
      </c>
      <c r="C501" s="122">
        <v>5.6662379999999998E-2</v>
      </c>
      <c r="D501" s="124">
        <v>0</v>
      </c>
      <c r="E501" s="23" t="str">
        <f t="shared" si="16"/>
        <v/>
      </c>
      <c r="F501" s="24">
        <f t="shared" si="17"/>
        <v>2.214055432498964E-6</v>
      </c>
      <c r="G501" s="120"/>
    </row>
    <row r="502" spans="1:7" x14ac:dyDescent="0.15">
      <c r="A502" s="25" t="s">
        <v>834</v>
      </c>
      <c r="B502" s="25" t="s">
        <v>835</v>
      </c>
      <c r="C502" s="122">
        <v>3.55400881</v>
      </c>
      <c r="D502" s="124">
        <v>2.4</v>
      </c>
      <c r="E502" s="23">
        <f t="shared" si="16"/>
        <v>0.48083700416666675</v>
      </c>
      <c r="F502" s="24">
        <f t="shared" si="17"/>
        <v>1.3887119660221966E-4</v>
      </c>
      <c r="G502" s="120"/>
    </row>
    <row r="503" spans="1:7" x14ac:dyDescent="0.15">
      <c r="A503" s="25" t="s">
        <v>836</v>
      </c>
      <c r="B503" s="25" t="s">
        <v>837</v>
      </c>
      <c r="C503" s="122">
        <v>2.0085619800000001</v>
      </c>
      <c r="D503" s="124">
        <v>14.493849730000001</v>
      </c>
      <c r="E503" s="23">
        <f t="shared" si="16"/>
        <v>-0.8614197043976114</v>
      </c>
      <c r="F503" s="24">
        <f t="shared" si="17"/>
        <v>7.8483599935792966E-5</v>
      </c>
      <c r="G503" s="120"/>
    </row>
    <row r="504" spans="1:7" x14ac:dyDescent="0.15">
      <c r="A504" s="25" t="s">
        <v>838</v>
      </c>
      <c r="B504" s="25" t="s">
        <v>839</v>
      </c>
      <c r="C504" s="122">
        <v>1.00077204</v>
      </c>
      <c r="D504" s="124">
        <v>0.44511423</v>
      </c>
      <c r="E504" s="23">
        <f t="shared" si="16"/>
        <v>1.2483487890288298</v>
      </c>
      <c r="F504" s="24">
        <f t="shared" si="17"/>
        <v>3.9104689422771703E-5</v>
      </c>
      <c r="G504" s="120"/>
    </row>
    <row r="505" spans="1:7" x14ac:dyDescent="0.15">
      <c r="A505" s="25" t="s">
        <v>840</v>
      </c>
      <c r="B505" s="25" t="s">
        <v>841</v>
      </c>
      <c r="C505" s="122">
        <v>0.90637374000000004</v>
      </c>
      <c r="D505" s="124">
        <v>0.2</v>
      </c>
      <c r="E505" s="23">
        <f t="shared" si="16"/>
        <v>3.5318686999999995</v>
      </c>
      <c r="F505" s="24">
        <f t="shared" si="17"/>
        <v>3.541612094164424E-5</v>
      </c>
      <c r="G505" s="120"/>
    </row>
    <row r="506" spans="1:7" x14ac:dyDescent="0.15">
      <c r="A506" s="25" t="s">
        <v>842</v>
      </c>
      <c r="B506" s="25" t="s">
        <v>843</v>
      </c>
      <c r="C506" s="122">
        <v>1.03274898</v>
      </c>
      <c r="D506" s="124">
        <v>1.6</v>
      </c>
      <c r="E506" s="23">
        <f t="shared" si="16"/>
        <v>-0.35453188749999998</v>
      </c>
      <c r="F506" s="24">
        <f t="shared" si="17"/>
        <v>4.0354173078800505E-5</v>
      </c>
      <c r="G506" s="120"/>
    </row>
    <row r="507" spans="1:7" x14ac:dyDescent="0.15">
      <c r="A507" s="25" t="s">
        <v>844</v>
      </c>
      <c r="B507" s="25" t="s">
        <v>845</v>
      </c>
      <c r="C507" s="122">
        <v>0.7817329300000001</v>
      </c>
      <c r="D507" s="124">
        <v>1.2</v>
      </c>
      <c r="E507" s="23">
        <f t="shared" si="16"/>
        <v>-0.34855589166666656</v>
      </c>
      <c r="F507" s="24">
        <f t="shared" si="17"/>
        <v>3.0545840828250294E-5</v>
      </c>
      <c r="G507" s="120"/>
    </row>
    <row r="508" spans="1:7" x14ac:dyDescent="0.15">
      <c r="A508" s="25" t="s">
        <v>1185</v>
      </c>
      <c r="B508" s="25" t="s">
        <v>846</v>
      </c>
      <c r="C508" s="122">
        <v>4.3826602800000005</v>
      </c>
      <c r="D508" s="124">
        <v>2.8</v>
      </c>
      <c r="E508" s="23">
        <f t="shared" si="16"/>
        <v>0.56523581428571457</v>
      </c>
      <c r="F508" s="24">
        <f t="shared" si="17"/>
        <v>1.7125035696932309E-4</v>
      </c>
      <c r="G508" s="120"/>
    </row>
    <row r="509" spans="1:7" x14ac:dyDescent="0.15">
      <c r="A509" s="25" t="s">
        <v>1186</v>
      </c>
      <c r="B509" s="25" t="s">
        <v>847</v>
      </c>
      <c r="C509" s="122">
        <v>0.14222604999999999</v>
      </c>
      <c r="D509" s="124">
        <v>0.6</v>
      </c>
      <c r="E509" s="23">
        <f t="shared" si="16"/>
        <v>-0.76295658333333338</v>
      </c>
      <c r="F509" s="24">
        <f t="shared" si="17"/>
        <v>5.5574149664269188E-6</v>
      </c>
      <c r="G509" s="120"/>
    </row>
    <row r="510" spans="1:7" x14ac:dyDescent="0.15">
      <c r="A510" s="25" t="s">
        <v>183</v>
      </c>
      <c r="B510" s="25" t="s">
        <v>184</v>
      </c>
      <c r="C510" s="122">
        <v>0.60468217000000002</v>
      </c>
      <c r="D510" s="124">
        <v>0</v>
      </c>
      <c r="E510" s="23" t="str">
        <f t="shared" si="16"/>
        <v/>
      </c>
      <c r="F510" s="24">
        <f t="shared" si="17"/>
        <v>2.3627666953342983E-5</v>
      </c>
      <c r="G510" s="120"/>
    </row>
    <row r="511" spans="1:7" x14ac:dyDescent="0.15">
      <c r="A511" s="25" t="s">
        <v>1187</v>
      </c>
      <c r="B511" s="25" t="s">
        <v>848</v>
      </c>
      <c r="C511" s="122">
        <v>39.192469060000001</v>
      </c>
      <c r="D511" s="124">
        <v>50.8</v>
      </c>
      <c r="E511" s="23">
        <f t="shared" si="16"/>
        <v>-0.22849470354330703</v>
      </c>
      <c r="F511" s="24">
        <f t="shared" si="17"/>
        <v>1.5314270073960991E-3</v>
      </c>
      <c r="G511" s="120"/>
    </row>
    <row r="512" spans="1:7" x14ac:dyDescent="0.15">
      <c r="A512" s="25" t="s">
        <v>179</v>
      </c>
      <c r="B512" s="25" t="s">
        <v>180</v>
      </c>
      <c r="C512" s="122">
        <v>0</v>
      </c>
      <c r="D512" s="124">
        <v>0</v>
      </c>
      <c r="E512" s="23" t="str">
        <f t="shared" si="16"/>
        <v/>
      </c>
      <c r="F512" s="24">
        <f t="shared" si="17"/>
        <v>0</v>
      </c>
      <c r="G512" s="120"/>
    </row>
    <row r="513" spans="1:7" x14ac:dyDescent="0.15">
      <c r="A513" s="25" t="s">
        <v>849</v>
      </c>
      <c r="B513" s="25" t="s">
        <v>850</v>
      </c>
      <c r="C513" s="122">
        <v>0.43173332000000003</v>
      </c>
      <c r="D513" s="124">
        <v>0</v>
      </c>
      <c r="E513" s="23" t="str">
        <f t="shared" si="16"/>
        <v/>
      </c>
      <c r="F513" s="24">
        <f t="shared" si="17"/>
        <v>1.686977325232039E-5</v>
      </c>
      <c r="G513" s="120"/>
    </row>
    <row r="514" spans="1:7" x14ac:dyDescent="0.15">
      <c r="A514" s="25" t="s">
        <v>851</v>
      </c>
      <c r="B514" s="25" t="s">
        <v>852</v>
      </c>
      <c r="C514" s="122">
        <v>4.96123344</v>
      </c>
      <c r="D514" s="124">
        <v>1.2</v>
      </c>
      <c r="E514" s="23">
        <f t="shared" si="16"/>
        <v>3.1343611999999998</v>
      </c>
      <c r="F514" s="24">
        <f t="shared" si="17"/>
        <v>1.9385782682844463E-4</v>
      </c>
      <c r="G514" s="120"/>
    </row>
    <row r="515" spans="1:7" x14ac:dyDescent="0.15">
      <c r="A515" s="25" t="s">
        <v>853</v>
      </c>
      <c r="B515" s="25" t="s">
        <v>854</v>
      </c>
      <c r="C515" s="122">
        <v>1.05977846</v>
      </c>
      <c r="D515" s="124">
        <v>1</v>
      </c>
      <c r="E515" s="23">
        <f t="shared" si="16"/>
        <v>5.9778459999999978E-2</v>
      </c>
      <c r="F515" s="24">
        <f t="shared" si="17"/>
        <v>4.1410337098589689E-5</v>
      </c>
      <c r="G515" s="120"/>
    </row>
    <row r="516" spans="1:7" x14ac:dyDescent="0.15">
      <c r="A516" s="25" t="s">
        <v>923</v>
      </c>
      <c r="B516" s="25" t="s">
        <v>913</v>
      </c>
      <c r="C516" s="122">
        <v>10.99591895</v>
      </c>
      <c r="D516" s="124">
        <v>13.4</v>
      </c>
      <c r="E516" s="23">
        <f t="shared" si="16"/>
        <v>-0.17940903358208959</v>
      </c>
      <c r="F516" s="24">
        <f t="shared" si="17"/>
        <v>4.2966028053473591E-4</v>
      </c>
      <c r="G516" s="120"/>
    </row>
    <row r="517" spans="1:7" x14ac:dyDescent="0.15">
      <c r="A517" s="25" t="s">
        <v>740</v>
      </c>
      <c r="B517" s="25" t="s">
        <v>741</v>
      </c>
      <c r="C517" s="122">
        <v>5.2729600000000001E-3</v>
      </c>
      <c r="D517" s="124">
        <v>0</v>
      </c>
      <c r="E517" s="23" t="str">
        <f t="shared" si="16"/>
        <v/>
      </c>
      <c r="F517" s="24">
        <f t="shared" si="17"/>
        <v>2.0603839325756772E-7</v>
      </c>
      <c r="G517" s="120"/>
    </row>
    <row r="518" spans="1:7" x14ac:dyDescent="0.15">
      <c r="A518" s="25" t="s">
        <v>1040</v>
      </c>
      <c r="B518" s="25" t="s">
        <v>1041</v>
      </c>
      <c r="C518" s="122">
        <v>0.65927513999999998</v>
      </c>
      <c r="D518" s="124">
        <v>0.6</v>
      </c>
      <c r="E518" s="23">
        <f t="shared" si="16"/>
        <v>9.8791899999999933E-2</v>
      </c>
      <c r="F518" s="24">
        <f t="shared" si="17"/>
        <v>2.5760861178590015E-5</v>
      </c>
      <c r="G518" s="120"/>
    </row>
    <row r="519" spans="1:7" x14ac:dyDescent="0.15">
      <c r="A519" s="25" t="s">
        <v>173</v>
      </c>
      <c r="B519" s="25" t="s">
        <v>174</v>
      </c>
      <c r="C519" s="122">
        <v>4.1864999999999996E-4</v>
      </c>
      <c r="D519" s="124">
        <v>0</v>
      </c>
      <c r="E519" s="23" t="str">
        <f t="shared" si="16"/>
        <v/>
      </c>
      <c r="F519" s="24">
        <f t="shared" si="17"/>
        <v>1.6358548772848782E-8</v>
      </c>
      <c r="G519" s="120"/>
    </row>
    <row r="520" spans="1:7" x14ac:dyDescent="0.15">
      <c r="A520" s="25" t="s">
        <v>1069</v>
      </c>
      <c r="B520" s="25" t="s">
        <v>1070</v>
      </c>
      <c r="C520" s="122">
        <v>0.81954477999999997</v>
      </c>
      <c r="D520" s="124">
        <v>0.6</v>
      </c>
      <c r="E520" s="23">
        <f t="shared" si="16"/>
        <v>0.3659079666666667</v>
      </c>
      <c r="F520" s="24">
        <f t="shared" si="17"/>
        <v>3.2023320805359187E-5</v>
      </c>
      <c r="G520" s="120"/>
    </row>
    <row r="521" spans="1:7" x14ac:dyDescent="0.15">
      <c r="A521" s="25" t="s">
        <v>163</v>
      </c>
      <c r="B521" s="25" t="s">
        <v>164</v>
      </c>
      <c r="C521" s="122">
        <v>1.121E-4</v>
      </c>
      <c r="D521" s="124">
        <v>0</v>
      </c>
      <c r="E521" s="23" t="str">
        <f t="shared" si="16"/>
        <v/>
      </c>
      <c r="F521" s="24">
        <f t="shared" si="17"/>
        <v>4.3802539530308097E-9</v>
      </c>
      <c r="G521" s="120"/>
    </row>
    <row r="522" spans="1:7" x14ac:dyDescent="0.15">
      <c r="A522" s="25" t="s">
        <v>1075</v>
      </c>
      <c r="B522" s="25" t="s">
        <v>1076</v>
      </c>
      <c r="C522" s="122">
        <v>0.43703524999999999</v>
      </c>
      <c r="D522" s="124">
        <v>1.8</v>
      </c>
      <c r="E522" s="23">
        <f t="shared" si="16"/>
        <v>-0.75720263888888883</v>
      </c>
      <c r="F522" s="24">
        <f t="shared" si="17"/>
        <v>1.7076943634489816E-5</v>
      </c>
      <c r="G522" s="120"/>
    </row>
    <row r="523" spans="1:7" x14ac:dyDescent="0.15">
      <c r="A523" s="25" t="s">
        <v>1077</v>
      </c>
      <c r="B523" s="25" t="s">
        <v>1078</v>
      </c>
      <c r="C523" s="122">
        <v>0.82392246999999996</v>
      </c>
      <c r="D523" s="124">
        <v>2.2000000000000002</v>
      </c>
      <c r="E523" s="23">
        <f t="shared" si="16"/>
        <v>-0.62548978636363639</v>
      </c>
      <c r="F523" s="24">
        <f t="shared" si="17"/>
        <v>3.2194376951011675E-5</v>
      </c>
      <c r="G523" s="120"/>
    </row>
    <row r="524" spans="1:7" x14ac:dyDescent="0.15">
      <c r="A524" s="25" t="s">
        <v>1218</v>
      </c>
      <c r="B524" s="25" t="s">
        <v>49</v>
      </c>
      <c r="C524" s="122">
        <v>2.3399750799999999</v>
      </c>
      <c r="D524" s="124">
        <v>1.8</v>
      </c>
      <c r="E524" s="23">
        <f t="shared" si="16"/>
        <v>0.29998615555555541</v>
      </c>
      <c r="F524" s="24">
        <f t="shared" si="17"/>
        <v>9.1433408511717973E-5</v>
      </c>
      <c r="G524" s="120"/>
    </row>
    <row r="525" spans="1:7" x14ac:dyDescent="0.15">
      <c r="A525" s="25" t="s">
        <v>1219</v>
      </c>
      <c r="B525" s="25" t="s">
        <v>855</v>
      </c>
      <c r="C525" s="122">
        <v>1.0900719999999999E-2</v>
      </c>
      <c r="D525" s="124">
        <v>0</v>
      </c>
      <c r="E525" s="23" t="str">
        <f t="shared" si="16"/>
        <v/>
      </c>
      <c r="F525" s="24">
        <f t="shared" si="17"/>
        <v>4.2594042703730601E-7</v>
      </c>
      <c r="G525" s="120"/>
    </row>
    <row r="526" spans="1:7" x14ac:dyDescent="0.15">
      <c r="A526" s="25" t="s">
        <v>856</v>
      </c>
      <c r="B526" s="25" t="s">
        <v>857</v>
      </c>
      <c r="C526" s="122">
        <v>0.23663876</v>
      </c>
      <c r="D526" s="124">
        <v>0.2</v>
      </c>
      <c r="E526" s="23">
        <f t="shared" si="16"/>
        <v>0.18319379999999996</v>
      </c>
      <c r="F526" s="24">
        <f t="shared" si="17"/>
        <v>9.2465465114211339E-6</v>
      </c>
      <c r="G526" s="120"/>
    </row>
    <row r="527" spans="1:7" x14ac:dyDescent="0.15">
      <c r="A527" s="25" t="s">
        <v>50</v>
      </c>
      <c r="B527" s="25" t="s">
        <v>51</v>
      </c>
      <c r="C527" s="122">
        <v>0.36224002</v>
      </c>
      <c r="D527" s="124">
        <v>7.881363000000001E-2</v>
      </c>
      <c r="E527" s="23">
        <f t="shared" si="16"/>
        <v>3.5961595729063607</v>
      </c>
      <c r="F527" s="24">
        <f t="shared" si="17"/>
        <v>1.4154355749785545E-5</v>
      </c>
      <c r="G527" s="120"/>
    </row>
    <row r="528" spans="1:7" x14ac:dyDescent="0.15">
      <c r="A528" s="25" t="s">
        <v>56</v>
      </c>
      <c r="B528" s="25" t="s">
        <v>57</v>
      </c>
      <c r="C528" s="122">
        <v>3.0527540000000002E-2</v>
      </c>
      <c r="D528" s="124">
        <v>3.1340810000000004E-2</v>
      </c>
      <c r="E528" s="23">
        <f t="shared" si="16"/>
        <v>-2.5949233603088206E-2</v>
      </c>
      <c r="F528" s="24">
        <f t="shared" si="17"/>
        <v>1.1928490433658E-6</v>
      </c>
      <c r="G528" s="120"/>
    </row>
    <row r="529" spans="1:7" x14ac:dyDescent="0.15">
      <c r="A529" s="25" t="s">
        <v>858</v>
      </c>
      <c r="B529" s="25" t="s">
        <v>859</v>
      </c>
      <c r="C529" s="122">
        <v>3.59364946</v>
      </c>
      <c r="D529" s="124">
        <v>2.4</v>
      </c>
      <c r="E529" s="23">
        <f t="shared" si="16"/>
        <v>0.4973539416666668</v>
      </c>
      <c r="F529" s="24">
        <f t="shared" si="17"/>
        <v>1.4042013606576303E-4</v>
      </c>
      <c r="G529" s="120"/>
    </row>
    <row r="530" spans="1:7" x14ac:dyDescent="0.15">
      <c r="A530" s="25" t="s">
        <v>860</v>
      </c>
      <c r="B530" s="25" t="s">
        <v>861</v>
      </c>
      <c r="C530" s="122">
        <v>3.2088350600000002</v>
      </c>
      <c r="D530" s="124">
        <v>2</v>
      </c>
      <c r="E530" s="23">
        <f t="shared" si="16"/>
        <v>0.60441753000000009</v>
      </c>
      <c r="F530" s="24">
        <f t="shared" si="17"/>
        <v>1.2538369720061423E-4</v>
      </c>
      <c r="G530" s="120"/>
    </row>
    <row r="531" spans="1:7" x14ac:dyDescent="0.15">
      <c r="A531" s="25" t="s">
        <v>862</v>
      </c>
      <c r="B531" s="25" t="s">
        <v>863</v>
      </c>
      <c r="C531" s="122">
        <v>7.9096574000000004</v>
      </c>
      <c r="D531" s="124">
        <v>4.5999999999999996</v>
      </c>
      <c r="E531" s="23">
        <f t="shared" si="16"/>
        <v>0.71949073913043504</v>
      </c>
      <c r="F531" s="24">
        <f t="shared" si="17"/>
        <v>3.090660846875058E-4</v>
      </c>
      <c r="G531" s="120"/>
    </row>
    <row r="532" spans="1:7" x14ac:dyDescent="0.15">
      <c r="A532" s="25" t="s">
        <v>58</v>
      </c>
      <c r="B532" s="25" t="s">
        <v>59</v>
      </c>
      <c r="C532" s="122">
        <v>1.9500380000000001E-2</v>
      </c>
      <c r="D532" s="124">
        <v>8.8109279999999998E-2</v>
      </c>
      <c r="E532" s="23">
        <f t="shared" si="16"/>
        <v>-0.77867961240859074</v>
      </c>
      <c r="F532" s="24">
        <f t="shared" si="17"/>
        <v>7.6196803372527159E-7</v>
      </c>
      <c r="G532" s="120"/>
    </row>
    <row r="533" spans="1:7" x14ac:dyDescent="0.15">
      <c r="A533" s="25" t="s">
        <v>60</v>
      </c>
      <c r="B533" s="25" t="s">
        <v>61</v>
      </c>
      <c r="C533" s="122">
        <v>0</v>
      </c>
      <c r="D533" s="124">
        <v>2.46275E-2</v>
      </c>
      <c r="E533" s="23">
        <f t="shared" si="16"/>
        <v>-1</v>
      </c>
      <c r="F533" s="24">
        <f t="shared" si="17"/>
        <v>0</v>
      </c>
      <c r="G533" s="120"/>
    </row>
    <row r="534" spans="1:7" x14ac:dyDescent="0.15">
      <c r="A534" s="25" t="s">
        <v>1158</v>
      </c>
      <c r="B534" s="25" t="s">
        <v>46</v>
      </c>
      <c r="C534" s="122">
        <v>0.34324662</v>
      </c>
      <c r="D534" s="124">
        <v>1.1493870000000002E-2</v>
      </c>
      <c r="E534" s="23">
        <f t="shared" si="16"/>
        <v>28.863450691542532</v>
      </c>
      <c r="F534" s="24">
        <f t="shared" si="17"/>
        <v>1.3412197717390404E-5</v>
      </c>
      <c r="G534" s="120"/>
    </row>
    <row r="535" spans="1:7" x14ac:dyDescent="0.15">
      <c r="A535" s="25" t="s">
        <v>1159</v>
      </c>
      <c r="B535" s="25" t="s">
        <v>47</v>
      </c>
      <c r="C535" s="122">
        <v>0.98149131000000001</v>
      </c>
      <c r="D535" s="124">
        <v>2.0018040000000001E-2</v>
      </c>
      <c r="E535" s="23">
        <f t="shared" si="16"/>
        <v>48.03034013319985</v>
      </c>
      <c r="F535" s="24">
        <f t="shared" si="17"/>
        <v>3.8351304107875898E-5</v>
      </c>
      <c r="G535" s="120"/>
    </row>
    <row r="536" spans="1:7" x14ac:dyDescent="0.15">
      <c r="A536" s="25" t="s">
        <v>1049</v>
      </c>
      <c r="B536" s="25" t="s">
        <v>1050</v>
      </c>
      <c r="C536" s="122">
        <v>1.3892399999999999E-3</v>
      </c>
      <c r="D536" s="124">
        <v>0.2</v>
      </c>
      <c r="E536" s="23">
        <f t="shared" si="16"/>
        <v>-0.99305379999999999</v>
      </c>
      <c r="F536" s="24">
        <f t="shared" si="17"/>
        <v>5.4283889399719195E-8</v>
      </c>
      <c r="G536" s="120"/>
    </row>
    <row r="537" spans="1:7" x14ac:dyDescent="0.15">
      <c r="A537" s="25" t="s">
        <v>1051</v>
      </c>
      <c r="B537" s="25" t="s">
        <v>1052</v>
      </c>
      <c r="C537" s="122">
        <v>7.5183100000000003E-3</v>
      </c>
      <c r="D537" s="124">
        <v>0.4</v>
      </c>
      <c r="E537" s="23">
        <f t="shared" si="16"/>
        <v>-0.98120422500000004</v>
      </c>
      <c r="F537" s="24">
        <f t="shared" si="17"/>
        <v>2.9377437196798458E-7</v>
      </c>
      <c r="G537" s="120"/>
    </row>
    <row r="538" spans="1:7" x14ac:dyDescent="0.15">
      <c r="A538" s="25" t="s">
        <v>1053</v>
      </c>
      <c r="B538" s="25" t="s">
        <v>1054</v>
      </c>
      <c r="C538" s="122">
        <v>2.965019E-2</v>
      </c>
      <c r="D538" s="124">
        <v>0.2</v>
      </c>
      <c r="E538" s="23">
        <f t="shared" si="16"/>
        <v>-0.85174905000000001</v>
      </c>
      <c r="F538" s="24">
        <f t="shared" si="17"/>
        <v>1.1585670112008437E-6</v>
      </c>
      <c r="G538" s="120"/>
    </row>
    <row r="539" spans="1:7" x14ac:dyDescent="0.15">
      <c r="A539" s="25" t="s">
        <v>1055</v>
      </c>
      <c r="B539" s="25" t="s">
        <v>1056</v>
      </c>
      <c r="C539" s="122">
        <v>9.456889999999999E-3</v>
      </c>
      <c r="D539" s="124">
        <v>0.2</v>
      </c>
      <c r="E539" s="23">
        <f t="shared" si="16"/>
        <v>-0.95271554999999997</v>
      </c>
      <c r="F539" s="24">
        <f t="shared" si="17"/>
        <v>3.6952345946367112E-7</v>
      </c>
      <c r="G539" s="120"/>
    </row>
    <row r="540" spans="1:7" x14ac:dyDescent="0.15">
      <c r="A540" s="25" t="s">
        <v>1042</v>
      </c>
      <c r="B540" s="25" t="s">
        <v>1043</v>
      </c>
      <c r="C540" s="122">
        <v>0.13646264000000002</v>
      </c>
      <c r="D540" s="124">
        <v>2.25441951</v>
      </c>
      <c r="E540" s="23">
        <f t="shared" si="16"/>
        <v>-0.93946883470681108</v>
      </c>
      <c r="F540" s="24">
        <f t="shared" si="17"/>
        <v>5.3322124736933136E-6</v>
      </c>
      <c r="G540" s="120"/>
    </row>
    <row r="541" spans="1:7" x14ac:dyDescent="0.15">
      <c r="A541" s="25" t="s">
        <v>155</v>
      </c>
      <c r="B541" s="25" t="s">
        <v>156</v>
      </c>
      <c r="C541" s="122">
        <v>9.8412940000000004E-2</v>
      </c>
      <c r="D541" s="124">
        <v>0</v>
      </c>
      <c r="E541" s="23" t="str">
        <f t="shared" si="16"/>
        <v/>
      </c>
      <c r="F541" s="24">
        <f t="shared" si="17"/>
        <v>3.8454386214485631E-6</v>
      </c>
      <c r="G541" s="120"/>
    </row>
    <row r="542" spans="1:7" x14ac:dyDescent="0.15">
      <c r="A542" s="25" t="s">
        <v>1061</v>
      </c>
      <c r="B542" s="25" t="s">
        <v>1062</v>
      </c>
      <c r="C542" s="122">
        <v>0.80415985999999995</v>
      </c>
      <c r="D542" s="124">
        <v>0.2</v>
      </c>
      <c r="E542" s="23">
        <f t="shared" si="16"/>
        <v>3.0207992999999993</v>
      </c>
      <c r="F542" s="24">
        <f t="shared" si="17"/>
        <v>3.1422162405296187E-5</v>
      </c>
      <c r="G542" s="120"/>
    </row>
    <row r="543" spans="1:7" x14ac:dyDescent="0.15">
      <c r="A543" s="25" t="s">
        <v>1063</v>
      </c>
      <c r="B543" s="25" t="s">
        <v>1064</v>
      </c>
      <c r="C543" s="122">
        <v>2.7106999999999999E-2</v>
      </c>
      <c r="D543" s="124">
        <v>0.6</v>
      </c>
      <c r="E543" s="23">
        <f t="shared" si="16"/>
        <v>-0.95482166666666668</v>
      </c>
      <c r="F543" s="24">
        <f t="shared" si="17"/>
        <v>1.0591930767600906E-6</v>
      </c>
      <c r="G543" s="120"/>
    </row>
    <row r="544" spans="1:7" x14ac:dyDescent="0.15">
      <c r="A544" s="25" t="s">
        <v>1065</v>
      </c>
      <c r="B544" s="25" t="s">
        <v>1066</v>
      </c>
      <c r="C544" s="122">
        <v>2.0884049999999998E-2</v>
      </c>
      <c r="D544" s="124">
        <v>0</v>
      </c>
      <c r="E544" s="23" t="str">
        <f t="shared" si="16"/>
        <v/>
      </c>
      <c r="F544" s="24">
        <f t="shared" si="17"/>
        <v>8.1603427803562064E-7</v>
      </c>
      <c r="G544" s="120"/>
    </row>
    <row r="545" spans="1:7" x14ac:dyDescent="0.15">
      <c r="A545" s="25" t="s">
        <v>1067</v>
      </c>
      <c r="B545" s="25" t="s">
        <v>1068</v>
      </c>
      <c r="C545" s="122">
        <v>1.9477540000000002E-2</v>
      </c>
      <c r="D545" s="124">
        <v>0.4</v>
      </c>
      <c r="E545" s="23">
        <f t="shared" si="16"/>
        <v>-0.95130614999999996</v>
      </c>
      <c r="F545" s="24">
        <f t="shared" si="17"/>
        <v>7.6107557163528753E-7</v>
      </c>
      <c r="G545" s="120"/>
    </row>
    <row r="546" spans="1:7" x14ac:dyDescent="0.15">
      <c r="A546" s="25" t="s">
        <v>1044</v>
      </c>
      <c r="B546" s="25" t="s">
        <v>1045</v>
      </c>
      <c r="C546" s="122">
        <v>0.23956101000000002</v>
      </c>
      <c r="D546" s="124">
        <v>3.36534E-2</v>
      </c>
      <c r="E546" s="23">
        <f t="shared" si="16"/>
        <v>6.1184786678314831</v>
      </c>
      <c r="F546" s="24">
        <f t="shared" si="17"/>
        <v>9.3607320342957483E-6</v>
      </c>
      <c r="G546" s="120"/>
    </row>
    <row r="547" spans="1:7" x14ac:dyDescent="0.15">
      <c r="A547" s="25" t="s">
        <v>177</v>
      </c>
      <c r="B547" s="25" t="s">
        <v>178</v>
      </c>
      <c r="C547" s="122">
        <v>2.7004000000000004E-4</v>
      </c>
      <c r="D547" s="124">
        <v>0</v>
      </c>
      <c r="E547" s="23" t="str">
        <f t="shared" si="16"/>
        <v/>
      </c>
      <c r="F547" s="24">
        <f t="shared" si="17"/>
        <v>1.0551684009602498E-8</v>
      </c>
      <c r="G547" s="120"/>
    </row>
    <row r="548" spans="1:7" x14ac:dyDescent="0.15">
      <c r="A548" s="25" t="s">
        <v>864</v>
      </c>
      <c r="B548" s="25" t="s">
        <v>865</v>
      </c>
      <c r="C548" s="122">
        <v>2.4659084500000001</v>
      </c>
      <c r="D548" s="124">
        <v>3.7476856700000001</v>
      </c>
      <c r="E548" s="23">
        <f t="shared" si="16"/>
        <v>-0.34201833687935734</v>
      </c>
      <c r="F548" s="24">
        <f t="shared" si="17"/>
        <v>9.6354194789692927E-5</v>
      </c>
      <c r="G548" s="120"/>
    </row>
    <row r="549" spans="1:7" x14ac:dyDescent="0.15">
      <c r="A549" s="25" t="s">
        <v>185</v>
      </c>
      <c r="B549" s="25" t="s">
        <v>186</v>
      </c>
      <c r="C549" s="122">
        <v>1.49116695</v>
      </c>
      <c r="D549" s="124">
        <v>0</v>
      </c>
      <c r="E549" s="23" t="str">
        <f t="shared" si="16"/>
        <v/>
      </c>
      <c r="F549" s="24">
        <f t="shared" si="17"/>
        <v>5.8266636283375524E-5</v>
      </c>
      <c r="G549" s="120"/>
    </row>
    <row r="550" spans="1:7" x14ac:dyDescent="0.15">
      <c r="A550" s="25" t="s">
        <v>866</v>
      </c>
      <c r="B550" s="25" t="s">
        <v>867</v>
      </c>
      <c r="C550" s="122">
        <v>5.2733833700000003</v>
      </c>
      <c r="D550" s="124">
        <v>11.035310150000001</v>
      </c>
      <c r="E550" s="23">
        <f t="shared" si="16"/>
        <v>-0.52213546349669204</v>
      </c>
      <c r="F550" s="24">
        <f t="shared" si="17"/>
        <v>2.0605493623808595E-4</v>
      </c>
      <c r="G550" s="120"/>
    </row>
    <row r="551" spans="1:7" x14ac:dyDescent="0.15">
      <c r="A551" s="25" t="s">
        <v>181</v>
      </c>
      <c r="B551" s="25" t="s">
        <v>182</v>
      </c>
      <c r="C551" s="122">
        <v>1.0738129999999999E-2</v>
      </c>
      <c r="D551" s="124">
        <v>0</v>
      </c>
      <c r="E551" s="23" t="str">
        <f t="shared" si="16"/>
        <v/>
      </c>
      <c r="F551" s="24">
        <f t="shared" si="17"/>
        <v>4.1958730045190654E-7</v>
      </c>
      <c r="G551" s="120"/>
    </row>
    <row r="552" spans="1:7" x14ac:dyDescent="0.15">
      <c r="A552" s="25" t="s">
        <v>169</v>
      </c>
      <c r="B552" s="25" t="s">
        <v>170</v>
      </c>
      <c r="C552" s="122">
        <v>0.54076191000000007</v>
      </c>
      <c r="D552" s="124">
        <v>0</v>
      </c>
      <c r="E552" s="23" t="str">
        <f t="shared" si="16"/>
        <v/>
      </c>
      <c r="F552" s="24">
        <f t="shared" si="17"/>
        <v>2.1130013326726061E-5</v>
      </c>
      <c r="G552" s="120"/>
    </row>
    <row r="553" spans="1:7" x14ac:dyDescent="0.15">
      <c r="A553" s="25" t="s">
        <v>171</v>
      </c>
      <c r="B553" s="25" t="s">
        <v>172</v>
      </c>
      <c r="C553" s="122">
        <v>8.0827299999999998E-3</v>
      </c>
      <c r="D553" s="124">
        <v>0</v>
      </c>
      <c r="E553" s="23" t="str">
        <f t="shared" si="16"/>
        <v/>
      </c>
      <c r="F553" s="24">
        <f t="shared" si="17"/>
        <v>3.158288138606665E-7</v>
      </c>
      <c r="G553" s="120"/>
    </row>
    <row r="554" spans="1:7" x14ac:dyDescent="0.15">
      <c r="A554" s="25" t="s">
        <v>1071</v>
      </c>
      <c r="B554" s="25" t="s">
        <v>1072</v>
      </c>
      <c r="C554" s="122">
        <v>6.7627140000000002E-2</v>
      </c>
      <c r="D554" s="124">
        <v>0.2</v>
      </c>
      <c r="E554" s="23">
        <f t="shared" si="16"/>
        <v>-0.66186429999999996</v>
      </c>
      <c r="F554" s="24">
        <f t="shared" si="17"/>
        <v>2.6424981919461909E-6</v>
      </c>
      <c r="G554" s="120"/>
    </row>
    <row r="555" spans="1:7" x14ac:dyDescent="0.15">
      <c r="A555" s="25" t="s">
        <v>165</v>
      </c>
      <c r="B555" s="25" t="s">
        <v>166</v>
      </c>
      <c r="C555" s="122">
        <v>1.4604E-4</v>
      </c>
      <c r="D555" s="124">
        <v>0</v>
      </c>
      <c r="E555" s="23" t="str">
        <f t="shared" si="16"/>
        <v/>
      </c>
      <c r="F555" s="24">
        <f t="shared" si="17"/>
        <v>5.7064432408619048E-9</v>
      </c>
      <c r="G555" s="120"/>
    </row>
    <row r="556" spans="1:7" x14ac:dyDescent="0.15">
      <c r="A556" s="25" t="s">
        <v>205</v>
      </c>
      <c r="B556" s="25" t="s">
        <v>206</v>
      </c>
      <c r="C556" s="122">
        <v>4.4666000000000004E-4</v>
      </c>
      <c r="D556" s="124">
        <v>0</v>
      </c>
      <c r="E556" s="23" t="str">
        <f t="shared" si="16"/>
        <v/>
      </c>
      <c r="F556" s="24">
        <f t="shared" si="17"/>
        <v>1.7453026143271559E-8</v>
      </c>
      <c r="G556" s="120"/>
    </row>
    <row r="557" spans="1:7" x14ac:dyDescent="0.15">
      <c r="A557" s="25" t="s">
        <v>197</v>
      </c>
      <c r="B557" s="25" t="s">
        <v>198</v>
      </c>
      <c r="C557" s="122">
        <v>0.11679256</v>
      </c>
      <c r="D557" s="124">
        <v>0</v>
      </c>
      <c r="E557" s="23" t="str">
        <f t="shared" si="16"/>
        <v/>
      </c>
      <c r="F557" s="24">
        <f t="shared" si="17"/>
        <v>4.5636134935288852E-6</v>
      </c>
      <c r="G557" s="120"/>
    </row>
    <row r="558" spans="1:7" x14ac:dyDescent="0.15">
      <c r="A558" s="25" t="s">
        <v>199</v>
      </c>
      <c r="B558" s="25" t="s">
        <v>200</v>
      </c>
      <c r="C558" s="122">
        <v>0.11619175999999999</v>
      </c>
      <c r="D558" s="124">
        <v>0</v>
      </c>
      <c r="E558" s="23" t="str">
        <f t="shared" si="16"/>
        <v/>
      </c>
      <c r="F558" s="24">
        <f t="shared" si="17"/>
        <v>4.5401375205138903E-6</v>
      </c>
      <c r="G558" s="120"/>
    </row>
    <row r="559" spans="1:7" x14ac:dyDescent="0.15">
      <c r="A559" s="25" t="s">
        <v>195</v>
      </c>
      <c r="B559" s="25" t="s">
        <v>196</v>
      </c>
      <c r="C559" s="122">
        <v>2.3455500000000001E-3</v>
      </c>
      <c r="D559" s="124">
        <v>0.4</v>
      </c>
      <c r="E559" s="23">
        <f t="shared" si="16"/>
        <v>-0.99413612500000004</v>
      </c>
      <c r="F559" s="24">
        <f t="shared" si="17"/>
        <v>9.1651245847737884E-8</v>
      </c>
      <c r="G559" s="120"/>
    </row>
    <row r="560" spans="1:7" x14ac:dyDescent="0.15">
      <c r="A560" s="25" t="s">
        <v>193</v>
      </c>
      <c r="B560" s="25" t="s">
        <v>194</v>
      </c>
      <c r="C560" s="122">
        <v>7.1089999999999999E-5</v>
      </c>
      <c r="D560" s="124">
        <v>0.2</v>
      </c>
      <c r="E560" s="23">
        <f t="shared" si="16"/>
        <v>-0.99964454999999997</v>
      </c>
      <c r="F560" s="24">
        <f t="shared" si="17"/>
        <v>2.7778077923368446E-9</v>
      </c>
      <c r="G560" s="120"/>
    </row>
    <row r="561" spans="1:7" x14ac:dyDescent="0.15">
      <c r="A561" s="25" t="s">
        <v>201</v>
      </c>
      <c r="B561" s="25" t="s">
        <v>202</v>
      </c>
      <c r="C561" s="122">
        <v>0.95098081999999995</v>
      </c>
      <c r="D561" s="124">
        <v>0.2</v>
      </c>
      <c r="E561" s="23">
        <f t="shared" si="16"/>
        <v>3.7549040999999992</v>
      </c>
      <c r="F561" s="24">
        <f t="shared" si="17"/>
        <v>3.7159121285115795E-5</v>
      </c>
      <c r="G561" s="120"/>
    </row>
    <row r="562" spans="1:7" x14ac:dyDescent="0.15">
      <c r="A562" s="25" t="s">
        <v>203</v>
      </c>
      <c r="B562" s="25" t="s">
        <v>204</v>
      </c>
      <c r="C562" s="122">
        <v>0.22069227999999999</v>
      </c>
      <c r="D562" s="124">
        <v>0.2</v>
      </c>
      <c r="E562" s="23">
        <f t="shared" si="16"/>
        <v>0.10346139999999981</v>
      </c>
      <c r="F562" s="24">
        <f t="shared" si="17"/>
        <v>8.6234454225993073E-6</v>
      </c>
      <c r="G562" s="120"/>
    </row>
    <row r="563" spans="1:7" x14ac:dyDescent="0.15">
      <c r="A563" s="25" t="s">
        <v>304</v>
      </c>
      <c r="B563" s="25" t="s">
        <v>305</v>
      </c>
      <c r="C563" s="122">
        <v>4.41451E-2</v>
      </c>
      <c r="D563" s="124">
        <v>0</v>
      </c>
      <c r="E563" s="23" t="str">
        <f t="shared" si="16"/>
        <v/>
      </c>
      <c r="F563" s="24">
        <f t="shared" si="17"/>
        <v>1.7249486956462124E-6</v>
      </c>
      <c r="G563" s="120"/>
    </row>
    <row r="564" spans="1:7" x14ac:dyDescent="0.15">
      <c r="A564" s="25" t="s">
        <v>306</v>
      </c>
      <c r="B564" s="25" t="s">
        <v>307</v>
      </c>
      <c r="C564" s="122">
        <v>0.40435940000000004</v>
      </c>
      <c r="D564" s="124">
        <v>1.2</v>
      </c>
      <c r="E564" s="23">
        <f t="shared" ref="E564:E627" si="18">IF(ISERROR(C564/D564-1),"",((C564/D564-1)))</f>
        <v>-0.66303383333333321</v>
      </c>
      <c r="F564" s="24">
        <f t="shared" ref="F564:F627" si="19">C564/$C$1579</f>
        <v>1.5800150404060362E-5</v>
      </c>
      <c r="G564" s="120"/>
    </row>
    <row r="565" spans="1:7" x14ac:dyDescent="0.15">
      <c r="A565" s="25" t="s">
        <v>308</v>
      </c>
      <c r="B565" s="25" t="s">
        <v>309</v>
      </c>
      <c r="C565" s="122">
        <v>0.23375895999999999</v>
      </c>
      <c r="D565" s="124">
        <v>0</v>
      </c>
      <c r="E565" s="23" t="str">
        <f t="shared" si="18"/>
        <v/>
      </c>
      <c r="F565" s="24">
        <f t="shared" si="19"/>
        <v>9.1340197020193664E-6</v>
      </c>
      <c r="G565" s="120"/>
    </row>
    <row r="566" spans="1:7" x14ac:dyDescent="0.15">
      <c r="A566" s="25" t="s">
        <v>310</v>
      </c>
      <c r="B566" s="25" t="s">
        <v>311</v>
      </c>
      <c r="C566" s="122">
        <v>2.9719999999999998E-3</v>
      </c>
      <c r="D566" s="124">
        <v>0</v>
      </c>
      <c r="E566" s="23" t="str">
        <f t="shared" si="18"/>
        <v/>
      </c>
      <c r="F566" s="24">
        <f t="shared" si="19"/>
        <v>1.1612948036046001E-7</v>
      </c>
      <c r="G566" s="120"/>
    </row>
    <row r="567" spans="1:7" x14ac:dyDescent="0.15">
      <c r="A567" s="25" t="s">
        <v>328</v>
      </c>
      <c r="B567" s="25" t="s">
        <v>329</v>
      </c>
      <c r="C567" s="122">
        <v>0</v>
      </c>
      <c r="D567" s="124">
        <v>0</v>
      </c>
      <c r="E567" s="23" t="str">
        <f t="shared" si="18"/>
        <v/>
      </c>
      <c r="F567" s="24">
        <f t="shared" si="19"/>
        <v>0</v>
      </c>
      <c r="G567" s="120"/>
    </row>
    <row r="568" spans="1:7" x14ac:dyDescent="0.15">
      <c r="A568" s="25" t="s">
        <v>312</v>
      </c>
      <c r="B568" s="25" t="s">
        <v>313</v>
      </c>
      <c r="C568" s="122">
        <v>0.2525</v>
      </c>
      <c r="D568" s="124">
        <v>0.6</v>
      </c>
      <c r="E568" s="23">
        <f t="shared" si="18"/>
        <v>-0.57916666666666661</v>
      </c>
      <c r="F568" s="24">
        <f t="shared" si="19"/>
        <v>9.8663168879596746E-6</v>
      </c>
      <c r="G568" s="120"/>
    </row>
    <row r="569" spans="1:7" x14ac:dyDescent="0.15">
      <c r="A569" s="25" t="s">
        <v>314</v>
      </c>
      <c r="B569" s="25" t="s">
        <v>315</v>
      </c>
      <c r="C569" s="122">
        <v>0.34690524</v>
      </c>
      <c r="D569" s="124">
        <v>0.8</v>
      </c>
      <c r="E569" s="23">
        <f t="shared" si="18"/>
        <v>-0.56636845000000002</v>
      </c>
      <c r="F569" s="24">
        <f t="shared" si="19"/>
        <v>1.3555156546272095E-5</v>
      </c>
      <c r="G569" s="120"/>
    </row>
    <row r="570" spans="1:7" x14ac:dyDescent="0.15">
      <c r="A570" s="25" t="s">
        <v>316</v>
      </c>
      <c r="B570" s="25" t="s">
        <v>317</v>
      </c>
      <c r="C570" s="122">
        <v>0</v>
      </c>
      <c r="D570" s="124">
        <v>0</v>
      </c>
      <c r="E570" s="23" t="str">
        <f t="shared" si="18"/>
        <v/>
      </c>
      <c r="F570" s="24">
        <f t="shared" si="19"/>
        <v>0</v>
      </c>
      <c r="G570" s="120"/>
    </row>
    <row r="571" spans="1:7" x14ac:dyDescent="0.15">
      <c r="A571" s="25" t="s">
        <v>318</v>
      </c>
      <c r="B571" s="25" t="s">
        <v>319</v>
      </c>
      <c r="C571" s="122">
        <v>0.25980570999999997</v>
      </c>
      <c r="D571" s="124">
        <v>1.4</v>
      </c>
      <c r="E571" s="23">
        <f t="shared" si="18"/>
        <v>-0.81442449285714291</v>
      </c>
      <c r="F571" s="24">
        <f t="shared" si="19"/>
        <v>1.0151784016480608E-5</v>
      </c>
      <c r="G571" s="120"/>
    </row>
    <row r="572" spans="1:7" x14ac:dyDescent="0.15">
      <c r="A572" s="25" t="s">
        <v>320</v>
      </c>
      <c r="B572" s="25" t="s">
        <v>321</v>
      </c>
      <c r="C572" s="122">
        <v>0.12669331</v>
      </c>
      <c r="D572" s="124">
        <v>0.2</v>
      </c>
      <c r="E572" s="23">
        <f t="shared" si="18"/>
        <v>-0.36653345000000004</v>
      </c>
      <c r="F572" s="24">
        <f t="shared" si="19"/>
        <v>4.9504805704733084E-6</v>
      </c>
      <c r="G572" s="120"/>
    </row>
    <row r="573" spans="1:7" x14ac:dyDescent="0.15">
      <c r="A573" s="25" t="s">
        <v>322</v>
      </c>
      <c r="B573" s="25" t="s">
        <v>323</v>
      </c>
      <c r="C573" s="122">
        <v>0</v>
      </c>
      <c r="D573" s="124">
        <v>0</v>
      </c>
      <c r="E573" s="23" t="str">
        <f t="shared" si="18"/>
        <v/>
      </c>
      <c r="F573" s="24">
        <f t="shared" si="19"/>
        <v>0</v>
      </c>
      <c r="G573" s="120"/>
    </row>
    <row r="574" spans="1:7" x14ac:dyDescent="0.15">
      <c r="A574" s="25" t="s">
        <v>324</v>
      </c>
      <c r="B574" s="25" t="s">
        <v>325</v>
      </c>
      <c r="C574" s="122">
        <v>0</v>
      </c>
      <c r="D574" s="124">
        <v>0.4</v>
      </c>
      <c r="E574" s="23">
        <f t="shared" si="18"/>
        <v>-1</v>
      </c>
      <c r="F574" s="24">
        <f t="shared" si="19"/>
        <v>0</v>
      </c>
      <c r="G574" s="120"/>
    </row>
    <row r="575" spans="1:7" x14ac:dyDescent="0.15">
      <c r="A575" s="25" t="s">
        <v>326</v>
      </c>
      <c r="B575" s="25" t="s">
        <v>327</v>
      </c>
      <c r="C575" s="122">
        <v>0.19337891000000001</v>
      </c>
      <c r="D575" s="124">
        <v>0.2</v>
      </c>
      <c r="E575" s="23">
        <f t="shared" si="18"/>
        <v>-3.3105449999999981E-2</v>
      </c>
      <c r="F575" s="24">
        <f t="shared" si="19"/>
        <v>7.5561885366662732E-6</v>
      </c>
      <c r="G575" s="120"/>
    </row>
    <row r="576" spans="1:7" x14ac:dyDescent="0.15">
      <c r="A576" s="25" t="s">
        <v>75</v>
      </c>
      <c r="B576" s="25" t="s">
        <v>868</v>
      </c>
      <c r="C576" s="122">
        <v>2.220345E-2</v>
      </c>
      <c r="D576" s="124">
        <v>0</v>
      </c>
      <c r="E576" s="23" t="str">
        <f t="shared" si="18"/>
        <v/>
      </c>
      <c r="F576" s="24">
        <f t="shared" si="19"/>
        <v>8.6758920279591373E-7</v>
      </c>
      <c r="G576" s="120"/>
    </row>
    <row r="577" spans="1:7" x14ac:dyDescent="0.15">
      <c r="A577" s="25" t="s">
        <v>77</v>
      </c>
      <c r="B577" s="25" t="s">
        <v>869</v>
      </c>
      <c r="C577" s="122">
        <v>0.14892569</v>
      </c>
      <c r="D577" s="124">
        <v>0.2</v>
      </c>
      <c r="E577" s="23">
        <f t="shared" si="18"/>
        <v>-0.25537155</v>
      </c>
      <c r="F577" s="24">
        <f t="shared" si="19"/>
        <v>5.8192001992001866E-6</v>
      </c>
      <c r="G577" s="120"/>
    </row>
    <row r="578" spans="1:7" x14ac:dyDescent="0.15">
      <c r="A578" s="25" t="s">
        <v>79</v>
      </c>
      <c r="B578" s="25" t="s">
        <v>870</v>
      </c>
      <c r="C578" s="122">
        <v>0.35706478999999997</v>
      </c>
      <c r="D578" s="124">
        <v>0.2</v>
      </c>
      <c r="E578" s="23">
        <f t="shared" si="18"/>
        <v>0.78532394999999977</v>
      </c>
      <c r="F578" s="24">
        <f t="shared" si="19"/>
        <v>1.3952136109595145E-5</v>
      </c>
      <c r="G578" s="120"/>
    </row>
    <row r="579" spans="1:7" x14ac:dyDescent="0.15">
      <c r="A579" s="25" t="s">
        <v>81</v>
      </c>
      <c r="B579" s="25" t="s">
        <v>871</v>
      </c>
      <c r="C579" s="122">
        <v>0</v>
      </c>
      <c r="D579" s="124">
        <v>0.4</v>
      </c>
      <c r="E579" s="23">
        <f t="shared" si="18"/>
        <v>-1</v>
      </c>
      <c r="F579" s="24">
        <f t="shared" si="19"/>
        <v>0</v>
      </c>
      <c r="G579" s="120"/>
    </row>
    <row r="580" spans="1:7" x14ac:dyDescent="0.15">
      <c r="A580" s="25" t="s">
        <v>83</v>
      </c>
      <c r="B580" s="25" t="s">
        <v>872</v>
      </c>
      <c r="C580" s="122">
        <v>31.539566219999998</v>
      </c>
      <c r="D580" s="124">
        <v>38.4</v>
      </c>
      <c r="E580" s="23">
        <f t="shared" si="18"/>
        <v>-0.17865712968750003</v>
      </c>
      <c r="F580" s="24">
        <f t="shared" si="19"/>
        <v>1.232393484496271E-3</v>
      </c>
      <c r="G580" s="120"/>
    </row>
    <row r="581" spans="1:7" x14ac:dyDescent="0.15">
      <c r="A581" s="25" t="s">
        <v>85</v>
      </c>
      <c r="B581" s="25" t="s">
        <v>873</v>
      </c>
      <c r="C581" s="122">
        <v>7.8700657699999992</v>
      </c>
      <c r="D581" s="124">
        <v>8.4735593699999985</v>
      </c>
      <c r="E581" s="23">
        <f t="shared" si="18"/>
        <v>-7.1220790891797225E-2</v>
      </c>
      <c r="F581" s="24">
        <f t="shared" si="19"/>
        <v>3.0751906065704695E-4</v>
      </c>
      <c r="G581" s="120"/>
    </row>
    <row r="582" spans="1:7" x14ac:dyDescent="0.15">
      <c r="A582" s="25" t="s">
        <v>87</v>
      </c>
      <c r="B582" s="25" t="s">
        <v>874</v>
      </c>
      <c r="C582" s="122">
        <v>1.4992328700000002</v>
      </c>
      <c r="D582" s="124">
        <v>0.8</v>
      </c>
      <c r="E582" s="23">
        <f t="shared" si="18"/>
        <v>0.8740410875000002</v>
      </c>
      <c r="F582" s="24">
        <f t="shared" si="19"/>
        <v>5.8581808254515854E-5</v>
      </c>
      <c r="G582" s="120"/>
    </row>
    <row r="583" spans="1:7" x14ac:dyDescent="0.15">
      <c r="A583" s="25" t="s">
        <v>89</v>
      </c>
      <c r="B583" s="25" t="s">
        <v>875</v>
      </c>
      <c r="C583" s="122">
        <v>14.89762</v>
      </c>
      <c r="D583" s="124">
        <v>19.8</v>
      </c>
      <c r="E583" s="23">
        <f t="shared" si="18"/>
        <v>-0.24759494949494953</v>
      </c>
      <c r="F583" s="24">
        <f t="shared" si="19"/>
        <v>5.8211738533230019E-4</v>
      </c>
      <c r="G583" s="120"/>
    </row>
    <row r="584" spans="1:7" x14ac:dyDescent="0.15">
      <c r="A584" s="25" t="s">
        <v>91</v>
      </c>
      <c r="B584" s="25" t="s">
        <v>876</v>
      </c>
      <c r="C584" s="122">
        <v>15.41329758</v>
      </c>
      <c r="D584" s="124">
        <v>11.2</v>
      </c>
      <c r="E584" s="23">
        <f t="shared" si="18"/>
        <v>0.37618728392857159</v>
      </c>
      <c r="F584" s="24">
        <f t="shared" si="19"/>
        <v>6.0226724044634445E-4</v>
      </c>
      <c r="G584" s="120"/>
    </row>
    <row r="585" spans="1:7" x14ac:dyDescent="0.15">
      <c r="A585" s="25" t="s">
        <v>877</v>
      </c>
      <c r="B585" s="25" t="s">
        <v>878</v>
      </c>
      <c r="C585" s="122">
        <v>7.9348583000000001</v>
      </c>
      <c r="D585" s="124">
        <v>23.4</v>
      </c>
      <c r="E585" s="23">
        <f t="shared" si="18"/>
        <v>-0.66090349145299143</v>
      </c>
      <c r="F585" s="24">
        <f t="shared" si="19"/>
        <v>3.1005079781725543E-4</v>
      </c>
      <c r="G585" s="120"/>
    </row>
    <row r="586" spans="1:7" x14ac:dyDescent="0.15">
      <c r="A586" s="25" t="s">
        <v>879</v>
      </c>
      <c r="B586" s="25" t="s">
        <v>880</v>
      </c>
      <c r="C586" s="122">
        <v>70.342524249999997</v>
      </c>
      <c r="D586" s="124">
        <v>79.400000000000006</v>
      </c>
      <c r="E586" s="23">
        <f t="shared" si="18"/>
        <v>-0.11407400188916883</v>
      </c>
      <c r="F586" s="24">
        <f t="shared" si="19"/>
        <v>2.7486005344534172E-3</v>
      </c>
      <c r="G586" s="120"/>
    </row>
    <row r="587" spans="1:7" x14ac:dyDescent="0.15">
      <c r="A587" s="25" t="s">
        <v>97</v>
      </c>
      <c r="B587" s="25" t="s">
        <v>98</v>
      </c>
      <c r="C587" s="122">
        <v>30.273249809999999</v>
      </c>
      <c r="D587" s="124">
        <v>33.200000000000003</v>
      </c>
      <c r="E587" s="23">
        <f t="shared" si="18"/>
        <v>-8.8155126204819356E-2</v>
      </c>
      <c r="F587" s="24">
        <f t="shared" si="19"/>
        <v>1.1829127756587128E-3</v>
      </c>
      <c r="G587" s="120"/>
    </row>
    <row r="588" spans="1:7" x14ac:dyDescent="0.15">
      <c r="A588" s="25" t="s">
        <v>102</v>
      </c>
      <c r="B588" s="25" t="s">
        <v>881</v>
      </c>
      <c r="C588" s="122">
        <v>1.37870067</v>
      </c>
      <c r="D588" s="124">
        <v>0.2</v>
      </c>
      <c r="E588" s="23">
        <f t="shared" si="18"/>
        <v>5.8935033499999996</v>
      </c>
      <c r="F588" s="24">
        <f t="shared" si="19"/>
        <v>5.3872070114306209E-5</v>
      </c>
      <c r="G588" s="120"/>
    </row>
    <row r="589" spans="1:7" x14ac:dyDescent="0.15">
      <c r="A589" s="25" t="s">
        <v>1338</v>
      </c>
      <c r="B589" s="25" t="s">
        <v>106</v>
      </c>
      <c r="C589" s="122">
        <v>0.61904981999999997</v>
      </c>
      <c r="D589" s="124">
        <v>0.2</v>
      </c>
      <c r="E589" s="23">
        <f t="shared" si="18"/>
        <v>2.0952490999999998</v>
      </c>
      <c r="F589" s="24">
        <f t="shared" si="19"/>
        <v>2.4189076014076816E-5</v>
      </c>
      <c r="G589" s="120"/>
    </row>
    <row r="590" spans="1:7" x14ac:dyDescent="0.15">
      <c r="A590" s="25" t="s">
        <v>1188</v>
      </c>
      <c r="B590" s="25" t="s">
        <v>107</v>
      </c>
      <c r="C590" s="122">
        <v>216.9505595</v>
      </c>
      <c r="D590" s="124">
        <v>253.25781087999999</v>
      </c>
      <c r="E590" s="23">
        <f t="shared" si="18"/>
        <v>-0.14336083556057944</v>
      </c>
      <c r="F590" s="24">
        <f t="shared" si="19"/>
        <v>8.4772394813748524E-3</v>
      </c>
      <c r="G590" s="120"/>
    </row>
    <row r="591" spans="1:7" x14ac:dyDescent="0.15">
      <c r="A591" s="25" t="s">
        <v>1160</v>
      </c>
      <c r="B591" s="25" t="s">
        <v>108</v>
      </c>
      <c r="C591" s="122">
        <v>80.512102060000004</v>
      </c>
      <c r="D591" s="124">
        <v>133.6</v>
      </c>
      <c r="E591" s="23">
        <f t="shared" si="18"/>
        <v>-0.39736450553892211</v>
      </c>
      <c r="F591" s="24">
        <f t="shared" si="19"/>
        <v>3.1459719296622213E-3</v>
      </c>
      <c r="G591" s="120"/>
    </row>
    <row r="592" spans="1:7" x14ac:dyDescent="0.15">
      <c r="A592" s="25" t="s">
        <v>1162</v>
      </c>
      <c r="B592" s="25" t="s">
        <v>882</v>
      </c>
      <c r="C592" s="122">
        <v>2.8204337700000002</v>
      </c>
      <c r="D592" s="124">
        <v>2</v>
      </c>
      <c r="E592" s="23">
        <f t="shared" si="18"/>
        <v>0.41021688500000009</v>
      </c>
      <c r="F592" s="24">
        <f t="shared" si="19"/>
        <v>1.102071023220704E-4</v>
      </c>
      <c r="G592" s="120"/>
    </row>
    <row r="593" spans="1:7" x14ac:dyDescent="0.15">
      <c r="A593" s="25" t="s">
        <v>1437</v>
      </c>
      <c r="B593" s="25" t="s">
        <v>883</v>
      </c>
      <c r="C593" s="122">
        <v>6.49975638</v>
      </c>
      <c r="D593" s="124">
        <v>4.8</v>
      </c>
      <c r="E593" s="23">
        <f t="shared" si="18"/>
        <v>0.35411591249999996</v>
      </c>
      <c r="F593" s="24">
        <f t="shared" si="19"/>
        <v>2.5397487580046591E-4</v>
      </c>
      <c r="G593" s="120"/>
    </row>
    <row r="594" spans="1:7" x14ac:dyDescent="0.15">
      <c r="A594" s="25" t="s">
        <v>1164</v>
      </c>
      <c r="B594" s="25" t="s">
        <v>884</v>
      </c>
      <c r="C594" s="122">
        <v>8.3321358199999995</v>
      </c>
      <c r="D594" s="124">
        <v>6.4</v>
      </c>
      <c r="E594" s="23">
        <f t="shared" si="18"/>
        <v>0.30189622187499987</v>
      </c>
      <c r="F594" s="24">
        <f t="shared" si="19"/>
        <v>3.2557422714312763E-4</v>
      </c>
      <c r="G594" s="120"/>
    </row>
    <row r="595" spans="1:7" x14ac:dyDescent="0.15">
      <c r="A595" s="25" t="s">
        <v>1438</v>
      </c>
      <c r="B595" s="25" t="s">
        <v>885</v>
      </c>
      <c r="C595" s="122">
        <v>10.52204074</v>
      </c>
      <c r="D595" s="124">
        <v>6</v>
      </c>
      <c r="E595" s="23">
        <f t="shared" si="18"/>
        <v>0.75367345666666652</v>
      </c>
      <c r="F595" s="24">
        <f t="shared" si="19"/>
        <v>4.1114371583707607E-4</v>
      </c>
      <c r="G595" s="120"/>
    </row>
    <row r="596" spans="1:7" x14ac:dyDescent="0.15">
      <c r="A596" s="25" t="s">
        <v>1342</v>
      </c>
      <c r="B596" s="25" t="s">
        <v>116</v>
      </c>
      <c r="C596" s="122">
        <v>2.5655999999999999E-3</v>
      </c>
      <c r="D596" s="124">
        <v>0</v>
      </c>
      <c r="E596" s="23" t="str">
        <f t="shared" si="18"/>
        <v/>
      </c>
      <c r="F596" s="24">
        <f t="shared" si="19"/>
        <v>1.00249594486136E-7</v>
      </c>
      <c r="G596" s="120"/>
    </row>
    <row r="597" spans="1:7" x14ac:dyDescent="0.15">
      <c r="A597" s="25" t="s">
        <v>1168</v>
      </c>
      <c r="B597" s="25" t="s">
        <v>886</v>
      </c>
      <c r="C597" s="122">
        <v>3.6099742400000001</v>
      </c>
      <c r="D597" s="124">
        <v>1.6</v>
      </c>
      <c r="E597" s="23">
        <f t="shared" si="18"/>
        <v>1.2562338999999998</v>
      </c>
      <c r="F597" s="24">
        <f t="shared" si="19"/>
        <v>1.4105801904638174E-4</v>
      </c>
      <c r="G597" s="120"/>
    </row>
    <row r="598" spans="1:7" x14ac:dyDescent="0.15">
      <c r="A598" s="25" t="s">
        <v>123</v>
      </c>
      <c r="B598" s="25" t="s">
        <v>124</v>
      </c>
      <c r="C598" s="122">
        <v>69.141548310000005</v>
      </c>
      <c r="D598" s="124">
        <v>52.83212675</v>
      </c>
      <c r="E598" s="23">
        <f t="shared" si="18"/>
        <v>0.30870272622519401</v>
      </c>
      <c r="F598" s="24">
        <f t="shared" si="19"/>
        <v>2.7016729732698324E-3</v>
      </c>
      <c r="G598" s="120"/>
    </row>
    <row r="599" spans="1:7" x14ac:dyDescent="0.15">
      <c r="A599" s="25" t="s">
        <v>125</v>
      </c>
      <c r="B599" s="25" t="s">
        <v>126</v>
      </c>
      <c r="C599" s="122">
        <v>43.360774090000007</v>
      </c>
      <c r="D599" s="124">
        <v>15.2</v>
      </c>
      <c r="E599" s="23">
        <f t="shared" si="18"/>
        <v>1.8526825059210532</v>
      </c>
      <c r="F599" s="24">
        <f t="shared" si="19"/>
        <v>1.6943015353630549E-3</v>
      </c>
      <c r="G599" s="120"/>
    </row>
    <row r="600" spans="1:7" x14ac:dyDescent="0.15">
      <c r="A600" s="25" t="s">
        <v>127</v>
      </c>
      <c r="B600" s="25" t="s">
        <v>128</v>
      </c>
      <c r="C600" s="122">
        <v>0.42114278000000005</v>
      </c>
      <c r="D600" s="124">
        <v>0.4</v>
      </c>
      <c r="E600" s="23">
        <f t="shared" si="18"/>
        <v>5.2856950000000014E-2</v>
      </c>
      <c r="F600" s="24">
        <f t="shared" si="19"/>
        <v>1.6455952960618956E-5</v>
      </c>
      <c r="G600" s="120"/>
    </row>
    <row r="601" spans="1:7" x14ac:dyDescent="0.15">
      <c r="A601" s="25" t="s">
        <v>131</v>
      </c>
      <c r="B601" s="25" t="s">
        <v>132</v>
      </c>
      <c r="C601" s="122">
        <v>1.2010951000000001</v>
      </c>
      <c r="D601" s="124">
        <v>0.8</v>
      </c>
      <c r="E601" s="23">
        <f t="shared" si="18"/>
        <v>0.50136887500000005</v>
      </c>
      <c r="F601" s="24">
        <f t="shared" si="19"/>
        <v>4.6932217303665802E-5</v>
      </c>
      <c r="G601" s="120"/>
    </row>
    <row r="602" spans="1:7" x14ac:dyDescent="0.15">
      <c r="A602" s="25" t="s">
        <v>135</v>
      </c>
      <c r="B602" s="25" t="s">
        <v>136</v>
      </c>
      <c r="C602" s="122">
        <v>1.3093385800000001</v>
      </c>
      <c r="D602" s="124">
        <v>0</v>
      </c>
      <c r="E602" s="23" t="str">
        <f t="shared" si="18"/>
        <v/>
      </c>
      <c r="F602" s="24">
        <f t="shared" si="19"/>
        <v>5.1161779579846099E-5</v>
      </c>
      <c r="G602" s="120"/>
    </row>
    <row r="603" spans="1:7" x14ac:dyDescent="0.15">
      <c r="A603" s="25" t="s">
        <v>139</v>
      </c>
      <c r="B603" s="25" t="s">
        <v>140</v>
      </c>
      <c r="C603" s="122">
        <v>2.0272213699999999</v>
      </c>
      <c r="D603" s="124">
        <v>0</v>
      </c>
      <c r="E603" s="23" t="str">
        <f t="shared" si="18"/>
        <v/>
      </c>
      <c r="F603" s="24">
        <f t="shared" si="19"/>
        <v>7.9212706686985134E-5</v>
      </c>
      <c r="G603" s="120"/>
    </row>
    <row r="604" spans="1:7" x14ac:dyDescent="0.15">
      <c r="A604" s="25" t="s">
        <v>143</v>
      </c>
      <c r="B604" s="25" t="s">
        <v>144</v>
      </c>
      <c r="C604" s="122">
        <v>0.37685653000000002</v>
      </c>
      <c r="D604" s="124">
        <v>0</v>
      </c>
      <c r="E604" s="23" t="str">
        <f t="shared" si="18"/>
        <v/>
      </c>
      <c r="F604" s="24">
        <f t="shared" si="19"/>
        <v>1.4725488896146066E-5</v>
      </c>
      <c r="G604" s="120"/>
    </row>
    <row r="605" spans="1:7" x14ac:dyDescent="0.15">
      <c r="A605" s="25" t="s">
        <v>226</v>
      </c>
      <c r="B605" s="25" t="s">
        <v>227</v>
      </c>
      <c r="C605" s="122">
        <v>2.8450772500000001</v>
      </c>
      <c r="D605" s="124">
        <v>0</v>
      </c>
      <c r="E605" s="23" t="str">
        <f t="shared" si="18"/>
        <v/>
      </c>
      <c r="F605" s="24">
        <f t="shared" si="19"/>
        <v>1.1117003453158364E-4</v>
      </c>
      <c r="G605" s="120"/>
    </row>
    <row r="606" spans="1:7" x14ac:dyDescent="0.15">
      <c r="A606" s="25" t="s">
        <v>332</v>
      </c>
      <c r="B606" s="25" t="s">
        <v>333</v>
      </c>
      <c r="C606" s="122">
        <v>3.9307940000000001</v>
      </c>
      <c r="D606" s="124">
        <v>0.4</v>
      </c>
      <c r="E606" s="23">
        <f t="shared" si="18"/>
        <v>8.8269850000000005</v>
      </c>
      <c r="F606" s="24">
        <f t="shared" si="19"/>
        <v>1.5359389792194282E-4</v>
      </c>
      <c r="G606" s="120"/>
    </row>
    <row r="607" spans="1:7" x14ac:dyDescent="0.15">
      <c r="A607" s="25" t="s">
        <v>336</v>
      </c>
      <c r="B607" s="25" t="s">
        <v>337</v>
      </c>
      <c r="C607" s="122">
        <v>9.7201999999999998E-4</v>
      </c>
      <c r="D607" s="124">
        <v>1</v>
      </c>
      <c r="E607" s="23">
        <f t="shared" si="18"/>
        <v>-0.99902798000000004</v>
      </c>
      <c r="F607" s="24">
        <f t="shared" si="19"/>
        <v>3.7981217193800246E-8</v>
      </c>
      <c r="G607" s="120"/>
    </row>
    <row r="608" spans="1:7" x14ac:dyDescent="0.15">
      <c r="A608" s="25" t="s">
        <v>1341</v>
      </c>
      <c r="B608" s="25" t="s">
        <v>341</v>
      </c>
      <c r="C608" s="122">
        <v>0</v>
      </c>
      <c r="D608" s="124">
        <v>1</v>
      </c>
      <c r="E608" s="23">
        <f t="shared" si="18"/>
        <v>-1</v>
      </c>
      <c r="F608" s="24">
        <f t="shared" si="19"/>
        <v>0</v>
      </c>
      <c r="G608" s="120"/>
    </row>
    <row r="609" spans="1:7" x14ac:dyDescent="0.15">
      <c r="A609" s="25" t="s">
        <v>344</v>
      </c>
      <c r="B609" s="25" t="s">
        <v>345</v>
      </c>
      <c r="C609" s="122">
        <v>0.55823999999999996</v>
      </c>
      <c r="D609" s="124">
        <v>0.4</v>
      </c>
      <c r="E609" s="23">
        <f t="shared" si="18"/>
        <v>0.39559999999999973</v>
      </c>
      <c r="F609" s="24">
        <f t="shared" si="19"/>
        <v>2.1812961344691519E-5</v>
      </c>
      <c r="G609" s="120"/>
    </row>
    <row r="610" spans="1:7" x14ac:dyDescent="0.15">
      <c r="A610" s="25" t="s">
        <v>348</v>
      </c>
      <c r="B610" s="25" t="s">
        <v>349</v>
      </c>
      <c r="C610" s="122">
        <v>0.44415265000000004</v>
      </c>
      <c r="D610" s="124">
        <v>0.4</v>
      </c>
      <c r="E610" s="23">
        <f t="shared" si="18"/>
        <v>0.11038162500000004</v>
      </c>
      <c r="F610" s="24">
        <f t="shared" si="19"/>
        <v>1.735505263971106E-5</v>
      </c>
      <c r="G610" s="120"/>
    </row>
    <row r="611" spans="1:7" x14ac:dyDescent="0.15">
      <c r="A611" s="25" t="s">
        <v>352</v>
      </c>
      <c r="B611" s="25" t="s">
        <v>353</v>
      </c>
      <c r="C611" s="122">
        <v>0</v>
      </c>
      <c r="D611" s="124">
        <v>0</v>
      </c>
      <c r="E611" s="23" t="str">
        <f t="shared" si="18"/>
        <v/>
      </c>
      <c r="F611" s="24">
        <f t="shared" si="19"/>
        <v>0</v>
      </c>
      <c r="G611" s="120"/>
    </row>
    <row r="612" spans="1:7" x14ac:dyDescent="0.15">
      <c r="A612" s="25" t="s">
        <v>356</v>
      </c>
      <c r="B612" s="25" t="s">
        <v>357</v>
      </c>
      <c r="C612" s="122">
        <v>7.5221800000000007E-3</v>
      </c>
      <c r="D612" s="124">
        <v>0.8</v>
      </c>
      <c r="E612" s="23">
        <f t="shared" si="18"/>
        <v>-0.99059727500000005</v>
      </c>
      <c r="F612" s="24">
        <f t="shared" si="19"/>
        <v>2.9392559036939607E-7</v>
      </c>
      <c r="G612" s="120"/>
    </row>
    <row r="613" spans="1:7" x14ac:dyDescent="0.15">
      <c r="A613" s="25" t="s">
        <v>360</v>
      </c>
      <c r="B613" s="25" t="s">
        <v>361</v>
      </c>
      <c r="C613" s="122">
        <v>0</v>
      </c>
      <c r="D613" s="124">
        <v>0</v>
      </c>
      <c r="E613" s="23" t="str">
        <f t="shared" si="18"/>
        <v/>
      </c>
      <c r="F613" s="24">
        <f t="shared" si="19"/>
        <v>0</v>
      </c>
      <c r="G613" s="120"/>
    </row>
    <row r="614" spans="1:7" x14ac:dyDescent="0.15">
      <c r="A614" s="25" t="s">
        <v>366</v>
      </c>
      <c r="B614" s="25" t="s">
        <v>367</v>
      </c>
      <c r="C614" s="122">
        <v>0</v>
      </c>
      <c r="D614" s="124">
        <v>0</v>
      </c>
      <c r="E614" s="23" t="str">
        <f t="shared" si="18"/>
        <v/>
      </c>
      <c r="F614" s="24">
        <f t="shared" si="19"/>
        <v>0</v>
      </c>
      <c r="G614" s="120"/>
    </row>
    <row r="615" spans="1:7" x14ac:dyDescent="0.15">
      <c r="A615" s="25" t="s">
        <v>370</v>
      </c>
      <c r="B615" s="25" t="s">
        <v>371</v>
      </c>
      <c r="C615" s="122">
        <v>0</v>
      </c>
      <c r="D615" s="124">
        <v>0</v>
      </c>
      <c r="E615" s="23" t="str">
        <f t="shared" si="18"/>
        <v/>
      </c>
      <c r="F615" s="24">
        <f t="shared" si="19"/>
        <v>0</v>
      </c>
      <c r="G615" s="120"/>
    </row>
    <row r="616" spans="1:7" x14ac:dyDescent="0.15">
      <c r="A616" s="25" t="s">
        <v>374</v>
      </c>
      <c r="B616" s="25" t="s">
        <v>375</v>
      </c>
      <c r="C616" s="122">
        <v>0</v>
      </c>
      <c r="D616" s="124">
        <v>0</v>
      </c>
      <c r="E616" s="23" t="str">
        <f t="shared" si="18"/>
        <v/>
      </c>
      <c r="F616" s="24">
        <f t="shared" si="19"/>
        <v>0</v>
      </c>
      <c r="G616" s="120"/>
    </row>
    <row r="617" spans="1:7" x14ac:dyDescent="0.15">
      <c r="A617" s="25" t="s">
        <v>378</v>
      </c>
      <c r="B617" s="25" t="s">
        <v>379</v>
      </c>
      <c r="C617" s="122">
        <v>0</v>
      </c>
      <c r="D617" s="124">
        <v>0</v>
      </c>
      <c r="E617" s="23" t="str">
        <f t="shared" si="18"/>
        <v/>
      </c>
      <c r="F617" s="24">
        <f t="shared" si="19"/>
        <v>0</v>
      </c>
      <c r="G617" s="120"/>
    </row>
    <row r="618" spans="1:7" x14ac:dyDescent="0.15">
      <c r="A618" s="25" t="s">
        <v>382</v>
      </c>
      <c r="B618" s="25" t="s">
        <v>383</v>
      </c>
      <c r="C618" s="122">
        <v>1.9276</v>
      </c>
      <c r="D618" s="124">
        <v>1.6</v>
      </c>
      <c r="E618" s="23">
        <f t="shared" si="18"/>
        <v>0.20474999999999999</v>
      </c>
      <c r="F618" s="24">
        <f t="shared" si="19"/>
        <v>7.5320049240519083E-5</v>
      </c>
      <c r="G618" s="120"/>
    </row>
    <row r="619" spans="1:7" x14ac:dyDescent="0.15">
      <c r="A619" s="25" t="s">
        <v>388</v>
      </c>
      <c r="B619" s="25" t="s">
        <v>389</v>
      </c>
      <c r="C619" s="122">
        <v>0</v>
      </c>
      <c r="D619" s="124">
        <v>0</v>
      </c>
      <c r="E619" s="23" t="str">
        <f t="shared" si="18"/>
        <v/>
      </c>
      <c r="F619" s="24">
        <f t="shared" si="19"/>
        <v>0</v>
      </c>
      <c r="G619" s="120"/>
    </row>
    <row r="620" spans="1:7" x14ac:dyDescent="0.15">
      <c r="A620" s="25" t="s">
        <v>1336</v>
      </c>
      <c r="B620" s="25" t="s">
        <v>392</v>
      </c>
      <c r="C620" s="122">
        <v>0.37685653000000002</v>
      </c>
      <c r="D620" s="124">
        <v>0</v>
      </c>
      <c r="E620" s="23" t="str">
        <f t="shared" si="18"/>
        <v/>
      </c>
      <c r="F620" s="24">
        <f t="shared" si="19"/>
        <v>1.4725488896146066E-5</v>
      </c>
      <c r="G620" s="120"/>
    </row>
    <row r="621" spans="1:7" x14ac:dyDescent="0.15">
      <c r="A621" s="25" t="s">
        <v>1337</v>
      </c>
      <c r="B621" s="25" t="s">
        <v>393</v>
      </c>
      <c r="C621" s="122">
        <v>0</v>
      </c>
      <c r="D621" s="124">
        <v>0</v>
      </c>
      <c r="E621" s="23" t="str">
        <f t="shared" si="18"/>
        <v/>
      </c>
      <c r="F621" s="24">
        <f t="shared" si="19"/>
        <v>0</v>
      </c>
      <c r="G621" s="120"/>
    </row>
    <row r="622" spans="1:7" x14ac:dyDescent="0.15">
      <c r="A622" s="25" t="s">
        <v>390</v>
      </c>
      <c r="B622" s="25" t="s">
        <v>391</v>
      </c>
      <c r="C622" s="122">
        <v>1.231556E-2</v>
      </c>
      <c r="D622" s="124">
        <v>0</v>
      </c>
      <c r="E622" s="23" t="str">
        <f t="shared" si="18"/>
        <v/>
      </c>
      <c r="F622" s="24">
        <f t="shared" si="19"/>
        <v>4.8122462420863619E-7</v>
      </c>
      <c r="G622" s="120"/>
    </row>
    <row r="623" spans="1:7" x14ac:dyDescent="0.15">
      <c r="A623" s="25" t="s">
        <v>1340</v>
      </c>
      <c r="B623" s="25" t="s">
        <v>394</v>
      </c>
      <c r="C623" s="122">
        <v>0</v>
      </c>
      <c r="D623" s="124">
        <v>0</v>
      </c>
      <c r="E623" s="23" t="str">
        <f t="shared" si="18"/>
        <v/>
      </c>
      <c r="F623" s="24">
        <f t="shared" si="19"/>
        <v>0</v>
      </c>
      <c r="G623" s="120"/>
    </row>
    <row r="624" spans="1:7" x14ac:dyDescent="0.15">
      <c r="A624" s="25" t="s">
        <v>1339</v>
      </c>
      <c r="B624" s="25" t="s">
        <v>396</v>
      </c>
      <c r="C624" s="122">
        <v>2.8468239799999999</v>
      </c>
      <c r="D624" s="124">
        <v>3</v>
      </c>
      <c r="E624" s="23">
        <f t="shared" si="18"/>
        <v>-5.105867333333336E-2</v>
      </c>
      <c r="F624" s="24">
        <f t="shared" si="19"/>
        <v>1.1123828717197059E-4</v>
      </c>
      <c r="G624" s="120"/>
    </row>
    <row r="625" spans="1:7" x14ac:dyDescent="0.15">
      <c r="A625" s="25" t="s">
        <v>397</v>
      </c>
      <c r="B625" s="25" t="s">
        <v>398</v>
      </c>
      <c r="C625" s="122">
        <v>0.72590218000000006</v>
      </c>
      <c r="D625" s="124">
        <v>1.2</v>
      </c>
      <c r="E625" s="23">
        <f t="shared" si="18"/>
        <v>-0.39508151666666658</v>
      </c>
      <c r="F625" s="24">
        <f t="shared" si="19"/>
        <v>2.8364280940755422E-5</v>
      </c>
      <c r="G625" s="120"/>
    </row>
    <row r="626" spans="1:7" x14ac:dyDescent="0.15">
      <c r="A626" s="25" t="s">
        <v>411</v>
      </c>
      <c r="B626" s="25" t="s">
        <v>412</v>
      </c>
      <c r="C626" s="122">
        <v>5.2720000000000002E-4</v>
      </c>
      <c r="D626" s="124">
        <v>0.2</v>
      </c>
      <c r="E626" s="23">
        <f t="shared" si="18"/>
        <v>-0.99736400000000003</v>
      </c>
      <c r="F626" s="24">
        <f t="shared" si="19"/>
        <v>2.060008817161323E-8</v>
      </c>
      <c r="G626" s="120"/>
    </row>
    <row r="627" spans="1:7" x14ac:dyDescent="0.15">
      <c r="A627" s="25" t="s">
        <v>887</v>
      </c>
      <c r="B627" s="25" t="s">
        <v>888</v>
      </c>
      <c r="C627" s="122">
        <v>1.7146413200000001</v>
      </c>
      <c r="D627" s="124">
        <v>2.4</v>
      </c>
      <c r="E627" s="23">
        <f t="shared" si="18"/>
        <v>-0.28556611666666654</v>
      </c>
      <c r="F627" s="24">
        <f t="shared" si="19"/>
        <v>6.6998790543799881E-5</v>
      </c>
      <c r="G627" s="120"/>
    </row>
    <row r="628" spans="1:7" x14ac:dyDescent="0.15">
      <c r="A628" s="25" t="s">
        <v>889</v>
      </c>
      <c r="B628" s="25" t="s">
        <v>890</v>
      </c>
      <c r="C628" s="122">
        <v>2.3645875299999997</v>
      </c>
      <c r="D628" s="124">
        <v>1.4</v>
      </c>
      <c r="E628" s="23">
        <f t="shared" ref="E628:E691" si="20">IF(ISERROR(C628/D628-1),"",((C628/D628-1)))</f>
        <v>0.68899109285714277</v>
      </c>
      <c r="F628" s="24">
        <f t="shared" ref="F628:F691" si="21">C628/$C$1579</f>
        <v>9.2395128238803364E-5</v>
      </c>
      <c r="G628" s="120"/>
    </row>
    <row r="629" spans="1:7" x14ac:dyDescent="0.15">
      <c r="A629" s="25" t="s">
        <v>891</v>
      </c>
      <c r="B629" s="25" t="s">
        <v>892</v>
      </c>
      <c r="C629" s="122">
        <v>1.4837601999999999</v>
      </c>
      <c r="D629" s="124">
        <v>0.4</v>
      </c>
      <c r="E629" s="23">
        <f t="shared" si="20"/>
        <v>2.7094004999999997</v>
      </c>
      <c r="F629" s="24">
        <f t="shared" si="21"/>
        <v>5.7977221065118506E-5</v>
      </c>
      <c r="G629" s="120"/>
    </row>
    <row r="630" spans="1:7" x14ac:dyDescent="0.15">
      <c r="A630" s="25" t="s">
        <v>893</v>
      </c>
      <c r="B630" s="25" t="s">
        <v>894</v>
      </c>
      <c r="C630" s="122">
        <v>0.53434457999999996</v>
      </c>
      <c r="D630" s="124">
        <v>9.7722539999999997E-2</v>
      </c>
      <c r="E630" s="23">
        <f t="shared" si="20"/>
        <v>4.4679767840663986</v>
      </c>
      <c r="F630" s="24">
        <f t="shared" si="21"/>
        <v>2.0879259222351363E-5</v>
      </c>
      <c r="G630" s="120"/>
    </row>
    <row r="631" spans="1:7" x14ac:dyDescent="0.15">
      <c r="A631" s="25" t="s">
        <v>895</v>
      </c>
      <c r="B631" s="25" t="s">
        <v>896</v>
      </c>
      <c r="C631" s="122">
        <v>2.5693766200000003</v>
      </c>
      <c r="D631" s="124">
        <v>1</v>
      </c>
      <c r="E631" s="23">
        <f t="shared" si="20"/>
        <v>1.5693766200000003</v>
      </c>
      <c r="F631" s="24">
        <f t="shared" si="21"/>
        <v>1.0039716410865247E-4</v>
      </c>
      <c r="G631" s="120"/>
    </row>
    <row r="632" spans="1:7" x14ac:dyDescent="0.15">
      <c r="A632" s="25" t="s">
        <v>897</v>
      </c>
      <c r="B632" s="25" t="s">
        <v>898</v>
      </c>
      <c r="C632" s="122">
        <v>2.7095574999999998</v>
      </c>
      <c r="D632" s="124">
        <v>1.4</v>
      </c>
      <c r="E632" s="23">
        <f t="shared" si="20"/>
        <v>0.93539821428571424</v>
      </c>
      <c r="F632" s="24">
        <f t="shared" si="21"/>
        <v>1.0587466503424868E-4</v>
      </c>
      <c r="G632" s="120"/>
    </row>
    <row r="633" spans="1:7" x14ac:dyDescent="0.15">
      <c r="A633" s="25" t="s">
        <v>899</v>
      </c>
      <c r="B633" s="25" t="s">
        <v>900</v>
      </c>
      <c r="C633" s="122">
        <v>0.63452916000000004</v>
      </c>
      <c r="D633" s="124">
        <v>0.4</v>
      </c>
      <c r="E633" s="23">
        <f t="shared" si="20"/>
        <v>0.58632290000000009</v>
      </c>
      <c r="F633" s="24">
        <f t="shared" si="21"/>
        <v>2.4793923830538085E-5</v>
      </c>
      <c r="G633" s="120"/>
    </row>
    <row r="634" spans="1:7" x14ac:dyDescent="0.15">
      <c r="A634" s="25" t="s">
        <v>436</v>
      </c>
      <c r="B634" s="25" t="s">
        <v>901</v>
      </c>
      <c r="C634" s="122">
        <v>10.56572409</v>
      </c>
      <c r="D634" s="124">
        <v>11</v>
      </c>
      <c r="E634" s="23">
        <f t="shared" si="20"/>
        <v>-3.947962818181816E-2</v>
      </c>
      <c r="F634" s="24">
        <f t="shared" si="21"/>
        <v>4.1285062187203708E-4</v>
      </c>
      <c r="G634" s="120"/>
    </row>
    <row r="635" spans="1:7" x14ac:dyDescent="0.15">
      <c r="A635" s="25" t="s">
        <v>438</v>
      </c>
      <c r="B635" s="25" t="s">
        <v>902</v>
      </c>
      <c r="C635" s="122">
        <v>0.34057893</v>
      </c>
      <c r="D635" s="124">
        <v>6</v>
      </c>
      <c r="E635" s="23">
        <f t="shared" si="20"/>
        <v>-0.94323684500000005</v>
      </c>
      <c r="F635" s="24">
        <f t="shared" si="21"/>
        <v>1.3307959004919745E-5</v>
      </c>
      <c r="G635" s="120"/>
    </row>
    <row r="636" spans="1:7" x14ac:dyDescent="0.15">
      <c r="A636" s="25" t="s">
        <v>440</v>
      </c>
      <c r="B636" s="25" t="s">
        <v>903</v>
      </c>
      <c r="C636" s="122">
        <v>0.94051154000000003</v>
      </c>
      <c r="D636" s="124">
        <v>0.6</v>
      </c>
      <c r="E636" s="23">
        <f t="shared" si="20"/>
        <v>0.56751923333333343</v>
      </c>
      <c r="F636" s="24">
        <f t="shared" si="21"/>
        <v>3.6750039169991922E-5</v>
      </c>
      <c r="G636" s="120"/>
    </row>
    <row r="637" spans="1:7" x14ac:dyDescent="0.15">
      <c r="A637" s="25" t="s">
        <v>904</v>
      </c>
      <c r="B637" s="25" t="s">
        <v>905</v>
      </c>
      <c r="C637" s="122">
        <v>2.6459999999999999E-3</v>
      </c>
      <c r="D637" s="124">
        <v>0.4</v>
      </c>
      <c r="E637" s="23">
        <f t="shared" si="20"/>
        <v>-0.99338499999999996</v>
      </c>
      <c r="F637" s="24">
        <f t="shared" si="21"/>
        <v>1.0339118608135167E-7</v>
      </c>
      <c r="G637" s="120"/>
    </row>
    <row r="638" spans="1:7" x14ac:dyDescent="0.15">
      <c r="A638" s="25" t="s">
        <v>906</v>
      </c>
      <c r="B638" s="25" t="s">
        <v>907</v>
      </c>
      <c r="C638" s="122">
        <v>0</v>
      </c>
      <c r="D638" s="124">
        <v>0</v>
      </c>
      <c r="E638" s="23" t="str">
        <f t="shared" si="20"/>
        <v/>
      </c>
      <c r="F638" s="24">
        <f t="shared" si="21"/>
        <v>0</v>
      </c>
      <c r="G638" s="120"/>
    </row>
    <row r="639" spans="1:7" x14ac:dyDescent="0.15">
      <c r="A639" s="25" t="s">
        <v>908</v>
      </c>
      <c r="B639" s="25" t="s">
        <v>909</v>
      </c>
      <c r="C639" s="122">
        <v>1.0995E-3</v>
      </c>
      <c r="D639" s="124">
        <v>0</v>
      </c>
      <c r="E639" s="23" t="str">
        <f t="shared" si="20"/>
        <v/>
      </c>
      <c r="F639" s="24">
        <f t="shared" si="21"/>
        <v>4.2962437300244204E-8</v>
      </c>
      <c r="G639" s="120"/>
    </row>
    <row r="640" spans="1:7" x14ac:dyDescent="0.15">
      <c r="A640" s="25" t="s">
        <v>926</v>
      </c>
      <c r="B640" s="25" t="s">
        <v>910</v>
      </c>
      <c r="C640" s="122">
        <v>7.9237358699999998</v>
      </c>
      <c r="D640" s="124">
        <v>3.6</v>
      </c>
      <c r="E640" s="23">
        <f t="shared" si="20"/>
        <v>1.2010377416666667</v>
      </c>
      <c r="F640" s="24">
        <f t="shared" si="21"/>
        <v>3.0961619417787265E-4</v>
      </c>
      <c r="G640" s="120"/>
    </row>
    <row r="641" spans="1:7" x14ac:dyDescent="0.15">
      <c r="A641" s="25" t="s">
        <v>452</v>
      </c>
      <c r="B641" s="25" t="s">
        <v>911</v>
      </c>
      <c r="C641" s="122">
        <v>12.141835</v>
      </c>
      <c r="D641" s="124">
        <v>11.4</v>
      </c>
      <c r="E641" s="23">
        <f t="shared" si="20"/>
        <v>6.5073245614035047E-2</v>
      </c>
      <c r="F641" s="24">
        <f t="shared" si="21"/>
        <v>4.7443640281710835E-4</v>
      </c>
      <c r="G641" s="120"/>
    </row>
    <row r="642" spans="1:7" x14ac:dyDescent="0.15">
      <c r="A642" s="25" t="s">
        <v>912</v>
      </c>
      <c r="B642" s="25" t="s">
        <v>928</v>
      </c>
      <c r="C642" s="122">
        <v>2.8199322000000002</v>
      </c>
      <c r="D642" s="124">
        <v>5</v>
      </c>
      <c r="E642" s="23">
        <f t="shared" si="20"/>
        <v>-0.43601355999999991</v>
      </c>
      <c r="F642" s="24">
        <f t="shared" si="21"/>
        <v>1.1018750371390606E-4</v>
      </c>
      <c r="G642" s="120"/>
    </row>
    <row r="643" spans="1:7" x14ac:dyDescent="0.15">
      <c r="A643" s="25" t="s">
        <v>456</v>
      </c>
      <c r="B643" s="25" t="s">
        <v>929</v>
      </c>
      <c r="C643" s="122">
        <v>9.4846122799999986</v>
      </c>
      <c r="D643" s="124">
        <v>3.6</v>
      </c>
      <c r="E643" s="23">
        <f t="shared" si="20"/>
        <v>1.6346145222222219</v>
      </c>
      <c r="F643" s="24">
        <f t="shared" si="21"/>
        <v>3.706066943125295E-4</v>
      </c>
      <c r="G643" s="120"/>
    </row>
    <row r="644" spans="1:7" x14ac:dyDescent="0.15">
      <c r="A644" s="25" t="s">
        <v>930</v>
      </c>
      <c r="B644" s="25" t="s">
        <v>931</v>
      </c>
      <c r="C644" s="122">
        <v>14.82698984</v>
      </c>
      <c r="D644" s="124">
        <v>15.2</v>
      </c>
      <c r="E644" s="23">
        <f t="shared" si="20"/>
        <v>-2.4540142105263119E-2</v>
      </c>
      <c r="F644" s="24">
        <f t="shared" si="21"/>
        <v>5.7935754556831087E-4</v>
      </c>
      <c r="G644" s="120"/>
    </row>
    <row r="645" spans="1:7" x14ac:dyDescent="0.15">
      <c r="A645" s="25" t="s">
        <v>460</v>
      </c>
      <c r="B645" s="25" t="s">
        <v>932</v>
      </c>
      <c r="C645" s="122">
        <v>14.82709064</v>
      </c>
      <c r="D645" s="124">
        <v>3</v>
      </c>
      <c r="E645" s="23">
        <f t="shared" si="20"/>
        <v>3.9423635466666669</v>
      </c>
      <c r="F645" s="24">
        <f t="shared" si="21"/>
        <v>5.7936148428016168E-4</v>
      </c>
      <c r="G645" s="120"/>
    </row>
    <row r="646" spans="1:7" x14ac:dyDescent="0.15">
      <c r="A646" s="25" t="s">
        <v>476</v>
      </c>
      <c r="B646" s="25" t="s">
        <v>933</v>
      </c>
      <c r="C646" s="122">
        <v>15.86194289</v>
      </c>
      <c r="D646" s="124">
        <v>11.6</v>
      </c>
      <c r="E646" s="23">
        <f t="shared" si="20"/>
        <v>0.36740886982758614</v>
      </c>
      <c r="F646" s="24">
        <f t="shared" si="21"/>
        <v>6.197978416295401E-4</v>
      </c>
      <c r="G646" s="120"/>
    </row>
    <row r="647" spans="1:7" x14ac:dyDescent="0.15">
      <c r="A647" s="25" t="s">
        <v>478</v>
      </c>
      <c r="B647" s="25" t="s">
        <v>934</v>
      </c>
      <c r="C647" s="122">
        <v>3.7041003699999999</v>
      </c>
      <c r="D647" s="124">
        <v>4.2</v>
      </c>
      <c r="E647" s="23">
        <f t="shared" si="20"/>
        <v>-0.1180713404761905</v>
      </c>
      <c r="F647" s="24">
        <f t="shared" si="21"/>
        <v>1.4473595261476705E-4</v>
      </c>
      <c r="G647" s="120"/>
    </row>
    <row r="648" spans="1:7" x14ac:dyDescent="0.15">
      <c r="A648" s="25" t="s">
        <v>935</v>
      </c>
      <c r="B648" s="25" t="s">
        <v>936</v>
      </c>
      <c r="C648" s="122">
        <v>3.1856770099999996</v>
      </c>
      <c r="D648" s="124">
        <v>1.8</v>
      </c>
      <c r="E648" s="23">
        <f t="shared" si="20"/>
        <v>0.76982056111111086</v>
      </c>
      <c r="F648" s="24">
        <f t="shared" si="21"/>
        <v>1.2447880745880346E-4</v>
      </c>
      <c r="G648" s="120"/>
    </row>
    <row r="649" spans="1:7" x14ac:dyDescent="0.15">
      <c r="A649" s="25" t="s">
        <v>937</v>
      </c>
      <c r="B649" s="25" t="s">
        <v>938</v>
      </c>
      <c r="C649" s="122">
        <v>4.6054960400000002</v>
      </c>
      <c r="D649" s="124">
        <v>3.2</v>
      </c>
      <c r="E649" s="23">
        <f t="shared" si="20"/>
        <v>0.43921751249999996</v>
      </c>
      <c r="F649" s="24">
        <f t="shared" si="21"/>
        <v>1.799575578490432E-4</v>
      </c>
      <c r="G649" s="120"/>
    </row>
    <row r="650" spans="1:7" x14ac:dyDescent="0.15">
      <c r="A650" s="25" t="s">
        <v>484</v>
      </c>
      <c r="B650" s="25" t="s">
        <v>939</v>
      </c>
      <c r="C650" s="122">
        <v>6.8887897300000001</v>
      </c>
      <c r="D650" s="124">
        <v>3</v>
      </c>
      <c r="E650" s="23">
        <f t="shared" si="20"/>
        <v>1.2962632433333332</v>
      </c>
      <c r="F650" s="24">
        <f t="shared" si="21"/>
        <v>2.6917616812159275E-4</v>
      </c>
      <c r="G650" s="120"/>
    </row>
    <row r="651" spans="1:7" x14ac:dyDescent="0.15">
      <c r="A651" s="25" t="s">
        <v>940</v>
      </c>
      <c r="B651" s="25" t="s">
        <v>941</v>
      </c>
      <c r="C651" s="122">
        <v>0.76558638000000001</v>
      </c>
      <c r="D651" s="124">
        <v>0.6</v>
      </c>
      <c r="E651" s="23">
        <f t="shared" si="20"/>
        <v>0.27597730000000009</v>
      </c>
      <c r="F651" s="24">
        <f t="shared" si="21"/>
        <v>2.9914922099746191E-5</v>
      </c>
      <c r="G651" s="120"/>
    </row>
    <row r="652" spans="1:7" x14ac:dyDescent="0.15">
      <c r="A652" s="25" t="s">
        <v>490</v>
      </c>
      <c r="B652" s="25" t="s">
        <v>942</v>
      </c>
      <c r="C652" s="122">
        <v>61.004054439999997</v>
      </c>
      <c r="D652" s="124">
        <v>26.2</v>
      </c>
      <c r="E652" s="23">
        <f t="shared" si="20"/>
        <v>1.328399024427481</v>
      </c>
      <c r="F652" s="24">
        <f t="shared" si="21"/>
        <v>2.3837042873480528E-3</v>
      </c>
      <c r="G652" s="120"/>
    </row>
    <row r="653" spans="1:7" x14ac:dyDescent="0.15">
      <c r="A653" s="25" t="s">
        <v>1214</v>
      </c>
      <c r="B653" s="25" t="s">
        <v>494</v>
      </c>
      <c r="C653" s="122">
        <v>1.9353999399999999</v>
      </c>
      <c r="D653" s="124">
        <v>3.4</v>
      </c>
      <c r="E653" s="23">
        <f t="shared" si="20"/>
        <v>-0.43076472352941175</v>
      </c>
      <c r="F653" s="24">
        <f t="shared" si="21"/>
        <v>7.5624828170210449E-5</v>
      </c>
      <c r="G653" s="120"/>
    </row>
    <row r="654" spans="1:7" x14ac:dyDescent="0.15">
      <c r="A654" s="25" t="s">
        <v>497</v>
      </c>
      <c r="B654" s="25" t="s">
        <v>943</v>
      </c>
      <c r="C654" s="122">
        <v>24.075410170000001</v>
      </c>
      <c r="D654" s="124">
        <v>16.600000000000001</v>
      </c>
      <c r="E654" s="23">
        <f t="shared" si="20"/>
        <v>0.45032591385542164</v>
      </c>
      <c r="F654" s="24">
        <f t="shared" si="21"/>
        <v>9.4073515225674101E-4</v>
      </c>
      <c r="G654" s="120"/>
    </row>
    <row r="655" spans="1:7" x14ac:dyDescent="0.15">
      <c r="A655" s="25" t="s">
        <v>944</v>
      </c>
      <c r="B655" s="25" t="s">
        <v>945</v>
      </c>
      <c r="C655" s="122">
        <v>2.0387047599999999</v>
      </c>
      <c r="D655" s="124">
        <v>1.8</v>
      </c>
      <c r="E655" s="23">
        <f t="shared" si="20"/>
        <v>0.13261375555555555</v>
      </c>
      <c r="F655" s="24">
        <f t="shared" si="21"/>
        <v>7.9661414665947624E-5</v>
      </c>
      <c r="G655" s="120"/>
    </row>
    <row r="656" spans="1:7" x14ac:dyDescent="0.15">
      <c r="A656" s="25" t="s">
        <v>1169</v>
      </c>
      <c r="B656" s="25" t="s">
        <v>950</v>
      </c>
      <c r="C656" s="122">
        <v>0.36186955999999998</v>
      </c>
      <c r="D656" s="124">
        <v>0</v>
      </c>
      <c r="E656" s="23" t="str">
        <f t="shared" si="20"/>
        <v/>
      </c>
      <c r="F656" s="24">
        <f t="shared" si="21"/>
        <v>1.4139880202243709E-5</v>
      </c>
      <c r="G656" s="120"/>
    </row>
    <row r="657" spans="1:7" x14ac:dyDescent="0.15">
      <c r="A657" s="25" t="s">
        <v>946</v>
      </c>
      <c r="B657" s="25" t="s">
        <v>947</v>
      </c>
      <c r="C657" s="122">
        <v>0.12235454</v>
      </c>
      <c r="D657" s="124">
        <v>0</v>
      </c>
      <c r="E657" s="23" t="str">
        <f t="shared" si="20"/>
        <v/>
      </c>
      <c r="F657" s="24">
        <f t="shared" si="21"/>
        <v>4.7809452052298515E-6</v>
      </c>
      <c r="G657" s="120"/>
    </row>
    <row r="658" spans="1:7" x14ac:dyDescent="0.15">
      <c r="A658" s="25" t="s">
        <v>948</v>
      </c>
      <c r="B658" s="25" t="s">
        <v>949</v>
      </c>
      <c r="C658" s="122">
        <v>1.4645500000000001E-2</v>
      </c>
      <c r="D658" s="124">
        <v>0</v>
      </c>
      <c r="E658" s="23" t="str">
        <f t="shared" si="20"/>
        <v/>
      </c>
      <c r="F658" s="24">
        <f t="shared" si="21"/>
        <v>5.7226591676282542E-7</v>
      </c>
      <c r="G658" s="120"/>
    </row>
    <row r="659" spans="1:7" x14ac:dyDescent="0.15">
      <c r="A659" s="25" t="s">
        <v>213</v>
      </c>
      <c r="B659" s="25" t="s">
        <v>214</v>
      </c>
      <c r="C659" s="122">
        <v>3.8198400000000001E-3</v>
      </c>
      <c r="D659" s="124">
        <v>0</v>
      </c>
      <c r="E659" s="23" t="str">
        <f t="shared" si="20"/>
        <v/>
      </c>
      <c r="F659" s="24">
        <f t="shared" si="21"/>
        <v>1.4925842337150052E-7</v>
      </c>
      <c r="G659" s="120"/>
    </row>
    <row r="660" spans="1:7" x14ac:dyDescent="0.15">
      <c r="A660" s="25" t="s">
        <v>919</v>
      </c>
      <c r="B660" s="25" t="s">
        <v>1018</v>
      </c>
      <c r="C660" s="122">
        <v>1.8375615900000002</v>
      </c>
      <c r="D660" s="124">
        <v>0.2</v>
      </c>
      <c r="E660" s="23">
        <f t="shared" si="20"/>
        <v>8.1878079499999998</v>
      </c>
      <c r="F660" s="24">
        <f t="shared" si="21"/>
        <v>7.1801841378546667E-5</v>
      </c>
      <c r="G660" s="120"/>
    </row>
    <row r="661" spans="1:7" x14ac:dyDescent="0.15">
      <c r="A661" s="25" t="s">
        <v>920</v>
      </c>
      <c r="B661" s="25" t="s">
        <v>1020</v>
      </c>
      <c r="C661" s="122">
        <v>1.0845000000000001E-4</v>
      </c>
      <c r="D661" s="124">
        <v>0</v>
      </c>
      <c r="E661" s="23" t="str">
        <f t="shared" si="20"/>
        <v/>
      </c>
      <c r="F661" s="24">
        <f t="shared" si="21"/>
        <v>4.2376319465315909E-9</v>
      </c>
      <c r="G661" s="120"/>
    </row>
    <row r="662" spans="1:7" x14ac:dyDescent="0.15">
      <c r="A662" s="25" t="s">
        <v>921</v>
      </c>
      <c r="B662" s="25" t="s">
        <v>1022</v>
      </c>
      <c r="C662" s="122">
        <v>2.1712000000000001E-4</v>
      </c>
      <c r="D662" s="124">
        <v>0</v>
      </c>
      <c r="E662" s="23" t="str">
        <f t="shared" si="20"/>
        <v/>
      </c>
      <c r="F662" s="24">
        <f t="shared" si="21"/>
        <v>8.4838602879754642E-9</v>
      </c>
      <c r="G662" s="120"/>
    </row>
    <row r="663" spans="1:7" x14ac:dyDescent="0.15">
      <c r="A663" s="25" t="s">
        <v>922</v>
      </c>
      <c r="B663" s="25" t="s">
        <v>1024</v>
      </c>
      <c r="C663" s="122">
        <v>1.1907426799999998</v>
      </c>
      <c r="D663" s="124">
        <v>2</v>
      </c>
      <c r="E663" s="23">
        <f t="shared" si="20"/>
        <v>-0.40462866000000008</v>
      </c>
      <c r="F663" s="24">
        <f t="shared" si="21"/>
        <v>4.6527701437221231E-5</v>
      </c>
      <c r="G663" s="120"/>
    </row>
    <row r="664" spans="1:7" x14ac:dyDescent="0.15">
      <c r="A664" s="25" t="s">
        <v>737</v>
      </c>
      <c r="B664" s="25" t="s">
        <v>951</v>
      </c>
      <c r="C664" s="122">
        <v>0.74920776</v>
      </c>
      <c r="D664" s="124">
        <v>3</v>
      </c>
      <c r="E664" s="23">
        <f t="shared" si="20"/>
        <v>-0.75026408</v>
      </c>
      <c r="F664" s="24">
        <f t="shared" si="21"/>
        <v>2.92749353468453E-5</v>
      </c>
      <c r="G664" s="120"/>
    </row>
    <row r="665" spans="1:7" x14ac:dyDescent="0.15">
      <c r="A665" s="25" t="s">
        <v>207</v>
      </c>
      <c r="B665" s="25" t="s">
        <v>431</v>
      </c>
      <c r="C665" s="122">
        <v>0.88504013000000004</v>
      </c>
      <c r="D665" s="124">
        <v>1.2</v>
      </c>
      <c r="E665" s="23">
        <f t="shared" si="20"/>
        <v>-0.26246655833333332</v>
      </c>
      <c r="F665" s="24">
        <f t="shared" si="21"/>
        <v>3.4582520321350596E-5</v>
      </c>
      <c r="G665" s="120"/>
    </row>
    <row r="666" spans="1:7" x14ac:dyDescent="0.15">
      <c r="A666" s="25" t="s">
        <v>953</v>
      </c>
      <c r="B666" s="25" t="s">
        <v>954</v>
      </c>
      <c r="C666" s="122">
        <v>4.4631675899999994</v>
      </c>
      <c r="D666" s="124">
        <v>2.4</v>
      </c>
      <c r="E666" s="23">
        <f t="shared" si="20"/>
        <v>0.8596531624999999</v>
      </c>
      <c r="F666" s="24">
        <f t="shared" si="21"/>
        <v>1.7439614165152981E-4</v>
      </c>
      <c r="G666" s="120"/>
    </row>
    <row r="667" spans="1:7" x14ac:dyDescent="0.15">
      <c r="A667" s="25" t="s">
        <v>955</v>
      </c>
      <c r="B667" s="25" t="s">
        <v>512</v>
      </c>
      <c r="C667" s="122">
        <v>14.019346130000001</v>
      </c>
      <c r="D667" s="124">
        <v>11.6</v>
      </c>
      <c r="E667" s="23">
        <f t="shared" si="20"/>
        <v>0.20856432155172433</v>
      </c>
      <c r="F667" s="24">
        <f t="shared" si="21"/>
        <v>5.477992533884004E-4</v>
      </c>
      <c r="G667" s="120"/>
    </row>
    <row r="668" spans="1:7" x14ac:dyDescent="0.15">
      <c r="A668" s="25" t="s">
        <v>956</v>
      </c>
      <c r="B668" s="25" t="s">
        <v>957</v>
      </c>
      <c r="C668" s="122">
        <v>909.73137399999996</v>
      </c>
      <c r="D668" s="124">
        <v>900.6</v>
      </c>
      <c r="E668" s="23">
        <f t="shared" si="20"/>
        <v>1.0139211636686518E-2</v>
      </c>
      <c r="F668" s="24">
        <f t="shared" si="21"/>
        <v>3.554731888634835E-2</v>
      </c>
      <c r="G668" s="120"/>
    </row>
    <row r="669" spans="1:7" x14ac:dyDescent="0.15">
      <c r="A669" s="25" t="s">
        <v>958</v>
      </c>
      <c r="B669" s="25" t="s">
        <v>514</v>
      </c>
      <c r="C669" s="122">
        <v>35.715623810000004</v>
      </c>
      <c r="D669" s="124">
        <v>28</v>
      </c>
      <c r="E669" s="23">
        <f t="shared" si="20"/>
        <v>0.27555799321428576</v>
      </c>
      <c r="F669" s="24">
        <f t="shared" si="21"/>
        <v>1.3955709400420503E-3</v>
      </c>
      <c r="G669" s="120"/>
    </row>
    <row r="670" spans="1:7" x14ac:dyDescent="0.15">
      <c r="A670" s="25" t="s">
        <v>959</v>
      </c>
      <c r="B670" s="25" t="s">
        <v>516</v>
      </c>
      <c r="C670" s="122">
        <v>19.429474550000002</v>
      </c>
      <c r="D670" s="124">
        <v>17.399999999999999</v>
      </c>
      <c r="E670" s="23">
        <f t="shared" si="20"/>
        <v>0.11663646839080477</v>
      </c>
      <c r="F670" s="24">
        <f t="shared" si="21"/>
        <v>7.5919743713603058E-4</v>
      </c>
      <c r="G670" s="120"/>
    </row>
    <row r="671" spans="1:7" x14ac:dyDescent="0.15">
      <c r="A671" s="25" t="s">
        <v>960</v>
      </c>
      <c r="B671" s="25" t="s">
        <v>518</v>
      </c>
      <c r="C671" s="122">
        <v>15.105405630000002</v>
      </c>
      <c r="D671" s="124">
        <v>1.2</v>
      </c>
      <c r="E671" s="23">
        <f t="shared" si="20"/>
        <v>11.587838025000002</v>
      </c>
      <c r="F671" s="24">
        <f t="shared" si="21"/>
        <v>5.9023650957128779E-4</v>
      </c>
      <c r="G671" s="120"/>
    </row>
    <row r="672" spans="1:7" x14ac:dyDescent="0.15">
      <c r="A672" s="25" t="s">
        <v>961</v>
      </c>
      <c r="B672" s="25" t="s">
        <v>520</v>
      </c>
      <c r="C672" s="122">
        <v>169.13670463</v>
      </c>
      <c r="D672" s="124">
        <v>226.8</v>
      </c>
      <c r="E672" s="23">
        <f t="shared" si="20"/>
        <v>-0.25424733408289246</v>
      </c>
      <c r="F672" s="24">
        <f t="shared" si="21"/>
        <v>6.6089359416428364E-3</v>
      </c>
      <c r="G672" s="120"/>
    </row>
    <row r="673" spans="1:7" x14ac:dyDescent="0.15">
      <c r="A673" s="25" t="s">
        <v>962</v>
      </c>
      <c r="B673" s="25" t="s">
        <v>522</v>
      </c>
      <c r="C673" s="122">
        <v>0.2855685</v>
      </c>
      <c r="D673" s="124">
        <v>0.4</v>
      </c>
      <c r="E673" s="23">
        <f t="shared" si="20"/>
        <v>-0.28607875000000005</v>
      </c>
      <c r="F673" s="24">
        <f t="shared" si="21"/>
        <v>1.1158452729581435E-5</v>
      </c>
      <c r="G673" s="120"/>
    </row>
    <row r="674" spans="1:7" x14ac:dyDescent="0.15">
      <c r="A674" s="25" t="s">
        <v>1170</v>
      </c>
      <c r="B674" s="25" t="s">
        <v>608</v>
      </c>
      <c r="C674" s="122">
        <v>963.948984</v>
      </c>
      <c r="D674" s="124">
        <v>776</v>
      </c>
      <c r="E674" s="23">
        <f t="shared" si="20"/>
        <v>0.24220229896907219</v>
      </c>
      <c r="F674" s="24">
        <f t="shared" si="21"/>
        <v>3.7665846098894139E-2</v>
      </c>
      <c r="G674" s="120"/>
    </row>
    <row r="675" spans="1:7" x14ac:dyDescent="0.15">
      <c r="A675" s="25" t="s">
        <v>1210</v>
      </c>
      <c r="B675" s="25" t="s">
        <v>610</v>
      </c>
      <c r="C675" s="122">
        <v>0.15970285999999997</v>
      </c>
      <c r="D675" s="124">
        <v>0.4</v>
      </c>
      <c r="E675" s="23">
        <f t="shared" si="20"/>
        <v>-0.60074285000000005</v>
      </c>
      <c r="F675" s="24">
        <f t="shared" si="21"/>
        <v>6.2403129690037991E-6</v>
      </c>
      <c r="G675" s="120"/>
    </row>
    <row r="676" spans="1:7" x14ac:dyDescent="0.15">
      <c r="A676" s="25" t="s">
        <v>963</v>
      </c>
      <c r="B676" s="25" t="s">
        <v>964</v>
      </c>
      <c r="C676" s="122">
        <v>5.12798088</v>
      </c>
      <c r="D676" s="124">
        <v>6.8</v>
      </c>
      <c r="E676" s="23">
        <f t="shared" si="20"/>
        <v>-0.24588516470588229</v>
      </c>
      <c r="F676" s="24">
        <f t="shared" si="21"/>
        <v>2.0037340339595371E-4</v>
      </c>
      <c r="G676" s="120"/>
    </row>
    <row r="677" spans="1:7" x14ac:dyDescent="0.15">
      <c r="A677" s="25" t="s">
        <v>965</v>
      </c>
      <c r="B677" s="25" t="s">
        <v>648</v>
      </c>
      <c r="C677" s="122">
        <v>21.221451630000001</v>
      </c>
      <c r="D677" s="124">
        <v>17.600000000000001</v>
      </c>
      <c r="E677" s="23">
        <f t="shared" si="20"/>
        <v>0.20576429715909095</v>
      </c>
      <c r="F677" s="24">
        <f t="shared" si="21"/>
        <v>8.2921808556074604E-4</v>
      </c>
      <c r="G677" s="120"/>
    </row>
    <row r="678" spans="1:7" x14ac:dyDescent="0.15">
      <c r="A678" s="25" t="s">
        <v>611</v>
      </c>
      <c r="B678" s="25" t="s">
        <v>612</v>
      </c>
      <c r="C678" s="122">
        <v>0.25155787000000002</v>
      </c>
      <c r="D678" s="124">
        <v>0.6</v>
      </c>
      <c r="E678" s="23">
        <f t="shared" si="20"/>
        <v>-0.58073688333333329</v>
      </c>
      <c r="F678" s="24">
        <f t="shared" si="21"/>
        <v>9.8295036082382755E-6</v>
      </c>
      <c r="G678" s="120"/>
    </row>
    <row r="679" spans="1:7" x14ac:dyDescent="0.15">
      <c r="A679" s="25" t="s">
        <v>613</v>
      </c>
      <c r="B679" s="25" t="s">
        <v>614</v>
      </c>
      <c r="C679" s="122">
        <v>70.542453379999998</v>
      </c>
      <c r="D679" s="124">
        <v>22.2</v>
      </c>
      <c r="E679" s="23">
        <f t="shared" si="20"/>
        <v>2.1775879900900903</v>
      </c>
      <c r="F679" s="24">
        <f t="shared" si="21"/>
        <v>2.7564126697077304E-3</v>
      </c>
      <c r="G679" s="120"/>
    </row>
    <row r="680" spans="1:7" x14ac:dyDescent="0.15">
      <c r="A680" s="25" t="s">
        <v>615</v>
      </c>
      <c r="B680" s="25" t="s">
        <v>616</v>
      </c>
      <c r="C680" s="122">
        <v>14.47129076</v>
      </c>
      <c r="D680" s="124">
        <v>12.6</v>
      </c>
      <c r="E680" s="23">
        <f t="shared" si="20"/>
        <v>0.14851513968253971</v>
      </c>
      <c r="F680" s="24">
        <f t="shared" si="21"/>
        <v>5.6545877392460509E-4</v>
      </c>
      <c r="G680" s="120"/>
    </row>
    <row r="681" spans="1:7" x14ac:dyDescent="0.15">
      <c r="A681" s="25" t="s">
        <v>617</v>
      </c>
      <c r="B681" s="25" t="s">
        <v>618</v>
      </c>
      <c r="C681" s="122">
        <v>1.03674482</v>
      </c>
      <c r="D681" s="124">
        <v>2.8</v>
      </c>
      <c r="E681" s="23">
        <f t="shared" si="20"/>
        <v>-0.62973399285714282</v>
      </c>
      <c r="F681" s="24">
        <f t="shared" si="21"/>
        <v>4.0510308618101835E-5</v>
      </c>
      <c r="G681" s="120"/>
    </row>
    <row r="682" spans="1:7" x14ac:dyDescent="0.15">
      <c r="A682" s="25" t="s">
        <v>619</v>
      </c>
      <c r="B682" s="25" t="s">
        <v>620</v>
      </c>
      <c r="C682" s="122">
        <v>0.97121118000000006</v>
      </c>
      <c r="D682" s="124">
        <v>0.8</v>
      </c>
      <c r="E682" s="23">
        <f t="shared" si="20"/>
        <v>0.21401397500000008</v>
      </c>
      <c r="F682" s="24">
        <f t="shared" si="21"/>
        <v>3.794961293865047E-5</v>
      </c>
      <c r="G682" s="120"/>
    </row>
    <row r="683" spans="1:7" x14ac:dyDescent="0.15">
      <c r="A683" s="25" t="s">
        <v>916</v>
      </c>
      <c r="B683" s="25" t="s">
        <v>621</v>
      </c>
      <c r="C683" s="122">
        <v>0.41244276000000002</v>
      </c>
      <c r="D683" s="124">
        <v>0.6</v>
      </c>
      <c r="E683" s="23">
        <f t="shared" si="20"/>
        <v>-0.31259539999999997</v>
      </c>
      <c r="F683" s="24">
        <f t="shared" si="21"/>
        <v>1.6116003834870094E-5</v>
      </c>
      <c r="G683" s="120"/>
    </row>
    <row r="684" spans="1:7" x14ac:dyDescent="0.15">
      <c r="A684" s="25" t="s">
        <v>622</v>
      </c>
      <c r="B684" s="25" t="s">
        <v>623</v>
      </c>
      <c r="C684" s="122">
        <v>0.87495310999999998</v>
      </c>
      <c r="D684" s="124">
        <v>2</v>
      </c>
      <c r="E684" s="23">
        <f t="shared" si="20"/>
        <v>-0.56252344500000007</v>
      </c>
      <c r="F684" s="24">
        <f t="shared" si="21"/>
        <v>3.4188374833132034E-5</v>
      </c>
      <c r="G684" s="120"/>
    </row>
    <row r="685" spans="1:7" x14ac:dyDescent="0.15">
      <c r="A685" s="25" t="s">
        <v>624</v>
      </c>
      <c r="B685" s="25" t="s">
        <v>625</v>
      </c>
      <c r="C685" s="122">
        <v>8.6325544999999995</v>
      </c>
      <c r="D685" s="124">
        <v>3.6</v>
      </c>
      <c r="E685" s="23">
        <f t="shared" si="20"/>
        <v>1.3979318055555554</v>
      </c>
      <c r="F685" s="24">
        <f t="shared" si="21"/>
        <v>3.3731294356270208E-4</v>
      </c>
      <c r="G685" s="120"/>
    </row>
    <row r="686" spans="1:7" x14ac:dyDescent="0.15">
      <c r="A686" s="25" t="s">
        <v>626</v>
      </c>
      <c r="B686" s="25" t="s">
        <v>627</v>
      </c>
      <c r="C686" s="122">
        <v>3.0277171000000003</v>
      </c>
      <c r="D686" s="124">
        <v>1.2</v>
      </c>
      <c r="E686" s="23">
        <f t="shared" si="20"/>
        <v>1.5230975833333336</v>
      </c>
      <c r="F686" s="24">
        <f t="shared" si="21"/>
        <v>1.1830659942849225E-4</v>
      </c>
      <c r="G686" s="120"/>
    </row>
    <row r="687" spans="1:7" x14ac:dyDescent="0.15">
      <c r="A687" s="25" t="s">
        <v>628</v>
      </c>
      <c r="B687" s="25" t="s">
        <v>629</v>
      </c>
      <c r="C687" s="122">
        <v>2.3982771199999999</v>
      </c>
      <c r="D687" s="124">
        <v>2</v>
      </c>
      <c r="E687" s="23">
        <f t="shared" si="20"/>
        <v>0.19913855999999996</v>
      </c>
      <c r="F687" s="24">
        <f t="shared" si="21"/>
        <v>9.3711532875498174E-5</v>
      </c>
      <c r="G687" s="120"/>
    </row>
    <row r="688" spans="1:7" x14ac:dyDescent="0.15">
      <c r="A688" s="25" t="s">
        <v>630</v>
      </c>
      <c r="B688" s="25" t="s">
        <v>631</v>
      </c>
      <c r="C688" s="122">
        <v>0.27253864</v>
      </c>
      <c r="D688" s="124">
        <v>0.2</v>
      </c>
      <c r="E688" s="23">
        <f t="shared" si="20"/>
        <v>0.36269319999999983</v>
      </c>
      <c r="F688" s="24">
        <f t="shared" si="21"/>
        <v>1.0649317174073514E-5</v>
      </c>
      <c r="G688" s="120"/>
    </row>
    <row r="689" spans="1:7" x14ac:dyDescent="0.15">
      <c r="A689" s="25" t="s">
        <v>632</v>
      </c>
      <c r="B689" s="25" t="s">
        <v>633</v>
      </c>
      <c r="C689" s="122">
        <v>17.778354589999999</v>
      </c>
      <c r="D689" s="124">
        <v>24.6</v>
      </c>
      <c r="E689" s="23">
        <f t="shared" si="20"/>
        <v>-0.27730265894308948</v>
      </c>
      <c r="F689" s="24">
        <f t="shared" si="21"/>
        <v>6.9468071339189063E-4</v>
      </c>
      <c r="G689" s="120"/>
    </row>
    <row r="690" spans="1:7" x14ac:dyDescent="0.15">
      <c r="A690" s="25" t="s">
        <v>634</v>
      </c>
      <c r="B690" s="25" t="s">
        <v>635</v>
      </c>
      <c r="C690" s="122">
        <v>12.577767919999999</v>
      </c>
      <c r="D690" s="124">
        <v>0.8</v>
      </c>
      <c r="E690" s="23">
        <f t="shared" si="20"/>
        <v>14.722209899999999</v>
      </c>
      <c r="F690" s="24">
        <f t="shared" si="21"/>
        <v>4.9147027343339966E-4</v>
      </c>
      <c r="G690" s="120"/>
    </row>
    <row r="691" spans="1:7" x14ac:dyDescent="0.15">
      <c r="A691" s="25" t="s">
        <v>636</v>
      </c>
      <c r="B691" s="25" t="s">
        <v>637</v>
      </c>
      <c r="C691" s="122">
        <v>0.14550689999999999</v>
      </c>
      <c r="D691" s="124">
        <v>0.2</v>
      </c>
      <c r="E691" s="23">
        <f t="shared" si="20"/>
        <v>-0.27246550000000003</v>
      </c>
      <c r="F691" s="24">
        <f t="shared" si="21"/>
        <v>5.6856126130085526E-6</v>
      </c>
      <c r="G691" s="120"/>
    </row>
    <row r="692" spans="1:7" x14ac:dyDescent="0.15">
      <c r="A692" s="25" t="s">
        <v>638</v>
      </c>
      <c r="B692" s="25" t="s">
        <v>639</v>
      </c>
      <c r="C692" s="122">
        <v>0.61262091000000007</v>
      </c>
      <c r="D692" s="124">
        <v>1.2</v>
      </c>
      <c r="E692" s="23">
        <f t="shared" ref="E692:E755" si="22">IF(ISERROR(C692/D692-1),"",((C692/D692-1)))</f>
        <v>-0.48948257499999992</v>
      </c>
      <c r="F692" s="24">
        <f t="shared" ref="F692:F755" si="23">C692/$C$1579</f>
        <v>2.3937869426733561E-5</v>
      </c>
      <c r="G692" s="120"/>
    </row>
    <row r="693" spans="1:7" x14ac:dyDescent="0.15">
      <c r="A693" s="25" t="s">
        <v>640</v>
      </c>
      <c r="B693" s="25" t="s">
        <v>641</v>
      </c>
      <c r="C693" s="122">
        <v>3.8486792400000001</v>
      </c>
      <c r="D693" s="124">
        <v>7.4</v>
      </c>
      <c r="E693" s="23">
        <f t="shared" si="22"/>
        <v>-0.47990821081081081</v>
      </c>
      <c r="F693" s="24">
        <f t="shared" si="23"/>
        <v>1.5038530289881904E-4</v>
      </c>
      <c r="G693" s="120"/>
    </row>
    <row r="694" spans="1:7" x14ac:dyDescent="0.15">
      <c r="A694" s="25" t="s">
        <v>642</v>
      </c>
      <c r="B694" s="25" t="s">
        <v>643</v>
      </c>
      <c r="C694" s="122">
        <v>0.51392640000000001</v>
      </c>
      <c r="D694" s="124">
        <v>0.6</v>
      </c>
      <c r="E694" s="23">
        <f t="shared" si="22"/>
        <v>-0.14345599999999992</v>
      </c>
      <c r="F694" s="24">
        <f t="shared" si="23"/>
        <v>2.0081428592032947E-5</v>
      </c>
      <c r="G694" s="120"/>
    </row>
    <row r="695" spans="1:7" x14ac:dyDescent="0.15">
      <c r="A695" s="25" t="s">
        <v>644</v>
      </c>
      <c r="B695" s="25" t="s">
        <v>645</v>
      </c>
      <c r="C695" s="122">
        <v>3.74115741</v>
      </c>
      <c r="D695" s="124">
        <v>2.2000000000000002</v>
      </c>
      <c r="E695" s="23">
        <f t="shared" si="22"/>
        <v>0.70052609545454536</v>
      </c>
      <c r="F695" s="24">
        <f t="shared" si="23"/>
        <v>1.4618393875167712E-4</v>
      </c>
      <c r="G695" s="120"/>
    </row>
    <row r="696" spans="1:7" x14ac:dyDescent="0.15">
      <c r="A696" s="25" t="s">
        <v>966</v>
      </c>
      <c r="B696" s="25" t="s">
        <v>647</v>
      </c>
      <c r="C696" s="122">
        <v>1.5348460700000002</v>
      </c>
      <c r="D696" s="124">
        <v>0.8</v>
      </c>
      <c r="E696" s="23">
        <f t="shared" si="22"/>
        <v>0.91855758750000005</v>
      </c>
      <c r="F696" s="24">
        <f t="shared" si="23"/>
        <v>5.9973377033107084E-5</v>
      </c>
      <c r="G696" s="120"/>
    </row>
    <row r="697" spans="1:7" x14ac:dyDescent="0.15">
      <c r="A697" s="25" t="s">
        <v>649</v>
      </c>
      <c r="B697" s="25" t="s">
        <v>650</v>
      </c>
      <c r="C697" s="122">
        <v>11.841722750000001</v>
      </c>
      <c r="D697" s="124">
        <v>10.199999999999999</v>
      </c>
      <c r="E697" s="23">
        <f t="shared" si="22"/>
        <v>0.1609532107843139</v>
      </c>
      <c r="F697" s="24">
        <f t="shared" si="23"/>
        <v>4.6270966000341103E-4</v>
      </c>
      <c r="G697" s="120"/>
    </row>
    <row r="698" spans="1:7" x14ac:dyDescent="0.15">
      <c r="A698" s="25" t="s">
        <v>967</v>
      </c>
      <c r="B698" s="25" t="s">
        <v>652</v>
      </c>
      <c r="C698" s="122">
        <v>210.72482538</v>
      </c>
      <c r="D698" s="124">
        <v>156.6</v>
      </c>
      <c r="E698" s="23">
        <f t="shared" si="22"/>
        <v>0.34562468314176242</v>
      </c>
      <c r="F698" s="24">
        <f t="shared" si="23"/>
        <v>8.2339718944912776E-3</v>
      </c>
      <c r="G698" s="120"/>
    </row>
    <row r="699" spans="1:7" x14ac:dyDescent="0.15">
      <c r="A699" s="25" t="s">
        <v>653</v>
      </c>
      <c r="B699" s="25" t="s">
        <v>654</v>
      </c>
      <c r="C699" s="122">
        <v>45.718487240000002</v>
      </c>
      <c r="D699" s="124">
        <v>32.799999999999997</v>
      </c>
      <c r="E699" s="23">
        <f t="shared" si="22"/>
        <v>0.39385631829268308</v>
      </c>
      <c r="F699" s="24">
        <f t="shared" si="23"/>
        <v>1.786428050487053E-3</v>
      </c>
      <c r="G699" s="120"/>
    </row>
    <row r="700" spans="1:7" x14ac:dyDescent="0.15">
      <c r="A700" s="25" t="s">
        <v>655</v>
      </c>
      <c r="B700" s="25" t="s">
        <v>656</v>
      </c>
      <c r="C700" s="122">
        <v>63.581899820000004</v>
      </c>
      <c r="D700" s="124">
        <v>63.4</v>
      </c>
      <c r="E700" s="23">
        <f t="shared" si="22"/>
        <v>2.8690823343848759E-3</v>
      </c>
      <c r="F700" s="24">
        <f t="shared" si="23"/>
        <v>2.4844323642084208E-3</v>
      </c>
      <c r="G700" s="120"/>
    </row>
    <row r="701" spans="1:7" x14ac:dyDescent="0.15">
      <c r="A701" s="25" t="s">
        <v>968</v>
      </c>
      <c r="B701" s="25" t="s">
        <v>658</v>
      </c>
      <c r="C701" s="122">
        <v>1.3626082900000001</v>
      </c>
      <c r="D701" s="124">
        <v>0.2</v>
      </c>
      <c r="E701" s="23">
        <f t="shared" si="22"/>
        <v>5.8130414500000001</v>
      </c>
      <c r="F701" s="24">
        <f t="shared" si="23"/>
        <v>5.3243268052676652E-5</v>
      </c>
      <c r="G701" s="120"/>
    </row>
    <row r="702" spans="1:7" x14ac:dyDescent="0.15">
      <c r="A702" s="25" t="s">
        <v>659</v>
      </c>
      <c r="B702" s="25" t="s">
        <v>660</v>
      </c>
      <c r="C702" s="122">
        <v>48.142673049999999</v>
      </c>
      <c r="D702" s="124">
        <v>117.4</v>
      </c>
      <c r="E702" s="23">
        <f t="shared" si="22"/>
        <v>-0.589926123935264</v>
      </c>
      <c r="F702" s="24">
        <f t="shared" si="23"/>
        <v>1.8811519530484598E-3</v>
      </c>
      <c r="G702" s="120"/>
    </row>
    <row r="703" spans="1:7" x14ac:dyDescent="0.15">
      <c r="A703" s="25" t="s">
        <v>969</v>
      </c>
      <c r="B703" s="25" t="s">
        <v>662</v>
      </c>
      <c r="C703" s="122">
        <v>35.452763979999993</v>
      </c>
      <c r="D703" s="124">
        <v>74.599999999999994</v>
      </c>
      <c r="E703" s="23">
        <f t="shared" si="22"/>
        <v>-0.5247618769436998</v>
      </c>
      <c r="F703" s="24">
        <f t="shared" si="23"/>
        <v>1.3852998177454352E-3</v>
      </c>
      <c r="G703" s="120"/>
    </row>
    <row r="704" spans="1:7" x14ac:dyDescent="0.15">
      <c r="A704" s="25" t="s">
        <v>970</v>
      </c>
      <c r="B704" s="25" t="s">
        <v>664</v>
      </c>
      <c r="C704" s="122">
        <v>35.996886509999996</v>
      </c>
      <c r="D704" s="124">
        <v>135</v>
      </c>
      <c r="E704" s="23">
        <f t="shared" si="22"/>
        <v>-0.73335639622222226</v>
      </c>
      <c r="F704" s="24">
        <f t="shared" si="23"/>
        <v>1.4065611456933892E-3</v>
      </c>
      <c r="G704" s="120"/>
    </row>
    <row r="705" spans="1:7" x14ac:dyDescent="0.15">
      <c r="A705" s="25" t="s">
        <v>971</v>
      </c>
      <c r="B705" s="25" t="s">
        <v>666</v>
      </c>
      <c r="C705" s="122">
        <v>0.92662304000000006</v>
      </c>
      <c r="D705" s="124">
        <v>1</v>
      </c>
      <c r="E705" s="23">
        <f t="shared" si="22"/>
        <v>-7.3376959999999936E-2</v>
      </c>
      <c r="F705" s="24">
        <f t="shared" si="23"/>
        <v>3.6207352666631813E-5</v>
      </c>
      <c r="G705" s="120"/>
    </row>
    <row r="706" spans="1:7" x14ac:dyDescent="0.15">
      <c r="A706" s="25" t="s">
        <v>667</v>
      </c>
      <c r="B706" s="25" t="s">
        <v>668</v>
      </c>
      <c r="C706" s="122">
        <v>38.105987340000006</v>
      </c>
      <c r="D706" s="124">
        <v>38.200000000000003</v>
      </c>
      <c r="E706" s="23">
        <f t="shared" si="22"/>
        <v>-2.4610643979057212E-3</v>
      </c>
      <c r="F706" s="24">
        <f t="shared" si="23"/>
        <v>1.4889732531683944E-3</v>
      </c>
      <c r="G706" s="120"/>
    </row>
    <row r="707" spans="1:7" x14ac:dyDescent="0.15">
      <c r="A707" s="25" t="s">
        <v>669</v>
      </c>
      <c r="B707" s="25" t="s">
        <v>670</v>
      </c>
      <c r="C707" s="122">
        <v>17.53547811</v>
      </c>
      <c r="D707" s="124">
        <v>0</v>
      </c>
      <c r="E707" s="23" t="str">
        <f t="shared" si="22"/>
        <v/>
      </c>
      <c r="F707" s="24">
        <f t="shared" si="23"/>
        <v>6.8519043095105025E-4</v>
      </c>
      <c r="G707" s="120"/>
    </row>
    <row r="708" spans="1:7" x14ac:dyDescent="0.15">
      <c r="A708" s="25" t="s">
        <v>1279</v>
      </c>
      <c r="B708" s="25" t="s">
        <v>1280</v>
      </c>
      <c r="C708" s="122">
        <v>4.0776562500000004</v>
      </c>
      <c r="D708" s="124">
        <v>5.2</v>
      </c>
      <c r="E708" s="23">
        <f t="shared" si="22"/>
        <v>-0.21583533653846143</v>
      </c>
      <c r="F708" s="24">
        <f t="shared" si="23"/>
        <v>1.5933247018878939E-4</v>
      </c>
      <c r="G708" s="120"/>
    </row>
    <row r="709" spans="1:7" x14ac:dyDescent="0.15">
      <c r="A709" s="25" t="s">
        <v>671</v>
      </c>
      <c r="B709" s="25" t="s">
        <v>672</v>
      </c>
      <c r="C709" s="122">
        <v>1.5762687500000001</v>
      </c>
      <c r="D709" s="124">
        <v>0.4</v>
      </c>
      <c r="E709" s="23">
        <f t="shared" si="22"/>
        <v>2.940671875</v>
      </c>
      <c r="F709" s="24">
        <f t="shared" si="23"/>
        <v>6.1591948467675588E-5</v>
      </c>
      <c r="G709" s="120"/>
    </row>
    <row r="710" spans="1:7" x14ac:dyDescent="0.15">
      <c r="A710" s="25" t="s">
        <v>673</v>
      </c>
      <c r="B710" s="25" t="s">
        <v>674</v>
      </c>
      <c r="C710" s="122">
        <v>1.3383551999999999</v>
      </c>
      <c r="D710" s="124">
        <v>0.2</v>
      </c>
      <c r="E710" s="23">
        <f t="shared" si="22"/>
        <v>5.6917759999999991</v>
      </c>
      <c r="F710" s="24">
        <f t="shared" si="23"/>
        <v>5.2295590145935232E-5</v>
      </c>
      <c r="G710" s="120"/>
    </row>
    <row r="711" spans="1:7" x14ac:dyDescent="0.15">
      <c r="A711" s="25" t="s">
        <v>675</v>
      </c>
      <c r="B711" s="25" t="s">
        <v>676</v>
      </c>
      <c r="C711" s="122">
        <v>1.3085119299999999</v>
      </c>
      <c r="D711" s="124">
        <v>1.2</v>
      </c>
      <c r="E711" s="23">
        <f t="shared" si="22"/>
        <v>9.042660833333338E-2</v>
      </c>
      <c r="F711" s="24">
        <f t="shared" si="23"/>
        <v>5.1129478625963195E-5</v>
      </c>
      <c r="G711" s="120"/>
    </row>
    <row r="712" spans="1:7" x14ac:dyDescent="0.15">
      <c r="A712" s="25" t="s">
        <v>972</v>
      </c>
      <c r="B712" s="25" t="s">
        <v>678</v>
      </c>
      <c r="C712" s="122">
        <v>1.2655610000000001E-2</v>
      </c>
      <c r="D712" s="124">
        <v>0</v>
      </c>
      <c r="E712" s="23" t="str">
        <f t="shared" si="22"/>
        <v/>
      </c>
      <c r="F712" s="24">
        <f t="shared" si="23"/>
        <v>4.9451191552646074E-7</v>
      </c>
      <c r="G712" s="120"/>
    </row>
    <row r="713" spans="1:7" x14ac:dyDescent="0.15">
      <c r="A713" s="25" t="s">
        <v>973</v>
      </c>
      <c r="B713" s="25" t="s">
        <v>974</v>
      </c>
      <c r="C713" s="122">
        <v>25.345665140000001</v>
      </c>
      <c r="D713" s="124">
        <v>9.8000000000000007</v>
      </c>
      <c r="E713" s="23">
        <f t="shared" si="22"/>
        <v>1.5862923612244897</v>
      </c>
      <c r="F713" s="24">
        <f t="shared" si="23"/>
        <v>9.9036975844496162E-4</v>
      </c>
      <c r="G713" s="120"/>
    </row>
    <row r="714" spans="1:7" x14ac:dyDescent="0.15">
      <c r="A714" s="25" t="s">
        <v>975</v>
      </c>
      <c r="B714" s="25" t="s">
        <v>701</v>
      </c>
      <c r="C714" s="122">
        <v>1.3293457799999999</v>
      </c>
      <c r="D714" s="124">
        <v>0.6</v>
      </c>
      <c r="E714" s="23">
        <f t="shared" si="22"/>
        <v>1.2155762999999999</v>
      </c>
      <c r="F714" s="24">
        <f t="shared" si="23"/>
        <v>5.1943551362977919E-5</v>
      </c>
      <c r="G714" s="120"/>
    </row>
    <row r="715" spans="1:7" x14ac:dyDescent="0.15">
      <c r="A715" s="25" t="s">
        <v>679</v>
      </c>
      <c r="B715" s="25" t="s">
        <v>680</v>
      </c>
      <c r="C715" s="122">
        <v>16.667755870000001</v>
      </c>
      <c r="D715" s="124">
        <v>8.8000000000000007</v>
      </c>
      <c r="E715" s="23">
        <f t="shared" si="22"/>
        <v>0.89406316704545441</v>
      </c>
      <c r="F715" s="24">
        <f t="shared" si="23"/>
        <v>6.5128459890918811E-4</v>
      </c>
      <c r="G715" s="120"/>
    </row>
    <row r="716" spans="1:7" x14ac:dyDescent="0.15">
      <c r="A716" s="25" t="s">
        <v>976</v>
      </c>
      <c r="B716" s="25" t="s">
        <v>703</v>
      </c>
      <c r="C716" s="122">
        <v>11.359867939999999</v>
      </c>
      <c r="D716" s="124">
        <v>10.199999999999999</v>
      </c>
      <c r="E716" s="23">
        <f t="shared" si="22"/>
        <v>0.11371254313725498</v>
      </c>
      <c r="F716" s="24">
        <f t="shared" si="23"/>
        <v>4.4388141347094523E-4</v>
      </c>
      <c r="G716" s="120"/>
    </row>
    <row r="717" spans="1:7" x14ac:dyDescent="0.15">
      <c r="A717" s="25" t="s">
        <v>977</v>
      </c>
      <c r="B717" s="25" t="s">
        <v>682</v>
      </c>
      <c r="C717" s="122">
        <v>20.456812639999999</v>
      </c>
      <c r="D717" s="124">
        <v>23.2</v>
      </c>
      <c r="E717" s="23">
        <f t="shared" si="22"/>
        <v>-0.11824083448275868</v>
      </c>
      <c r="F717" s="24">
        <f t="shared" si="23"/>
        <v>7.9934018227270859E-4</v>
      </c>
      <c r="G717" s="120"/>
    </row>
    <row r="718" spans="1:7" x14ac:dyDescent="0.15">
      <c r="A718" s="25" t="s">
        <v>978</v>
      </c>
      <c r="B718" s="25" t="s">
        <v>684</v>
      </c>
      <c r="C718" s="122">
        <v>17.93349985</v>
      </c>
      <c r="D718" s="124">
        <v>13.4</v>
      </c>
      <c r="E718" s="23">
        <f t="shared" si="22"/>
        <v>0.33832088432835827</v>
      </c>
      <c r="F718" s="24">
        <f t="shared" si="23"/>
        <v>7.0074294031792982E-4</v>
      </c>
      <c r="G718" s="120"/>
    </row>
    <row r="719" spans="1:7" x14ac:dyDescent="0.15">
      <c r="A719" s="25" t="s">
        <v>1046</v>
      </c>
      <c r="B719" s="25" t="s">
        <v>1099</v>
      </c>
      <c r="C719" s="122">
        <v>281.3016935</v>
      </c>
      <c r="D719" s="124">
        <v>207.8</v>
      </c>
      <c r="E719" s="23">
        <f t="shared" si="22"/>
        <v>0.35371363570741088</v>
      </c>
      <c r="F719" s="24">
        <f t="shared" si="23"/>
        <v>1.0991729303725569E-2</v>
      </c>
      <c r="G719" s="120"/>
    </row>
    <row r="720" spans="1:7" x14ac:dyDescent="0.15">
      <c r="A720" s="25" t="s">
        <v>1211</v>
      </c>
      <c r="B720" s="25" t="s">
        <v>685</v>
      </c>
      <c r="C720" s="122">
        <v>74.150753629999997</v>
      </c>
      <c r="D720" s="124">
        <v>29</v>
      </c>
      <c r="E720" s="23">
        <f t="shared" si="22"/>
        <v>1.5569225389655172</v>
      </c>
      <c r="F720" s="24">
        <f t="shared" si="23"/>
        <v>2.8974052783944794E-3</v>
      </c>
      <c r="G720" s="120"/>
    </row>
    <row r="721" spans="1:7" x14ac:dyDescent="0.15">
      <c r="A721" s="25" t="s">
        <v>915</v>
      </c>
      <c r="B721" s="25" t="s">
        <v>687</v>
      </c>
      <c r="C721" s="122">
        <v>13.837832970000001</v>
      </c>
      <c r="D721" s="124">
        <v>4</v>
      </c>
      <c r="E721" s="23">
        <f t="shared" si="22"/>
        <v>2.4594582425000002</v>
      </c>
      <c r="F721" s="24">
        <f t="shared" si="23"/>
        <v>5.4070671336505416E-4</v>
      </c>
      <c r="G721" s="120"/>
    </row>
    <row r="722" spans="1:7" x14ac:dyDescent="0.15">
      <c r="A722" s="25" t="s">
        <v>979</v>
      </c>
      <c r="B722" s="25" t="s">
        <v>689</v>
      </c>
      <c r="C722" s="122">
        <v>10.517991500000001</v>
      </c>
      <c r="D722" s="124">
        <v>3.8</v>
      </c>
      <c r="E722" s="23">
        <f t="shared" si="22"/>
        <v>1.7678925000000003</v>
      </c>
      <c r="F722" s="24">
        <f t="shared" si="23"/>
        <v>4.1098549371828245E-4</v>
      </c>
      <c r="G722" s="120"/>
    </row>
    <row r="723" spans="1:7" x14ac:dyDescent="0.15">
      <c r="A723" s="25" t="s">
        <v>980</v>
      </c>
      <c r="B723" s="25" t="s">
        <v>691</v>
      </c>
      <c r="C723" s="122">
        <v>6.3209850799999998</v>
      </c>
      <c r="D723" s="124">
        <v>4.8</v>
      </c>
      <c r="E723" s="23">
        <f t="shared" si="22"/>
        <v>0.31687189166666663</v>
      </c>
      <c r="F723" s="24">
        <f t="shared" si="23"/>
        <v>2.4698947264691139E-4</v>
      </c>
      <c r="G723" s="120"/>
    </row>
    <row r="724" spans="1:7" x14ac:dyDescent="0.15">
      <c r="A724" s="25" t="s">
        <v>692</v>
      </c>
      <c r="B724" s="25" t="s">
        <v>693</v>
      </c>
      <c r="C724" s="122">
        <v>6.6089762500000004</v>
      </c>
      <c r="D724" s="124">
        <v>3</v>
      </c>
      <c r="E724" s="23">
        <f t="shared" si="22"/>
        <v>1.2029920833333336</v>
      </c>
      <c r="F724" s="24">
        <f t="shared" si="23"/>
        <v>2.5824259004950258E-4</v>
      </c>
      <c r="G724" s="120"/>
    </row>
    <row r="725" spans="1:7" x14ac:dyDescent="0.15">
      <c r="A725" s="25" t="s">
        <v>694</v>
      </c>
      <c r="B725" s="25" t="s">
        <v>695</v>
      </c>
      <c r="C725" s="122">
        <v>5.7524040300000001</v>
      </c>
      <c r="D725" s="124">
        <v>2.8</v>
      </c>
      <c r="E725" s="23">
        <f t="shared" si="22"/>
        <v>1.0544300107142859</v>
      </c>
      <c r="F725" s="24">
        <f t="shared" si="23"/>
        <v>2.2477243971309421E-4</v>
      </c>
      <c r="G725" s="120"/>
    </row>
    <row r="726" spans="1:7" x14ac:dyDescent="0.15">
      <c r="A726" s="25" t="s">
        <v>696</v>
      </c>
      <c r="B726" s="25" t="s">
        <v>697</v>
      </c>
      <c r="C726" s="122">
        <v>6.29064918</v>
      </c>
      <c r="D726" s="124">
        <v>1.2</v>
      </c>
      <c r="E726" s="23">
        <f t="shared" si="22"/>
        <v>4.2422076500000001</v>
      </c>
      <c r="F726" s="24">
        <f t="shared" si="23"/>
        <v>2.4580411184500469E-4</v>
      </c>
      <c r="G726" s="120"/>
    </row>
    <row r="727" spans="1:7" x14ac:dyDescent="0.15">
      <c r="A727" s="25" t="s">
        <v>698</v>
      </c>
      <c r="B727" s="25" t="s">
        <v>699</v>
      </c>
      <c r="C727" s="122">
        <v>41.530935249999999</v>
      </c>
      <c r="D727" s="124">
        <v>33.6</v>
      </c>
      <c r="E727" s="23">
        <f t="shared" si="22"/>
        <v>0.23603973958333335</v>
      </c>
      <c r="F727" s="24">
        <f t="shared" si="23"/>
        <v>1.6228014567518207E-3</v>
      </c>
      <c r="G727" s="120"/>
    </row>
    <row r="728" spans="1:7" x14ac:dyDescent="0.15">
      <c r="A728" s="25" t="s">
        <v>704</v>
      </c>
      <c r="B728" s="25" t="s">
        <v>705</v>
      </c>
      <c r="C728" s="122">
        <v>6.83412416</v>
      </c>
      <c r="D728" s="124">
        <v>4.2</v>
      </c>
      <c r="E728" s="23">
        <f t="shared" si="22"/>
        <v>0.62717241904761889</v>
      </c>
      <c r="F728" s="24">
        <f t="shared" si="23"/>
        <v>2.6704013708602462E-4</v>
      </c>
      <c r="G728" s="120"/>
    </row>
    <row r="729" spans="1:7" x14ac:dyDescent="0.15">
      <c r="A729" s="25" t="s">
        <v>1190</v>
      </c>
      <c r="B729" s="25" t="s">
        <v>981</v>
      </c>
      <c r="C729" s="122">
        <v>0.46095846999999995</v>
      </c>
      <c r="D729" s="124">
        <v>0.2</v>
      </c>
      <c r="E729" s="23">
        <f t="shared" si="22"/>
        <v>1.3047923499999996</v>
      </c>
      <c r="F729" s="24">
        <f t="shared" si="23"/>
        <v>1.8011732028550702E-5</v>
      </c>
      <c r="G729" s="120"/>
    </row>
    <row r="730" spans="1:7" x14ac:dyDescent="0.15">
      <c r="A730" s="25" t="s">
        <v>1189</v>
      </c>
      <c r="B730" s="25" t="s">
        <v>952</v>
      </c>
      <c r="C730" s="122">
        <v>0.57244099000000004</v>
      </c>
      <c r="D730" s="124">
        <v>0</v>
      </c>
      <c r="E730" s="23" t="str">
        <f t="shared" si="22"/>
        <v/>
      </c>
      <c r="F730" s="24">
        <f t="shared" si="23"/>
        <v>2.236785824553408E-5</v>
      </c>
      <c r="G730" s="120"/>
    </row>
    <row r="731" spans="1:7" x14ac:dyDescent="0.15">
      <c r="A731" s="25" t="s">
        <v>707</v>
      </c>
      <c r="B731" s="25" t="s">
        <v>708</v>
      </c>
      <c r="C731" s="122">
        <v>12.01997252</v>
      </c>
      <c r="D731" s="124">
        <v>19.399999999999999</v>
      </c>
      <c r="E731" s="23">
        <f t="shared" si="22"/>
        <v>-0.38041378762886591</v>
      </c>
      <c r="F731" s="24">
        <f t="shared" si="23"/>
        <v>4.6967468462133543E-4</v>
      </c>
      <c r="G731" s="120"/>
    </row>
    <row r="732" spans="1:7" x14ac:dyDescent="0.15">
      <c r="A732" s="25" t="s">
        <v>709</v>
      </c>
      <c r="B732" s="25" t="s">
        <v>710</v>
      </c>
      <c r="C732" s="122">
        <v>51.401527109999996</v>
      </c>
      <c r="D732" s="124">
        <v>31.2</v>
      </c>
      <c r="E732" s="23">
        <f t="shared" si="22"/>
        <v>0.64748484326923061</v>
      </c>
      <c r="F732" s="24">
        <f t="shared" si="23"/>
        <v>2.0084901187814256E-3</v>
      </c>
      <c r="G732" s="120"/>
    </row>
    <row r="733" spans="1:7" x14ac:dyDescent="0.15">
      <c r="A733" s="25" t="s">
        <v>1213</v>
      </c>
      <c r="B733" s="25" t="s">
        <v>706</v>
      </c>
      <c r="C733" s="122">
        <v>5.3365107500000004</v>
      </c>
      <c r="D733" s="124">
        <v>4</v>
      </c>
      <c r="E733" s="23">
        <f t="shared" si="22"/>
        <v>0.3341276875000001</v>
      </c>
      <c r="F733" s="24">
        <f t="shared" si="23"/>
        <v>2.0852160845743901E-4</v>
      </c>
      <c r="G733" s="120"/>
    </row>
    <row r="734" spans="1:7" x14ac:dyDescent="0.15">
      <c r="A734" s="25" t="s">
        <v>711</v>
      </c>
      <c r="B734" s="25" t="s">
        <v>712</v>
      </c>
      <c r="C734" s="122">
        <v>4.7434809299999996</v>
      </c>
      <c r="D734" s="124">
        <v>7.6</v>
      </c>
      <c r="E734" s="23">
        <f t="shared" si="22"/>
        <v>-0.37585777236842111</v>
      </c>
      <c r="F734" s="24">
        <f t="shared" si="23"/>
        <v>1.8534925151435111E-4</v>
      </c>
      <c r="G734" s="120"/>
    </row>
    <row r="735" spans="1:7" x14ac:dyDescent="0.15">
      <c r="A735" s="25" t="s">
        <v>982</v>
      </c>
      <c r="B735" s="25" t="s">
        <v>745</v>
      </c>
      <c r="C735" s="122">
        <v>1.19585436</v>
      </c>
      <c r="D735" s="124">
        <v>0</v>
      </c>
      <c r="E735" s="23" t="str">
        <f t="shared" si="22"/>
        <v/>
      </c>
      <c r="F735" s="24">
        <f t="shared" si="23"/>
        <v>4.6727437891517658E-5</v>
      </c>
      <c r="G735" s="120"/>
    </row>
    <row r="736" spans="1:7" x14ac:dyDescent="0.15">
      <c r="A736" s="25" t="s">
        <v>1445</v>
      </c>
      <c r="B736" s="25" t="s">
        <v>1446</v>
      </c>
      <c r="C736" s="122">
        <v>29.622263780000001</v>
      </c>
      <c r="D736" s="124">
        <v>29.4</v>
      </c>
      <c r="E736" s="23">
        <f t="shared" si="22"/>
        <v>7.5599925170068971E-3</v>
      </c>
      <c r="F736" s="24">
        <f t="shared" si="23"/>
        <v>1.1574758074939016E-3</v>
      </c>
      <c r="G736" s="120"/>
    </row>
    <row r="737" spans="1:7" x14ac:dyDescent="0.15">
      <c r="A737" s="25" t="s">
        <v>914</v>
      </c>
      <c r="B737" s="25" t="s">
        <v>1536</v>
      </c>
      <c r="C737" s="122">
        <v>4.8507917300000001</v>
      </c>
      <c r="D737" s="124">
        <v>3.8</v>
      </c>
      <c r="E737" s="23">
        <f t="shared" si="22"/>
        <v>0.27652413947368437</v>
      </c>
      <c r="F737" s="24">
        <f t="shared" si="23"/>
        <v>1.8954236976504604E-4</v>
      </c>
      <c r="G737" s="120"/>
    </row>
    <row r="738" spans="1:7" x14ac:dyDescent="0.15">
      <c r="A738" s="25" t="s">
        <v>1100</v>
      </c>
      <c r="B738" s="25" t="s">
        <v>1101</v>
      </c>
      <c r="C738" s="122">
        <v>72.817281659999992</v>
      </c>
      <c r="D738" s="124">
        <v>44.2</v>
      </c>
      <c r="E738" s="23">
        <f t="shared" si="22"/>
        <v>0.64744981131221691</v>
      </c>
      <c r="F738" s="24">
        <f t="shared" si="23"/>
        <v>2.8453004981282147E-3</v>
      </c>
      <c r="G738" s="120"/>
    </row>
    <row r="739" spans="1:7" x14ac:dyDescent="0.15">
      <c r="A739" s="25" t="s">
        <v>1102</v>
      </c>
      <c r="B739" s="25" t="s">
        <v>1103</v>
      </c>
      <c r="C739" s="122">
        <v>1.0946638899999999</v>
      </c>
      <c r="D739" s="124">
        <v>2.8</v>
      </c>
      <c r="E739" s="23">
        <f t="shared" si="22"/>
        <v>-0.60904861071428573</v>
      </c>
      <c r="F739" s="24">
        <f t="shared" si="23"/>
        <v>4.2773468612065864E-5</v>
      </c>
      <c r="G739" s="120"/>
    </row>
    <row r="740" spans="1:7" x14ac:dyDescent="0.15">
      <c r="A740" s="25" t="s">
        <v>1191</v>
      </c>
      <c r="B740" s="25" t="s">
        <v>1448</v>
      </c>
      <c r="C740" s="122">
        <v>3.3642276600000001</v>
      </c>
      <c r="D740" s="124">
        <v>2.2000000000000002</v>
      </c>
      <c r="E740" s="23">
        <f t="shared" si="22"/>
        <v>0.52919439090909082</v>
      </c>
      <c r="F740" s="24">
        <f t="shared" si="23"/>
        <v>1.3145558881900616E-4</v>
      </c>
      <c r="G740" s="120"/>
    </row>
    <row r="741" spans="1:7" x14ac:dyDescent="0.15">
      <c r="A741" s="25" t="s">
        <v>983</v>
      </c>
      <c r="B741" s="25" t="s">
        <v>984</v>
      </c>
      <c r="C741" s="122">
        <v>3.2096163399999997</v>
      </c>
      <c r="D741" s="124">
        <v>0.2</v>
      </c>
      <c r="E741" s="23">
        <f t="shared" si="22"/>
        <v>15.048081699999997</v>
      </c>
      <c r="F741" s="24">
        <f t="shared" si="23"/>
        <v>1.2541422534341907E-4</v>
      </c>
      <c r="G741" s="120"/>
    </row>
    <row r="742" spans="1:7" x14ac:dyDescent="0.15">
      <c r="A742" s="25" t="s">
        <v>985</v>
      </c>
      <c r="B742" s="25" t="s">
        <v>1450</v>
      </c>
      <c r="C742" s="122">
        <v>3.3503093399999999</v>
      </c>
      <c r="D742" s="124">
        <v>4.2</v>
      </c>
      <c r="E742" s="23">
        <f t="shared" si="22"/>
        <v>-0.20230730000000008</v>
      </c>
      <c r="F742" s="24">
        <f t="shared" si="23"/>
        <v>1.309117371133902E-4</v>
      </c>
      <c r="G742" s="120"/>
    </row>
    <row r="743" spans="1:7" x14ac:dyDescent="0.15">
      <c r="A743" s="25" t="s">
        <v>917</v>
      </c>
      <c r="B743" s="25" t="s">
        <v>986</v>
      </c>
      <c r="C743" s="122">
        <v>7.4170699999999992E-2</v>
      </c>
      <c r="D743" s="124">
        <v>0</v>
      </c>
      <c r="E743" s="23" t="str">
        <f t="shared" si="22"/>
        <v/>
      </c>
      <c r="F743" s="24">
        <f t="shared" si="23"/>
        <v>2.8981846732744182E-6</v>
      </c>
      <c r="G743" s="120"/>
    </row>
    <row r="744" spans="1:7" x14ac:dyDescent="0.15">
      <c r="A744" s="25" t="s">
        <v>1451</v>
      </c>
      <c r="B744" s="25" t="s">
        <v>1452</v>
      </c>
      <c r="C744" s="122">
        <v>1.23144922</v>
      </c>
      <c r="D744" s="124">
        <v>4</v>
      </c>
      <c r="E744" s="23">
        <f t="shared" si="22"/>
        <v>-0.692137695</v>
      </c>
      <c r="F744" s="24">
        <f t="shared" si="23"/>
        <v>4.8118290043369377E-5</v>
      </c>
      <c r="G744" s="120"/>
    </row>
    <row r="745" spans="1:7" x14ac:dyDescent="0.15">
      <c r="A745" s="25" t="s">
        <v>1520</v>
      </c>
      <c r="B745" s="25" t="s">
        <v>1521</v>
      </c>
      <c r="C745" s="122">
        <v>1.5520550900000001</v>
      </c>
      <c r="D745" s="124">
        <v>0.4</v>
      </c>
      <c r="E745" s="23">
        <f t="shared" si="22"/>
        <v>2.880137725</v>
      </c>
      <c r="F745" s="24">
        <f t="shared" si="23"/>
        <v>6.0645811269349597E-5</v>
      </c>
      <c r="G745" s="120"/>
    </row>
    <row r="746" spans="1:7" x14ac:dyDescent="0.15">
      <c r="A746" s="25" t="s">
        <v>738</v>
      </c>
      <c r="B746" s="25" t="s">
        <v>296</v>
      </c>
      <c r="C746" s="122">
        <v>0.24606829999999999</v>
      </c>
      <c r="D746" s="124">
        <v>0</v>
      </c>
      <c r="E746" s="23" t="str">
        <f t="shared" si="22"/>
        <v/>
      </c>
      <c r="F746" s="24">
        <f t="shared" si="23"/>
        <v>9.6150012826991178E-6</v>
      </c>
      <c r="G746" s="120"/>
    </row>
    <row r="747" spans="1:7" x14ac:dyDescent="0.15">
      <c r="A747" s="25" t="s">
        <v>602</v>
      </c>
      <c r="B747" s="25" t="s">
        <v>603</v>
      </c>
      <c r="C747" s="122">
        <v>11.851230710000001</v>
      </c>
      <c r="D747" s="124">
        <v>3.4</v>
      </c>
      <c r="E747" s="23">
        <f t="shared" si="22"/>
        <v>2.4856560911764709</v>
      </c>
      <c r="F747" s="24">
        <f t="shared" si="23"/>
        <v>4.6308117899873002E-4</v>
      </c>
      <c r="G747" s="120"/>
    </row>
    <row r="748" spans="1:7" x14ac:dyDescent="0.15">
      <c r="A748" s="25" t="s">
        <v>987</v>
      </c>
      <c r="B748" s="25" t="s">
        <v>1453</v>
      </c>
      <c r="C748" s="122">
        <v>1.90807667</v>
      </c>
      <c r="D748" s="124">
        <v>3.6</v>
      </c>
      <c r="E748" s="23">
        <f t="shared" si="22"/>
        <v>-0.46997870277777776</v>
      </c>
      <c r="F748" s="24">
        <f t="shared" si="23"/>
        <v>7.4557184446506365E-5</v>
      </c>
      <c r="G748" s="120"/>
    </row>
    <row r="749" spans="1:7" x14ac:dyDescent="0.15">
      <c r="A749" s="25" t="s">
        <v>1454</v>
      </c>
      <c r="B749" s="25" t="s">
        <v>1455</v>
      </c>
      <c r="C749" s="122">
        <v>1.507E-5</v>
      </c>
      <c r="D749" s="124">
        <v>0</v>
      </c>
      <c r="E749" s="23" t="str">
        <f t="shared" si="22"/>
        <v/>
      </c>
      <c r="F749" s="24">
        <f t="shared" si="23"/>
        <v>5.8885305149129625E-10</v>
      </c>
      <c r="G749" s="120"/>
    </row>
    <row r="750" spans="1:7" x14ac:dyDescent="0.15">
      <c r="A750" s="25" t="s">
        <v>1456</v>
      </c>
      <c r="B750" s="25" t="s">
        <v>1457</v>
      </c>
      <c r="C750" s="122">
        <v>2.6988899999999998E-3</v>
      </c>
      <c r="D750" s="124">
        <v>0.6</v>
      </c>
      <c r="E750" s="23">
        <f t="shared" si="22"/>
        <v>-0.99550185000000002</v>
      </c>
      <c r="F750" s="24">
        <f t="shared" si="23"/>
        <v>1.0545783756730885E-7</v>
      </c>
      <c r="G750" s="120"/>
    </row>
    <row r="751" spans="1:7" x14ac:dyDescent="0.15">
      <c r="A751" s="25" t="s">
        <v>1458</v>
      </c>
      <c r="B751" s="25" t="s">
        <v>1459</v>
      </c>
      <c r="C751" s="122">
        <v>9.8291460000000011E-2</v>
      </c>
      <c r="D751" s="124">
        <v>0</v>
      </c>
      <c r="E751" s="23" t="str">
        <f t="shared" si="22"/>
        <v/>
      </c>
      <c r="F751" s="24">
        <f t="shared" si="23"/>
        <v>3.8406918484760905E-6</v>
      </c>
      <c r="G751" s="120"/>
    </row>
    <row r="752" spans="1:7" x14ac:dyDescent="0.15">
      <c r="A752" s="25" t="s">
        <v>1462</v>
      </c>
      <c r="B752" s="25" t="s">
        <v>1463</v>
      </c>
      <c r="C752" s="122">
        <v>6.27694E-3</v>
      </c>
      <c r="D752" s="124">
        <v>0</v>
      </c>
      <c r="E752" s="23" t="str">
        <f t="shared" si="22"/>
        <v/>
      </c>
      <c r="F752" s="24">
        <f t="shared" si="23"/>
        <v>2.452684321849885E-7</v>
      </c>
      <c r="G752" s="120"/>
    </row>
    <row r="753" spans="1:7" x14ac:dyDescent="0.15">
      <c r="A753" s="25" t="s">
        <v>1464</v>
      </c>
      <c r="B753" s="25" t="s">
        <v>1465</v>
      </c>
      <c r="C753" s="122">
        <v>0.28623990000000005</v>
      </c>
      <c r="D753" s="124">
        <v>0.4</v>
      </c>
      <c r="E753" s="23">
        <f t="shared" si="22"/>
        <v>-0.28440024999999991</v>
      </c>
      <c r="F753" s="24">
        <f t="shared" si="23"/>
        <v>1.1184687363872827E-5</v>
      </c>
      <c r="G753" s="120"/>
    </row>
    <row r="754" spans="1:7" x14ac:dyDescent="0.15">
      <c r="A754" s="25" t="s">
        <v>1215</v>
      </c>
      <c r="B754" s="25" t="s">
        <v>1466</v>
      </c>
      <c r="C754" s="122">
        <v>0.1494644</v>
      </c>
      <c r="D754" s="124">
        <v>0</v>
      </c>
      <c r="E754" s="23" t="str">
        <f t="shared" si="22"/>
        <v/>
      </c>
      <c r="F754" s="24">
        <f t="shared" si="23"/>
        <v>5.8402500351238014E-6</v>
      </c>
      <c r="G754" s="120"/>
    </row>
    <row r="755" spans="1:7" x14ac:dyDescent="0.15">
      <c r="A755" s="25" t="s">
        <v>1216</v>
      </c>
      <c r="B755" s="25" t="s">
        <v>1467</v>
      </c>
      <c r="C755" s="122">
        <v>7.7454999999999998E-3</v>
      </c>
      <c r="D755" s="124">
        <v>0</v>
      </c>
      <c r="E755" s="23" t="str">
        <f t="shared" si="22"/>
        <v/>
      </c>
      <c r="F755" s="24">
        <f t="shared" si="23"/>
        <v>3.0265171269580855E-7</v>
      </c>
      <c r="G755" s="120"/>
    </row>
    <row r="756" spans="1:7" x14ac:dyDescent="0.15">
      <c r="A756" s="25" t="s">
        <v>1468</v>
      </c>
      <c r="B756" s="25" t="s">
        <v>1469</v>
      </c>
      <c r="C756" s="122">
        <v>1.1142E-4</v>
      </c>
      <c r="D756" s="124">
        <v>0</v>
      </c>
      <c r="E756" s="23" t="str">
        <f t="shared" ref="E756:E819" si="24">IF(ISERROR(C756/D756-1),"",((C756/D756-1)))</f>
        <v/>
      </c>
      <c r="F756" s="24">
        <f t="shared" ref="F756:F788" si="25">C756/$C$1579</f>
        <v>4.3536832778473939E-9</v>
      </c>
      <c r="G756" s="120"/>
    </row>
    <row r="757" spans="1:7" x14ac:dyDescent="0.15">
      <c r="A757" s="25" t="s">
        <v>988</v>
      </c>
      <c r="B757" s="25" t="s">
        <v>989</v>
      </c>
      <c r="C757" s="122">
        <v>0</v>
      </c>
      <c r="D757" s="124">
        <v>0</v>
      </c>
      <c r="E757" s="23" t="str">
        <f t="shared" si="24"/>
        <v/>
      </c>
      <c r="F757" s="24">
        <f t="shared" si="25"/>
        <v>0</v>
      </c>
      <c r="G757" s="120"/>
    </row>
    <row r="758" spans="1:7" x14ac:dyDescent="0.15">
      <c r="A758" s="25" t="s">
        <v>990</v>
      </c>
      <c r="B758" s="25" t="s">
        <v>991</v>
      </c>
      <c r="C758" s="122">
        <v>0</v>
      </c>
      <c r="D758" s="124">
        <v>0</v>
      </c>
      <c r="E758" s="23" t="str">
        <f t="shared" si="24"/>
        <v/>
      </c>
      <c r="F758" s="24">
        <f t="shared" si="25"/>
        <v>0</v>
      </c>
      <c r="G758" s="120"/>
    </row>
    <row r="759" spans="1:7" x14ac:dyDescent="0.15">
      <c r="A759" s="25" t="s">
        <v>215</v>
      </c>
      <c r="B759" s="25" t="s">
        <v>216</v>
      </c>
      <c r="C759" s="122">
        <v>1.1866799999999999E-2</v>
      </c>
      <c r="D759" s="124">
        <v>0</v>
      </c>
      <c r="E759" s="23" t="str">
        <f t="shared" si="24"/>
        <v/>
      </c>
      <c r="F759" s="24">
        <f t="shared" si="25"/>
        <v>4.6368954156847464E-7</v>
      </c>
      <c r="G759" s="120"/>
    </row>
    <row r="760" spans="1:7" x14ac:dyDescent="0.15">
      <c r="A760" s="25" t="s">
        <v>992</v>
      </c>
      <c r="B760" s="25" t="s">
        <v>1471</v>
      </c>
      <c r="C760" s="122">
        <v>4.6829999999999997E-3</v>
      </c>
      <c r="D760" s="124">
        <v>0</v>
      </c>
      <c r="E760" s="23" t="str">
        <f t="shared" si="24"/>
        <v/>
      </c>
      <c r="F760" s="24">
        <f t="shared" si="25"/>
        <v>1.8298598806461446E-7</v>
      </c>
      <c r="G760" s="120"/>
    </row>
    <row r="761" spans="1:7" x14ac:dyDescent="0.15">
      <c r="A761" s="25" t="s">
        <v>993</v>
      </c>
      <c r="B761" s="25" t="s">
        <v>1473</v>
      </c>
      <c r="C761" s="122">
        <v>0</v>
      </c>
      <c r="D761" s="124">
        <v>0</v>
      </c>
      <c r="E761" s="23" t="str">
        <f t="shared" si="24"/>
        <v/>
      </c>
      <c r="F761" s="24">
        <f t="shared" si="25"/>
        <v>0</v>
      </c>
      <c r="G761" s="120"/>
    </row>
    <row r="762" spans="1:7" x14ac:dyDescent="0.15">
      <c r="A762" s="25" t="s">
        <v>994</v>
      </c>
      <c r="B762" s="25" t="s">
        <v>1475</v>
      </c>
      <c r="C762" s="122">
        <v>0</v>
      </c>
      <c r="D762" s="124">
        <v>0</v>
      </c>
      <c r="E762" s="23" t="str">
        <f t="shared" si="24"/>
        <v/>
      </c>
      <c r="F762" s="24">
        <f t="shared" si="25"/>
        <v>0</v>
      </c>
      <c r="G762" s="120"/>
    </row>
    <row r="763" spans="1:7" x14ac:dyDescent="0.15">
      <c r="A763" s="25" t="s">
        <v>995</v>
      </c>
      <c r="B763" s="25" t="s">
        <v>1477</v>
      </c>
      <c r="C763" s="122">
        <v>2.7721244900000004</v>
      </c>
      <c r="D763" s="124">
        <v>2</v>
      </c>
      <c r="E763" s="23">
        <f t="shared" si="24"/>
        <v>0.38606224500000019</v>
      </c>
      <c r="F763" s="24">
        <f t="shared" si="25"/>
        <v>1.0831944028203407E-4</v>
      </c>
      <c r="G763" s="120"/>
    </row>
    <row r="764" spans="1:7" x14ac:dyDescent="0.15">
      <c r="A764" s="25" t="s">
        <v>217</v>
      </c>
      <c r="B764" s="25" t="s">
        <v>218</v>
      </c>
      <c r="C764" s="122">
        <v>0</v>
      </c>
      <c r="D764" s="124">
        <v>1.2</v>
      </c>
      <c r="E764" s="23">
        <f t="shared" si="24"/>
        <v>-1</v>
      </c>
      <c r="F764" s="24">
        <f t="shared" si="25"/>
        <v>0</v>
      </c>
      <c r="G764" s="120"/>
    </row>
    <row r="765" spans="1:7" x14ac:dyDescent="0.15">
      <c r="A765" s="25" t="s">
        <v>1138</v>
      </c>
      <c r="B765" s="25" t="s">
        <v>1479</v>
      </c>
      <c r="C765" s="122">
        <v>0</v>
      </c>
      <c r="D765" s="124">
        <v>0</v>
      </c>
      <c r="E765" s="23" t="str">
        <f t="shared" si="24"/>
        <v/>
      </c>
      <c r="F765" s="24">
        <f t="shared" si="25"/>
        <v>0</v>
      </c>
      <c r="G765" s="120"/>
    </row>
    <row r="766" spans="1:7" x14ac:dyDescent="0.15">
      <c r="A766" s="25" t="s">
        <v>1139</v>
      </c>
      <c r="B766" s="25" t="s">
        <v>1481</v>
      </c>
      <c r="C766" s="122">
        <v>0</v>
      </c>
      <c r="D766" s="124">
        <v>0</v>
      </c>
      <c r="E766" s="23" t="str">
        <f t="shared" si="24"/>
        <v/>
      </c>
      <c r="F766" s="24">
        <f t="shared" si="25"/>
        <v>0</v>
      </c>
      <c r="G766" s="120"/>
    </row>
    <row r="767" spans="1:7" x14ac:dyDescent="0.15">
      <c r="A767" s="25" t="s">
        <v>1140</v>
      </c>
      <c r="B767" s="25" t="s">
        <v>1483</v>
      </c>
      <c r="C767" s="122">
        <v>0</v>
      </c>
      <c r="D767" s="124">
        <v>0</v>
      </c>
      <c r="E767" s="23" t="str">
        <f t="shared" si="24"/>
        <v/>
      </c>
      <c r="F767" s="24">
        <f t="shared" si="25"/>
        <v>0</v>
      </c>
      <c r="G767" s="120"/>
    </row>
    <row r="768" spans="1:7" x14ac:dyDescent="0.15">
      <c r="A768" s="25" t="s">
        <v>1141</v>
      </c>
      <c r="B768" s="25" t="s">
        <v>1485</v>
      </c>
      <c r="C768" s="122">
        <v>0</v>
      </c>
      <c r="D768" s="124">
        <v>0.2</v>
      </c>
      <c r="E768" s="23">
        <f t="shared" si="24"/>
        <v>-1</v>
      </c>
      <c r="F768" s="24">
        <f t="shared" si="25"/>
        <v>0</v>
      </c>
      <c r="G768" s="120"/>
    </row>
    <row r="769" spans="1:7" x14ac:dyDescent="0.15">
      <c r="A769" s="25" t="s">
        <v>1142</v>
      </c>
      <c r="B769" s="25" t="s">
        <v>1487</v>
      </c>
      <c r="C769" s="122">
        <v>1.72145E-3</v>
      </c>
      <c r="D769" s="124">
        <v>0</v>
      </c>
      <c r="E769" s="23" t="str">
        <f t="shared" si="24"/>
        <v/>
      </c>
      <c r="F769" s="24">
        <f t="shared" si="25"/>
        <v>6.7264836462487852E-8</v>
      </c>
      <c r="G769" s="120"/>
    </row>
    <row r="770" spans="1:7" x14ac:dyDescent="0.15">
      <c r="A770" s="25" t="s">
        <v>1143</v>
      </c>
      <c r="B770" s="25" t="s">
        <v>1489</v>
      </c>
      <c r="C770" s="122">
        <v>0</v>
      </c>
      <c r="D770" s="124">
        <v>0.2</v>
      </c>
      <c r="E770" s="23">
        <f t="shared" si="24"/>
        <v>-1</v>
      </c>
      <c r="F770" s="24">
        <f t="shared" si="25"/>
        <v>0</v>
      </c>
      <c r="G770" s="120"/>
    </row>
    <row r="771" spans="1:7" x14ac:dyDescent="0.15">
      <c r="A771" s="25" t="s">
        <v>1144</v>
      </c>
      <c r="B771" s="25" t="s">
        <v>1491</v>
      </c>
      <c r="C771" s="122">
        <v>1.4430000000000001E-3</v>
      </c>
      <c r="D771" s="124">
        <v>0</v>
      </c>
      <c r="E771" s="23" t="str">
        <f t="shared" si="24"/>
        <v/>
      </c>
      <c r="F771" s="24">
        <f t="shared" si="25"/>
        <v>5.638453572010222E-8</v>
      </c>
      <c r="G771" s="120"/>
    </row>
    <row r="772" spans="1:7" x14ac:dyDescent="0.15">
      <c r="A772" s="25" t="s">
        <v>294</v>
      </c>
      <c r="B772" s="25" t="s">
        <v>295</v>
      </c>
      <c r="C772" s="122">
        <v>1.065E-3</v>
      </c>
      <c r="D772" s="124">
        <v>0</v>
      </c>
      <c r="E772" s="23" t="str">
        <f t="shared" si="24"/>
        <v/>
      </c>
      <c r="F772" s="24">
        <f t="shared" si="25"/>
        <v>4.161436627990912E-8</v>
      </c>
      <c r="G772" s="120"/>
    </row>
    <row r="773" spans="1:7" x14ac:dyDescent="0.15">
      <c r="A773" s="25" t="s">
        <v>1047</v>
      </c>
      <c r="B773" s="25" t="s">
        <v>1048</v>
      </c>
      <c r="C773" s="122">
        <v>1.0924642900000001</v>
      </c>
      <c r="D773" s="124">
        <v>0.8</v>
      </c>
      <c r="E773" s="23">
        <f t="shared" si="24"/>
        <v>0.36558036250000003</v>
      </c>
      <c r="F773" s="24">
        <f t="shared" si="25"/>
        <v>4.2687520292751983E-5</v>
      </c>
      <c r="G773" s="120"/>
    </row>
    <row r="774" spans="1:7" x14ac:dyDescent="0.15">
      <c r="A774" s="25" t="s">
        <v>1147</v>
      </c>
      <c r="B774" s="25" t="s">
        <v>1148</v>
      </c>
      <c r="C774" s="122">
        <v>37.395479760000001</v>
      </c>
      <c r="D774" s="124">
        <v>25.4</v>
      </c>
      <c r="E774" s="23">
        <f t="shared" si="24"/>
        <v>0.47226298267716538</v>
      </c>
      <c r="F774" s="24">
        <f t="shared" si="25"/>
        <v>1.4612105088690781E-3</v>
      </c>
      <c r="G774" s="120"/>
    </row>
    <row r="775" spans="1:7" x14ac:dyDescent="0.15">
      <c r="A775" s="25" t="s">
        <v>1149</v>
      </c>
      <c r="B775" s="25" t="s">
        <v>1150</v>
      </c>
      <c r="C775" s="122">
        <v>0.73769255</v>
      </c>
      <c r="D775" s="124">
        <v>0.2</v>
      </c>
      <c r="E775" s="23">
        <f t="shared" si="24"/>
        <v>2.6884627499999998</v>
      </c>
      <c r="F775" s="24">
        <f t="shared" si="25"/>
        <v>2.8824984016582322E-5</v>
      </c>
      <c r="G775" s="120"/>
    </row>
    <row r="776" spans="1:7" x14ac:dyDescent="0.15">
      <c r="A776" s="25" t="s">
        <v>1151</v>
      </c>
      <c r="B776" s="25" t="s">
        <v>1152</v>
      </c>
      <c r="C776" s="122">
        <v>0.90504166000000008</v>
      </c>
      <c r="D776" s="124">
        <v>0.4</v>
      </c>
      <c r="E776" s="23">
        <f t="shared" si="24"/>
        <v>1.26260415</v>
      </c>
      <c r="F776" s="24">
        <f t="shared" si="25"/>
        <v>3.5364070551940824E-5</v>
      </c>
      <c r="G776" s="120"/>
    </row>
    <row r="777" spans="1:7" x14ac:dyDescent="0.15">
      <c r="A777" s="25" t="s">
        <v>1153</v>
      </c>
      <c r="B777" s="25" t="s">
        <v>1154</v>
      </c>
      <c r="C777" s="122">
        <v>3.4645694200000001</v>
      </c>
      <c r="D777" s="124">
        <v>1</v>
      </c>
      <c r="E777" s="23">
        <f t="shared" si="24"/>
        <v>2.4645694200000001</v>
      </c>
      <c r="F777" s="24">
        <f t="shared" si="25"/>
        <v>1.353763951606125E-4</v>
      </c>
      <c r="G777" s="120"/>
    </row>
    <row r="778" spans="1:7" x14ac:dyDescent="0.15">
      <c r="A778" s="25" t="s">
        <v>1227</v>
      </c>
      <c r="B778" s="25" t="s">
        <v>1228</v>
      </c>
      <c r="C778" s="122">
        <v>2.7521771400000001</v>
      </c>
      <c r="D778" s="124">
        <v>1.8</v>
      </c>
      <c r="E778" s="23">
        <f t="shared" si="24"/>
        <v>0.52898730000000005</v>
      </c>
      <c r="F778" s="24">
        <f t="shared" si="25"/>
        <v>1.075400071090636E-4</v>
      </c>
      <c r="G778" s="120"/>
    </row>
    <row r="779" spans="1:7" x14ac:dyDescent="0.15">
      <c r="A779" s="25" t="s">
        <v>1229</v>
      </c>
      <c r="B779" s="25" t="s">
        <v>1230</v>
      </c>
      <c r="C779" s="122">
        <v>2.9994949399999999</v>
      </c>
      <c r="D779" s="124">
        <v>2.2000000000000002</v>
      </c>
      <c r="E779" s="23">
        <f t="shared" si="24"/>
        <v>0.36340679090909078</v>
      </c>
      <c r="F779" s="24">
        <f t="shared" si="25"/>
        <v>1.1720383200741223E-4</v>
      </c>
      <c r="G779" s="120"/>
    </row>
    <row r="780" spans="1:7" x14ac:dyDescent="0.15">
      <c r="A780" s="25" t="s">
        <v>1231</v>
      </c>
      <c r="B780" s="25" t="s">
        <v>1232</v>
      </c>
      <c r="C780" s="122">
        <v>0.39439661999999998</v>
      </c>
      <c r="D780" s="124">
        <v>0.2</v>
      </c>
      <c r="E780" s="23">
        <f t="shared" si="24"/>
        <v>0.97198309999999988</v>
      </c>
      <c r="F780" s="24">
        <f t="shared" si="25"/>
        <v>1.5410859534495896E-5</v>
      </c>
      <c r="G780" s="120"/>
    </row>
    <row r="781" spans="1:7" x14ac:dyDescent="0.15">
      <c r="A781" s="25" t="s">
        <v>1233</v>
      </c>
      <c r="B781" s="25" t="s">
        <v>1234</v>
      </c>
      <c r="C781" s="122">
        <v>1.64129576</v>
      </c>
      <c r="D781" s="124">
        <v>0.6</v>
      </c>
      <c r="E781" s="23">
        <f t="shared" si="24"/>
        <v>1.7354929333333335</v>
      </c>
      <c r="F781" s="24">
        <f t="shared" si="25"/>
        <v>6.4132847821879639E-5</v>
      </c>
      <c r="G781" s="120"/>
    </row>
    <row r="782" spans="1:7" x14ac:dyDescent="0.15">
      <c r="A782" s="25" t="s">
        <v>1235</v>
      </c>
      <c r="B782" s="25" t="s">
        <v>1236</v>
      </c>
      <c r="C782" s="122">
        <v>2.138988E-2</v>
      </c>
      <c r="D782" s="124">
        <v>0</v>
      </c>
      <c r="E782" s="23" t="str">
        <f t="shared" si="24"/>
        <v/>
      </c>
      <c r="F782" s="24">
        <f t="shared" si="25"/>
        <v>8.3579934366507275E-7</v>
      </c>
      <c r="G782" s="120"/>
    </row>
    <row r="783" spans="1:7" x14ac:dyDescent="0.15">
      <c r="A783" s="25" t="s">
        <v>1237</v>
      </c>
      <c r="B783" s="25" t="s">
        <v>1238</v>
      </c>
      <c r="C783" s="122">
        <v>0.23206948999999999</v>
      </c>
      <c r="D783" s="124">
        <v>0.2</v>
      </c>
      <c r="E783" s="23">
        <f t="shared" si="24"/>
        <v>0.16034744999999995</v>
      </c>
      <c r="F783" s="24">
        <f t="shared" si="25"/>
        <v>9.0680044687809448E-6</v>
      </c>
      <c r="G783" s="120"/>
    </row>
    <row r="784" spans="1:7" x14ac:dyDescent="0.15">
      <c r="A784" s="25" t="s">
        <v>1239</v>
      </c>
      <c r="B784" s="25" t="s">
        <v>1240</v>
      </c>
      <c r="C784" s="122">
        <v>0.54126651999999997</v>
      </c>
      <c r="D784" s="124">
        <v>0.8</v>
      </c>
      <c r="E784" s="23">
        <f t="shared" si="24"/>
        <v>-0.32341685000000009</v>
      </c>
      <c r="F784" s="24">
        <f t="shared" si="25"/>
        <v>2.1149730721438267E-5</v>
      </c>
      <c r="G784" s="120"/>
    </row>
    <row r="785" spans="1:8" x14ac:dyDescent="0.15">
      <c r="A785" s="25" t="s">
        <v>1241</v>
      </c>
      <c r="B785" s="25" t="s">
        <v>1242</v>
      </c>
      <c r="C785" s="122">
        <v>1.1513823000000001</v>
      </c>
      <c r="D785" s="124">
        <v>0.4</v>
      </c>
      <c r="E785" s="23">
        <f t="shared" si="24"/>
        <v>1.8784557500000001</v>
      </c>
      <c r="F785" s="24">
        <f t="shared" si="25"/>
        <v>4.4989713390050903E-5</v>
      </c>
      <c r="G785" s="120"/>
    </row>
    <row r="786" spans="1:8" x14ac:dyDescent="0.15">
      <c r="A786" s="25" t="s">
        <v>1243</v>
      </c>
      <c r="B786" s="25" t="s">
        <v>1248</v>
      </c>
      <c r="C786" s="122">
        <v>31.818245409999999</v>
      </c>
      <c r="D786" s="124">
        <v>17.2</v>
      </c>
      <c r="E786" s="23">
        <f t="shared" si="24"/>
        <v>0.84989798895348834</v>
      </c>
      <c r="F786" s="24">
        <f t="shared" si="25"/>
        <v>1.2432827407284292E-3</v>
      </c>
      <c r="G786" s="120"/>
    </row>
    <row r="787" spans="1:8" x14ac:dyDescent="0.15">
      <c r="A787" s="25" t="s">
        <v>1334</v>
      </c>
      <c r="B787" s="25" t="s">
        <v>1494</v>
      </c>
      <c r="C787" s="122">
        <v>0.45839787999999998</v>
      </c>
      <c r="D787" s="125">
        <v>0</v>
      </c>
      <c r="E787" s="23" t="str">
        <f t="shared" si="24"/>
        <v/>
      </c>
      <c r="F787" s="43">
        <f t="shared" si="25"/>
        <v>1.7911678197421435E-5</v>
      </c>
      <c r="G787" s="120"/>
    </row>
    <row r="788" spans="1:8" s="4" customFormat="1" x14ac:dyDescent="0.15">
      <c r="A788" s="111" t="s">
        <v>1292</v>
      </c>
      <c r="B788" s="26"/>
      <c r="C788" s="28">
        <f>SUM(C436:C787)</f>
        <v>4893.6851826500033</v>
      </c>
      <c r="D788" s="28">
        <f>SUM(D436:D787)</f>
        <v>4598.8446953599969</v>
      </c>
      <c r="E788" s="29">
        <f t="shared" si="24"/>
        <v>6.41118600042061E-2</v>
      </c>
      <c r="F788" s="30">
        <f t="shared" si="25"/>
        <v>0.19121841093836733</v>
      </c>
      <c r="G788" s="120"/>
      <c r="H788" s="114"/>
    </row>
    <row r="789" spans="1:8" x14ac:dyDescent="0.15">
      <c r="E789" s="32" t="str">
        <f t="shared" si="24"/>
        <v/>
      </c>
      <c r="G789" s="120"/>
    </row>
    <row r="790" spans="1:8" s="4" customFormat="1" x14ac:dyDescent="0.15">
      <c r="A790" s="33" t="s">
        <v>918</v>
      </c>
      <c r="B790" s="34" t="s">
        <v>1543</v>
      </c>
      <c r="C790" s="140" t="s">
        <v>1000</v>
      </c>
      <c r="D790" s="141"/>
      <c r="E790" s="142"/>
      <c r="F790" s="35"/>
      <c r="G790" s="120"/>
    </row>
    <row r="791" spans="1:8" s="10" customFormat="1" x14ac:dyDescent="0.15">
      <c r="A791" s="36"/>
      <c r="B791" s="37"/>
      <c r="C791" s="7" t="s">
        <v>1396</v>
      </c>
      <c r="D791" s="38" t="s">
        <v>154</v>
      </c>
      <c r="E791" s="39" t="s">
        <v>1511</v>
      </c>
      <c r="F791" s="40" t="s">
        <v>1512</v>
      </c>
      <c r="G791" s="120"/>
    </row>
    <row r="792" spans="1:8" x14ac:dyDescent="0.15">
      <c r="A792" s="20" t="s">
        <v>1439</v>
      </c>
      <c r="B792" s="20" t="s">
        <v>1440</v>
      </c>
      <c r="C792" s="22">
        <v>0.13651721</v>
      </c>
      <c r="D792" s="45">
        <v>5.798524E-2</v>
      </c>
      <c r="E792" s="41">
        <f t="shared" ref="E792:E855" si="26">IF(ISERROR(C792/D792-1),"",((C792/D792-1)))</f>
        <v>1.3543441399914875</v>
      </c>
      <c r="F792" s="42">
        <f t="shared" ref="F792:F855" si="27">C792/$C$1579</f>
        <v>5.3343447703767817E-6</v>
      </c>
      <c r="G792" s="120"/>
    </row>
    <row r="793" spans="1:8" x14ac:dyDescent="0.15">
      <c r="A793" s="25" t="s">
        <v>1441</v>
      </c>
      <c r="B793" s="25" t="s">
        <v>1442</v>
      </c>
      <c r="C793" s="22">
        <v>1.17757369</v>
      </c>
      <c r="D793" s="22">
        <v>1.04229985</v>
      </c>
      <c r="E793" s="23">
        <f t="shared" si="26"/>
        <v>0.12978399641907257</v>
      </c>
      <c r="F793" s="24">
        <f t="shared" si="27"/>
        <v>4.6013129443421742E-5</v>
      </c>
      <c r="G793" s="120"/>
    </row>
    <row r="794" spans="1:8" x14ac:dyDescent="0.15">
      <c r="A794" s="25" t="s">
        <v>1443</v>
      </c>
      <c r="B794" s="25" t="s">
        <v>1444</v>
      </c>
      <c r="C794" s="22">
        <v>0.15264625000000001</v>
      </c>
      <c r="D794" s="22">
        <v>9.6551399999999996E-2</v>
      </c>
      <c r="E794" s="23">
        <f t="shared" si="26"/>
        <v>0.58098432544737855</v>
      </c>
      <c r="F794" s="24">
        <f t="shared" si="27"/>
        <v>5.9645793039949093E-6</v>
      </c>
      <c r="G794" s="120"/>
    </row>
    <row r="795" spans="1:8" x14ac:dyDescent="0.15">
      <c r="A795" s="25" t="s">
        <v>925</v>
      </c>
      <c r="B795" s="25" t="s">
        <v>1145</v>
      </c>
      <c r="C795" s="22">
        <v>0.31775111</v>
      </c>
      <c r="D795" s="22">
        <v>0.13463702999999999</v>
      </c>
      <c r="E795" s="23">
        <f t="shared" si="26"/>
        <v>1.3600573334096868</v>
      </c>
      <c r="F795" s="24">
        <f t="shared" si="27"/>
        <v>1.2415972842617554E-5</v>
      </c>
      <c r="G795" s="120"/>
    </row>
    <row r="796" spans="1:8" x14ac:dyDescent="0.15">
      <c r="A796" s="25" t="s">
        <v>924</v>
      </c>
      <c r="B796" s="25" t="s">
        <v>1146</v>
      </c>
      <c r="C796" s="22">
        <v>0.65702230000000006</v>
      </c>
      <c r="D796" s="22">
        <v>0.79330758000000001</v>
      </c>
      <c r="E796" s="23">
        <f t="shared" si="26"/>
        <v>-0.17179374486753296</v>
      </c>
      <c r="F796" s="24">
        <f t="shared" si="27"/>
        <v>2.5672832531707359E-5</v>
      </c>
      <c r="G796" s="120"/>
    </row>
    <row r="797" spans="1:8" x14ac:dyDescent="0.15">
      <c r="A797" s="25" t="s">
        <v>1059</v>
      </c>
      <c r="B797" s="25" t="s">
        <v>1060</v>
      </c>
      <c r="C797" s="22">
        <v>0.34667292999999999</v>
      </c>
      <c r="D797" s="22">
        <v>2.5238220000000002E-2</v>
      </c>
      <c r="E797" s="23">
        <f t="shared" si="26"/>
        <v>12.736029323779567</v>
      </c>
      <c r="F797" s="24">
        <f t="shared" si="27"/>
        <v>1.3546079143989948E-5</v>
      </c>
      <c r="G797" s="120"/>
    </row>
    <row r="798" spans="1:8" x14ac:dyDescent="0.15">
      <c r="A798" s="25" t="s">
        <v>553</v>
      </c>
      <c r="B798" s="25" t="s">
        <v>1058</v>
      </c>
      <c r="C798" s="22">
        <v>7.0952877800000005</v>
      </c>
      <c r="D798" s="22">
        <v>1.5283097800000001</v>
      </c>
      <c r="E798" s="23">
        <f t="shared" si="26"/>
        <v>3.6425717304511398</v>
      </c>
      <c r="F798" s="24">
        <f t="shared" si="27"/>
        <v>2.7724498078712041E-4</v>
      </c>
      <c r="G798" s="120"/>
    </row>
    <row r="799" spans="1:8" x14ac:dyDescent="0.15">
      <c r="A799" s="25" t="s">
        <v>1554</v>
      </c>
      <c r="B799" s="25" t="s">
        <v>1555</v>
      </c>
      <c r="C799" s="22">
        <v>0.71641783999999997</v>
      </c>
      <c r="D799" s="22">
        <v>2.7885E-2</v>
      </c>
      <c r="E799" s="23">
        <f t="shared" si="26"/>
        <v>24.691871615563922</v>
      </c>
      <c r="F799" s="24">
        <f t="shared" si="27"/>
        <v>2.7993684885653827E-5</v>
      </c>
      <c r="G799" s="120"/>
    </row>
    <row r="800" spans="1:8" x14ac:dyDescent="0.15">
      <c r="A800" s="65" t="s">
        <v>1155</v>
      </c>
      <c r="B800" s="25" t="s">
        <v>1556</v>
      </c>
      <c r="C800" s="22">
        <v>19.354545829999999</v>
      </c>
      <c r="D800" s="22">
        <v>32.425923879999999</v>
      </c>
      <c r="E800" s="23">
        <f t="shared" si="26"/>
        <v>-0.40311505381847579</v>
      </c>
      <c r="F800" s="24">
        <f t="shared" si="27"/>
        <v>7.5626963319334049E-4</v>
      </c>
      <c r="G800" s="120"/>
    </row>
    <row r="801" spans="1:7" x14ac:dyDescent="0.15">
      <c r="A801" s="25" t="s">
        <v>187</v>
      </c>
      <c r="B801" s="25" t="s">
        <v>229</v>
      </c>
      <c r="C801" s="22">
        <v>2.4565044199999999</v>
      </c>
      <c r="D801" s="22">
        <v>2.63244598</v>
      </c>
      <c r="E801" s="23">
        <f t="shared" si="26"/>
        <v>-6.6835772257708426E-2</v>
      </c>
      <c r="F801" s="24">
        <f t="shared" si="27"/>
        <v>9.5986736809479544E-5</v>
      </c>
      <c r="G801" s="120"/>
    </row>
    <row r="802" spans="1:7" x14ac:dyDescent="0.15">
      <c r="A802" s="25" t="s">
        <v>1156</v>
      </c>
      <c r="B802" s="25" t="s">
        <v>1557</v>
      </c>
      <c r="C802" s="22">
        <v>225.45134475</v>
      </c>
      <c r="D802" s="22">
        <v>262.21407649999998</v>
      </c>
      <c r="E802" s="23">
        <f t="shared" si="26"/>
        <v>-0.14020121360647075</v>
      </c>
      <c r="F802" s="24">
        <f t="shared" si="27"/>
        <v>8.8094036044362133E-3</v>
      </c>
      <c r="G802" s="120"/>
    </row>
    <row r="803" spans="1:7" x14ac:dyDescent="0.15">
      <c r="A803" s="25" t="s">
        <v>1157</v>
      </c>
      <c r="B803" s="25" t="s">
        <v>1558</v>
      </c>
      <c r="C803" s="22">
        <v>1.9870451</v>
      </c>
      <c r="D803" s="22">
        <v>0.49897791999999996</v>
      </c>
      <c r="E803" s="23">
        <f t="shared" si="26"/>
        <v>2.9822305163322662</v>
      </c>
      <c r="F803" s="24">
        <f t="shared" si="27"/>
        <v>7.7642838127792158E-5</v>
      </c>
      <c r="G803" s="120"/>
    </row>
    <row r="804" spans="1:7" x14ac:dyDescent="0.15">
      <c r="A804" s="25" t="s">
        <v>1559</v>
      </c>
      <c r="B804" s="25" t="s">
        <v>1560</v>
      </c>
      <c r="C804" s="22">
        <v>4.00193902</v>
      </c>
      <c r="D804" s="22">
        <v>2.6973394800000001</v>
      </c>
      <c r="E804" s="23">
        <f t="shared" si="26"/>
        <v>0.48366160421156912</v>
      </c>
      <c r="F804" s="24">
        <f t="shared" si="27"/>
        <v>1.5637385559449818E-4</v>
      </c>
      <c r="G804" s="120"/>
    </row>
    <row r="805" spans="1:7" x14ac:dyDescent="0.15">
      <c r="A805" s="25" t="s">
        <v>1561</v>
      </c>
      <c r="B805" s="25" t="s">
        <v>1562</v>
      </c>
      <c r="C805" s="22">
        <v>40.739804560000003</v>
      </c>
      <c r="D805" s="22">
        <v>9.6910734400000003</v>
      </c>
      <c r="E805" s="23">
        <f t="shared" si="26"/>
        <v>3.2038485016371938</v>
      </c>
      <c r="F805" s="24">
        <f t="shared" si="27"/>
        <v>1.5918884029406122E-3</v>
      </c>
      <c r="G805" s="120"/>
    </row>
    <row r="806" spans="1:7" x14ac:dyDescent="0.15">
      <c r="A806" s="25" t="s">
        <v>1563</v>
      </c>
      <c r="B806" s="25" t="s">
        <v>1564</v>
      </c>
      <c r="C806" s="22">
        <v>7.5527422900000003</v>
      </c>
      <c r="D806" s="22">
        <v>4.7338665500000001</v>
      </c>
      <c r="E806" s="23">
        <f t="shared" si="26"/>
        <v>0.59547004762945854</v>
      </c>
      <c r="F806" s="24">
        <f t="shared" si="27"/>
        <v>2.9511979725241279E-4</v>
      </c>
      <c r="G806" s="120"/>
    </row>
    <row r="807" spans="1:7" x14ac:dyDescent="0.15">
      <c r="A807" s="25" t="s">
        <v>554</v>
      </c>
      <c r="B807" s="25" t="s">
        <v>555</v>
      </c>
      <c r="C807" s="22">
        <v>1.7408691599999999</v>
      </c>
      <c r="D807" s="22">
        <v>2.936E-5</v>
      </c>
      <c r="E807" s="23">
        <f t="shared" si="26"/>
        <v>59292.908719346044</v>
      </c>
      <c r="F807" s="24">
        <f t="shared" si="27"/>
        <v>6.8023630863509594E-5</v>
      </c>
      <c r="G807" s="120"/>
    </row>
    <row r="808" spans="1:7" x14ac:dyDescent="0.15">
      <c r="A808" s="25" t="s">
        <v>1182</v>
      </c>
      <c r="B808" s="25" t="s">
        <v>1565</v>
      </c>
      <c r="C808" s="22">
        <v>0.29187969000000002</v>
      </c>
      <c r="D808" s="22">
        <v>0.19388728</v>
      </c>
      <c r="E808" s="23">
        <f t="shared" si="26"/>
        <v>0.50540917382512163</v>
      </c>
      <c r="F808" s="24">
        <f t="shared" si="27"/>
        <v>1.1405059464156177E-5</v>
      </c>
      <c r="G808" s="120"/>
    </row>
    <row r="809" spans="1:7" x14ac:dyDescent="0.15">
      <c r="A809" s="25" t="s">
        <v>1566</v>
      </c>
      <c r="B809" s="25" t="s">
        <v>1567</v>
      </c>
      <c r="C809" s="22">
        <v>0.50943559000000005</v>
      </c>
      <c r="D809" s="22">
        <v>0.73680484000000002</v>
      </c>
      <c r="E809" s="23">
        <f t="shared" si="26"/>
        <v>-0.30858816019721036</v>
      </c>
      <c r="F809" s="24">
        <f t="shared" si="27"/>
        <v>1.9905952336414657E-5</v>
      </c>
      <c r="G809" s="120"/>
    </row>
    <row r="810" spans="1:7" x14ac:dyDescent="0.15">
      <c r="A810" s="25" t="s">
        <v>1568</v>
      </c>
      <c r="B810" s="25" t="s">
        <v>1569</v>
      </c>
      <c r="C810" s="22">
        <v>0.78573261999999999</v>
      </c>
      <c r="D810" s="22">
        <v>0.70466788000000002</v>
      </c>
      <c r="E810" s="23">
        <f t="shared" si="26"/>
        <v>0.11503964108595377</v>
      </c>
      <c r="F810" s="24">
        <f t="shared" si="27"/>
        <v>3.0702126804462579E-5</v>
      </c>
      <c r="G810" s="120"/>
    </row>
    <row r="811" spans="1:7" x14ac:dyDescent="0.15">
      <c r="A811" s="25" t="s">
        <v>1570</v>
      </c>
      <c r="B811" s="25" t="s">
        <v>1571</v>
      </c>
      <c r="C811" s="22">
        <v>1.00621808</v>
      </c>
      <c r="D811" s="22">
        <v>1.5007732600000001</v>
      </c>
      <c r="E811" s="23">
        <f t="shared" si="26"/>
        <v>-0.32953357657771709</v>
      </c>
      <c r="F811" s="24">
        <f t="shared" si="27"/>
        <v>3.9317490834353898E-5</v>
      </c>
      <c r="G811" s="120"/>
    </row>
    <row r="812" spans="1:7" x14ac:dyDescent="0.15">
      <c r="A812" s="25" t="s">
        <v>1572</v>
      </c>
      <c r="B812" s="25" t="s">
        <v>1573</v>
      </c>
      <c r="C812" s="22">
        <v>1.7794236000000001</v>
      </c>
      <c r="D812" s="22">
        <v>0.68431257999999995</v>
      </c>
      <c r="E812" s="23">
        <f t="shared" si="26"/>
        <v>1.6003081808024051</v>
      </c>
      <c r="F812" s="24">
        <f t="shared" si="27"/>
        <v>6.9530127190154466E-5</v>
      </c>
      <c r="G812" s="120"/>
    </row>
    <row r="813" spans="1:7" x14ac:dyDescent="0.15">
      <c r="A813" s="25" t="s">
        <v>1183</v>
      </c>
      <c r="B813" s="25" t="s">
        <v>1576</v>
      </c>
      <c r="C813" s="22">
        <v>0.75406243999999989</v>
      </c>
      <c r="D813" s="22">
        <v>0.74512814000000005</v>
      </c>
      <c r="E813" s="23">
        <f t="shared" si="26"/>
        <v>1.1990286663982275E-2</v>
      </c>
      <c r="F813" s="24">
        <f t="shared" si="27"/>
        <v>2.9464629648903276E-5</v>
      </c>
      <c r="G813" s="120"/>
    </row>
    <row r="814" spans="1:7" x14ac:dyDescent="0.15">
      <c r="A814" s="25" t="s">
        <v>1574</v>
      </c>
      <c r="B814" s="25" t="s">
        <v>1575</v>
      </c>
      <c r="C814" s="22">
        <v>2.3843501200000001</v>
      </c>
      <c r="D814" s="22">
        <v>2.0585138600000001</v>
      </c>
      <c r="E814" s="23">
        <f t="shared" si="26"/>
        <v>0.15828713438927244</v>
      </c>
      <c r="F814" s="24">
        <f t="shared" si="27"/>
        <v>9.316734200302842E-5</v>
      </c>
      <c r="G814" s="120"/>
    </row>
    <row r="815" spans="1:7" x14ac:dyDescent="0.15">
      <c r="A815" s="25" t="s">
        <v>1577</v>
      </c>
      <c r="B815" s="25" t="s">
        <v>1578</v>
      </c>
      <c r="C815" s="22">
        <v>0.21586896999999999</v>
      </c>
      <c r="D815" s="22">
        <v>0.55003654000000002</v>
      </c>
      <c r="E815" s="23">
        <f t="shared" si="26"/>
        <v>-0.60753703744845755</v>
      </c>
      <c r="F815" s="24">
        <f t="shared" si="27"/>
        <v>8.434976888306773E-6</v>
      </c>
      <c r="G815" s="120"/>
    </row>
    <row r="816" spans="1:7" x14ac:dyDescent="0.15">
      <c r="A816" s="25" t="s">
        <v>1579</v>
      </c>
      <c r="B816" s="25" t="s">
        <v>1580</v>
      </c>
      <c r="C816" s="22">
        <v>3.3728108100000003</v>
      </c>
      <c r="D816" s="22">
        <v>2.17155188</v>
      </c>
      <c r="E816" s="23">
        <f t="shared" si="26"/>
        <v>0.55317993600042392</v>
      </c>
      <c r="F816" s="24">
        <f t="shared" si="27"/>
        <v>1.317909713053305E-4</v>
      </c>
      <c r="G816" s="120"/>
    </row>
    <row r="817" spans="1:7" x14ac:dyDescent="0.15">
      <c r="A817" s="25" t="s">
        <v>1581</v>
      </c>
      <c r="B817" s="25" t="s">
        <v>1582</v>
      </c>
      <c r="C817" s="22">
        <v>0.27344333000000004</v>
      </c>
      <c r="D817" s="22">
        <v>0.14390270999999999</v>
      </c>
      <c r="E817" s="23">
        <f t="shared" si="26"/>
        <v>0.90019583369903211</v>
      </c>
      <c r="F817" s="24">
        <f t="shared" si="27"/>
        <v>1.0684667503678932E-5</v>
      </c>
      <c r="G817" s="120"/>
    </row>
    <row r="818" spans="1:7" x14ac:dyDescent="0.15">
      <c r="A818" s="25" t="s">
        <v>1583</v>
      </c>
      <c r="B818" s="25" t="s">
        <v>1584</v>
      </c>
      <c r="C818" s="22">
        <v>6.6628367199999996</v>
      </c>
      <c r="D818" s="22">
        <v>4.2296540000000001E-2</v>
      </c>
      <c r="E818" s="23">
        <f t="shared" si="26"/>
        <v>156.52675561641684</v>
      </c>
      <c r="F818" s="24">
        <f t="shared" si="27"/>
        <v>2.6034716218714394E-4</v>
      </c>
      <c r="G818" s="120"/>
    </row>
    <row r="819" spans="1:7" x14ac:dyDescent="0.15">
      <c r="A819" s="25" t="s">
        <v>1585</v>
      </c>
      <c r="B819" s="25" t="s">
        <v>1586</v>
      </c>
      <c r="C819" s="22">
        <v>7.9099600000000006E-2</v>
      </c>
      <c r="D819" s="22">
        <v>0.99749643999999993</v>
      </c>
      <c r="E819" s="23">
        <f t="shared" si="26"/>
        <v>-0.92070187237961465</v>
      </c>
      <c r="F819" s="24">
        <f t="shared" si="27"/>
        <v>3.0907790863796244E-6</v>
      </c>
      <c r="G819" s="120"/>
    </row>
    <row r="820" spans="1:7" x14ac:dyDescent="0.15">
      <c r="A820" s="25" t="s">
        <v>1587</v>
      </c>
      <c r="B820" s="25" t="s">
        <v>1588</v>
      </c>
      <c r="C820" s="22">
        <v>0.61303275000000002</v>
      </c>
      <c r="D820" s="22">
        <v>0.32043491999999996</v>
      </c>
      <c r="E820" s="23">
        <f t="shared" si="26"/>
        <v>0.91312716479215217</v>
      </c>
      <c r="F820" s="24">
        <f t="shared" si="27"/>
        <v>2.395396187800935E-5</v>
      </c>
      <c r="G820" s="120"/>
    </row>
    <row r="821" spans="1:7" x14ac:dyDescent="0.15">
      <c r="A821" s="25" t="s">
        <v>723</v>
      </c>
      <c r="B821" s="25" t="s">
        <v>1131</v>
      </c>
      <c r="C821" s="22">
        <v>0.85114245999999993</v>
      </c>
      <c r="D821" s="22">
        <v>0.11109761</v>
      </c>
      <c r="E821" s="23">
        <f t="shared" si="26"/>
        <v>6.6612130539981909</v>
      </c>
      <c r="F821" s="24">
        <f t="shared" si="27"/>
        <v>3.3257985058049666E-5</v>
      </c>
      <c r="G821" s="120"/>
    </row>
    <row r="822" spans="1:7" x14ac:dyDescent="0.15">
      <c r="A822" s="25" t="s">
        <v>1595</v>
      </c>
      <c r="B822" s="25" t="s">
        <v>1596</v>
      </c>
      <c r="C822" s="22">
        <v>0.40696266999999997</v>
      </c>
      <c r="D822" s="22">
        <v>0.74144270999999995</v>
      </c>
      <c r="E822" s="23">
        <f t="shared" si="26"/>
        <v>-0.45112054578026672</v>
      </c>
      <c r="F822" s="24">
        <f t="shared" si="27"/>
        <v>1.5901871935802612E-5</v>
      </c>
      <c r="G822" s="120"/>
    </row>
    <row r="823" spans="1:7" x14ac:dyDescent="0.15">
      <c r="A823" s="25" t="s">
        <v>1597</v>
      </c>
      <c r="B823" s="25" t="s">
        <v>1598</v>
      </c>
      <c r="C823" s="22">
        <v>7.4866985799999997</v>
      </c>
      <c r="D823" s="22">
        <v>5.6477550299999999</v>
      </c>
      <c r="E823" s="23">
        <f t="shared" si="26"/>
        <v>0.32560611078770529</v>
      </c>
      <c r="F823" s="24">
        <f t="shared" si="27"/>
        <v>2.9253917083135728E-4</v>
      </c>
      <c r="G823" s="120"/>
    </row>
    <row r="824" spans="1:7" x14ac:dyDescent="0.15">
      <c r="A824" s="25" t="s">
        <v>1126</v>
      </c>
      <c r="B824" s="25" t="s">
        <v>1013</v>
      </c>
      <c r="C824" s="22">
        <v>0.13899016</v>
      </c>
      <c r="D824" s="22">
        <v>0.21236592999999998</v>
      </c>
      <c r="E824" s="23">
        <f t="shared" si="26"/>
        <v>-0.34551573314985118</v>
      </c>
      <c r="F824" s="24">
        <f t="shared" si="27"/>
        <v>5.4309741103691773E-6</v>
      </c>
      <c r="G824" s="120"/>
    </row>
    <row r="825" spans="1:7" x14ac:dyDescent="0.15">
      <c r="A825" s="25" t="s">
        <v>1004</v>
      </c>
      <c r="B825" s="25" t="s">
        <v>1599</v>
      </c>
      <c r="C825" s="22">
        <v>126.49483499999999</v>
      </c>
      <c r="D825" s="22">
        <v>78.48237687999999</v>
      </c>
      <c r="E825" s="23">
        <f t="shared" si="26"/>
        <v>0.61176100965203095</v>
      </c>
      <c r="F825" s="24">
        <f t="shared" si="27"/>
        <v>4.9427252546541478E-3</v>
      </c>
      <c r="G825" s="120"/>
    </row>
    <row r="826" spans="1:7" x14ac:dyDescent="0.15">
      <c r="A826" s="25" t="s">
        <v>1004</v>
      </c>
      <c r="B826" s="25" t="s">
        <v>1005</v>
      </c>
      <c r="C826" s="22">
        <v>3.9845121400000001</v>
      </c>
      <c r="D826" s="22">
        <v>1.4353531000000002</v>
      </c>
      <c r="E826" s="23">
        <f t="shared" si="26"/>
        <v>1.7759804469018805</v>
      </c>
      <c r="F826" s="24">
        <f t="shared" si="27"/>
        <v>1.5569290858282115E-4</v>
      </c>
      <c r="G826" s="120"/>
    </row>
    <row r="827" spans="1:7" x14ac:dyDescent="0.15">
      <c r="A827" s="25" t="s">
        <v>1600</v>
      </c>
      <c r="B827" s="25" t="s">
        <v>1601</v>
      </c>
      <c r="C827" s="22">
        <v>13.16150229</v>
      </c>
      <c r="D827" s="22">
        <v>6.9932443800000001</v>
      </c>
      <c r="E827" s="23">
        <f t="shared" si="26"/>
        <v>0.88203093940784028</v>
      </c>
      <c r="F827" s="24">
        <f t="shared" si="27"/>
        <v>5.1427941510790863E-4</v>
      </c>
      <c r="G827" s="120"/>
    </row>
    <row r="828" spans="1:7" x14ac:dyDescent="0.15">
      <c r="A828" s="25" t="s">
        <v>188</v>
      </c>
      <c r="B828" s="25" t="s">
        <v>792</v>
      </c>
      <c r="C828" s="22">
        <v>6.8533549999999999E-2</v>
      </c>
      <c r="D828" s="22">
        <v>7.771088000000001E-2</v>
      </c>
      <c r="E828" s="23">
        <f t="shared" si="26"/>
        <v>-0.11809581875793984</v>
      </c>
      <c r="F828" s="24">
        <f t="shared" si="27"/>
        <v>2.6779157297300149E-6</v>
      </c>
      <c r="G828" s="120"/>
    </row>
    <row r="829" spans="1:7" x14ac:dyDescent="0.15">
      <c r="A829" s="65" t="s">
        <v>1105</v>
      </c>
      <c r="B829" s="25" t="s">
        <v>1604</v>
      </c>
      <c r="C829" s="22">
        <v>2.8793289900000003</v>
      </c>
      <c r="D829" s="22">
        <v>0.22278310000000001</v>
      </c>
      <c r="E829" s="23">
        <f t="shared" si="26"/>
        <v>11.924360016536264</v>
      </c>
      <c r="F829" s="24">
        <f t="shared" si="27"/>
        <v>1.1250840491100544E-4</v>
      </c>
      <c r="G829" s="120"/>
    </row>
    <row r="830" spans="1:7" x14ac:dyDescent="0.15">
      <c r="A830" s="25" t="s">
        <v>1106</v>
      </c>
      <c r="B830" s="65" t="s">
        <v>1605</v>
      </c>
      <c r="C830" s="22">
        <v>3.0228359999999999E-2</v>
      </c>
      <c r="D830" s="22">
        <v>8.1561199999999993E-3</v>
      </c>
      <c r="E830" s="23">
        <f t="shared" si="26"/>
        <v>2.7062181527491016</v>
      </c>
      <c r="F830" s="24">
        <f t="shared" si="27"/>
        <v>1.1811587277755433E-6</v>
      </c>
      <c r="G830" s="120"/>
    </row>
    <row r="831" spans="1:7" x14ac:dyDescent="0.15">
      <c r="A831" s="25" t="s">
        <v>1107</v>
      </c>
      <c r="B831" s="65" t="s">
        <v>1606</v>
      </c>
      <c r="C831" s="22">
        <v>9.7314503800000001</v>
      </c>
      <c r="D831" s="22">
        <v>7.5402226600000004</v>
      </c>
      <c r="E831" s="23">
        <f t="shared" si="26"/>
        <v>0.29060517425091525</v>
      </c>
      <c r="F831" s="24">
        <f t="shared" si="27"/>
        <v>3.802517751625172E-4</v>
      </c>
      <c r="G831" s="120"/>
    </row>
    <row r="832" spans="1:7" x14ac:dyDescent="0.15">
      <c r="A832" s="25" t="s">
        <v>1108</v>
      </c>
      <c r="B832" s="65" t="s">
        <v>1607</v>
      </c>
      <c r="C832" s="22">
        <v>6.1855800000000002E-2</v>
      </c>
      <c r="D832" s="22">
        <v>5.6696790000000004E-2</v>
      </c>
      <c r="E832" s="23">
        <f t="shared" si="26"/>
        <v>9.0992982142375167E-2</v>
      </c>
      <c r="F832" s="24">
        <f t="shared" si="27"/>
        <v>2.4169858382505189E-6</v>
      </c>
      <c r="G832" s="120"/>
    </row>
    <row r="833" spans="1:7" x14ac:dyDescent="0.15">
      <c r="A833" s="25" t="s">
        <v>1109</v>
      </c>
      <c r="B833" s="65" t="s">
        <v>1608</v>
      </c>
      <c r="C833" s="22">
        <v>7.5463039999999995E-2</v>
      </c>
      <c r="D833" s="22">
        <v>6.8111317599999994</v>
      </c>
      <c r="E833" s="23">
        <f t="shared" si="26"/>
        <v>-0.98892063130489194</v>
      </c>
      <c r="F833" s="24">
        <f t="shared" si="27"/>
        <v>2.9486822414605006E-6</v>
      </c>
      <c r="G833" s="120"/>
    </row>
    <row r="834" spans="1:7" x14ac:dyDescent="0.15">
      <c r="A834" s="25" t="s">
        <v>1110</v>
      </c>
      <c r="B834" s="65" t="s">
        <v>1609</v>
      </c>
      <c r="C834" s="22">
        <v>0.61887542000000006</v>
      </c>
      <c r="D834" s="22">
        <v>1.47293304</v>
      </c>
      <c r="E834" s="23">
        <f t="shared" si="26"/>
        <v>-0.57983465426235536</v>
      </c>
      <c r="F834" s="24">
        <f t="shared" si="27"/>
        <v>2.4182261417382722E-5</v>
      </c>
      <c r="G834" s="120"/>
    </row>
    <row r="835" spans="1:7" x14ac:dyDescent="0.15">
      <c r="A835" s="25" t="s">
        <v>1111</v>
      </c>
      <c r="B835" s="65" t="s">
        <v>1610</v>
      </c>
      <c r="C835" s="22">
        <v>0.47071562</v>
      </c>
      <c r="D835" s="22">
        <v>0.16365529000000001</v>
      </c>
      <c r="E835" s="23">
        <f t="shared" si="26"/>
        <v>1.876262783806133</v>
      </c>
      <c r="F835" s="24">
        <f t="shared" si="27"/>
        <v>1.8392988004088749E-5</v>
      </c>
      <c r="G835" s="120"/>
    </row>
    <row r="836" spans="1:7" x14ac:dyDescent="0.15">
      <c r="A836" s="25" t="s">
        <v>1112</v>
      </c>
      <c r="B836" s="65" t="s">
        <v>1611</v>
      </c>
      <c r="C836" s="22">
        <v>0.32585513999999999</v>
      </c>
      <c r="D836" s="22">
        <v>8.3638039999999997E-2</v>
      </c>
      <c r="E836" s="23">
        <f t="shared" si="26"/>
        <v>2.8960159755058821</v>
      </c>
      <c r="F836" s="24">
        <f t="shared" si="27"/>
        <v>1.2732633943803818E-5</v>
      </c>
      <c r="G836" s="120"/>
    </row>
    <row r="837" spans="1:7" x14ac:dyDescent="0.15">
      <c r="A837" s="25" t="s">
        <v>1113</v>
      </c>
      <c r="B837" s="65" t="s">
        <v>1612</v>
      </c>
      <c r="C837" s="22">
        <v>0.12135928999999999</v>
      </c>
      <c r="D837" s="22">
        <v>2.5050479999999999</v>
      </c>
      <c r="E837" s="23">
        <f t="shared" si="26"/>
        <v>-0.95155410594926726</v>
      </c>
      <c r="F837" s="24">
        <f t="shared" si="27"/>
        <v>4.7420562868823584E-6</v>
      </c>
      <c r="G837" s="120"/>
    </row>
    <row r="838" spans="1:7" x14ac:dyDescent="0.15">
      <c r="A838" s="25" t="s">
        <v>1114</v>
      </c>
      <c r="B838" s="25" t="s">
        <v>1613</v>
      </c>
      <c r="C838" s="22">
        <v>7.35365804</v>
      </c>
      <c r="D838" s="22">
        <v>4.9464761100000008</v>
      </c>
      <c r="E838" s="23">
        <f t="shared" si="26"/>
        <v>0.48664582148360935</v>
      </c>
      <c r="F838" s="24">
        <f t="shared" si="27"/>
        <v>2.873406752805245E-4</v>
      </c>
      <c r="G838" s="120"/>
    </row>
    <row r="839" spans="1:7" x14ac:dyDescent="0.15">
      <c r="A839" s="25" t="s">
        <v>1091</v>
      </c>
      <c r="B839" s="65" t="s">
        <v>1622</v>
      </c>
      <c r="C839" s="22">
        <v>0</v>
      </c>
      <c r="D839" s="22">
        <v>0</v>
      </c>
      <c r="E839" s="23" t="str">
        <f t="shared" si="26"/>
        <v/>
      </c>
      <c r="F839" s="24">
        <f t="shared" si="27"/>
        <v>0</v>
      </c>
      <c r="G839" s="120"/>
    </row>
    <row r="840" spans="1:7" x14ac:dyDescent="0.15">
      <c r="A840" s="25" t="s">
        <v>1092</v>
      </c>
      <c r="B840" s="25" t="s">
        <v>1616</v>
      </c>
      <c r="C840" s="22">
        <v>2.8679440299999999</v>
      </c>
      <c r="D840" s="22">
        <v>0.57063171999999995</v>
      </c>
      <c r="E840" s="23">
        <f t="shared" si="26"/>
        <v>4.0259106346208728</v>
      </c>
      <c r="F840" s="24">
        <f t="shared" si="27"/>
        <v>1.1206354303727575E-4</v>
      </c>
      <c r="G840" s="120"/>
    </row>
    <row r="841" spans="1:7" x14ac:dyDescent="0.15">
      <c r="A841" s="25" t="s">
        <v>1088</v>
      </c>
      <c r="B841" s="25" t="s">
        <v>1615</v>
      </c>
      <c r="C841" s="22">
        <v>6.6549899999999995E-2</v>
      </c>
      <c r="D841" s="22">
        <v>1.2499E-2</v>
      </c>
      <c r="E841" s="23">
        <f t="shared" si="26"/>
        <v>4.3244179534362743</v>
      </c>
      <c r="F841" s="24">
        <f t="shared" si="27"/>
        <v>2.6004055535129799E-6</v>
      </c>
      <c r="G841" s="120"/>
    </row>
    <row r="842" spans="1:7" x14ac:dyDescent="0.15">
      <c r="A842" s="25" t="s">
        <v>1090</v>
      </c>
      <c r="B842" s="25" t="s">
        <v>1619</v>
      </c>
      <c r="C842" s="22">
        <v>0.64939510999999994</v>
      </c>
      <c r="D842" s="22">
        <v>3.3249800000000003E-2</v>
      </c>
      <c r="E842" s="23">
        <f t="shared" si="26"/>
        <v>18.53079747848107</v>
      </c>
      <c r="F842" s="24">
        <f t="shared" si="27"/>
        <v>2.5374803725748235E-5</v>
      </c>
      <c r="G842" s="120"/>
    </row>
    <row r="843" spans="1:7" x14ac:dyDescent="0.15">
      <c r="A843" s="25" t="s">
        <v>1087</v>
      </c>
      <c r="B843" s="25" t="s">
        <v>1618</v>
      </c>
      <c r="C843" s="22">
        <v>4.4911999999999999E-3</v>
      </c>
      <c r="D843" s="22">
        <v>1.4456E-3</v>
      </c>
      <c r="E843" s="23">
        <f t="shared" si="26"/>
        <v>2.1068068622025455</v>
      </c>
      <c r="F843" s="24">
        <f t="shared" si="27"/>
        <v>1.7549149468199799E-7</v>
      </c>
      <c r="G843" s="120"/>
    </row>
    <row r="844" spans="1:7" x14ac:dyDescent="0.15">
      <c r="A844" s="25" t="s">
        <v>1417</v>
      </c>
      <c r="B844" s="25" t="s">
        <v>151</v>
      </c>
      <c r="C844" s="22">
        <v>5.5979999999999997E-3</v>
      </c>
      <c r="D844" s="22">
        <v>5.5024999999999996E-3</v>
      </c>
      <c r="E844" s="23">
        <f t="shared" si="26"/>
        <v>1.735574738755119E-2</v>
      </c>
      <c r="F844" s="24">
        <f t="shared" si="27"/>
        <v>2.1873917599524062E-7</v>
      </c>
      <c r="G844" s="120"/>
    </row>
    <row r="845" spans="1:7" x14ac:dyDescent="0.15">
      <c r="A845" s="25" t="s">
        <v>1418</v>
      </c>
      <c r="B845" s="25" t="s">
        <v>153</v>
      </c>
      <c r="C845" s="22">
        <v>1.2874263799999999</v>
      </c>
      <c r="D845" s="22">
        <v>0.53150814000000002</v>
      </c>
      <c r="E845" s="23">
        <f t="shared" si="26"/>
        <v>1.42221385358275</v>
      </c>
      <c r="F845" s="24">
        <f t="shared" si="27"/>
        <v>5.0305570831678367E-5</v>
      </c>
      <c r="G845" s="120"/>
    </row>
    <row r="846" spans="1:7" x14ac:dyDescent="0.15">
      <c r="A846" s="25" t="s">
        <v>1415</v>
      </c>
      <c r="B846" s="25" t="s">
        <v>192</v>
      </c>
      <c r="C846" s="22">
        <v>3.54799E-3</v>
      </c>
      <c r="D846" s="22">
        <v>3.49504E-3</v>
      </c>
      <c r="E846" s="23">
        <f t="shared" si="26"/>
        <v>1.5150041201245079E-2</v>
      </c>
      <c r="F846" s="24">
        <f t="shared" si="27"/>
        <v>1.3863601447648335E-7</v>
      </c>
      <c r="G846" s="120"/>
    </row>
    <row r="847" spans="1:7" x14ac:dyDescent="0.15">
      <c r="A847" s="25" t="s">
        <v>1416</v>
      </c>
      <c r="B847" s="25" t="s">
        <v>212</v>
      </c>
      <c r="C847" s="22">
        <v>0</v>
      </c>
      <c r="D847" s="22">
        <v>0</v>
      </c>
      <c r="E847" s="23" t="str">
        <f t="shared" si="26"/>
        <v/>
      </c>
      <c r="F847" s="24">
        <f t="shared" si="27"/>
        <v>0</v>
      </c>
      <c r="G847" s="120"/>
    </row>
    <row r="848" spans="1:7" x14ac:dyDescent="0.15">
      <c r="A848" s="25" t="s">
        <v>1089</v>
      </c>
      <c r="B848" s="25" t="s">
        <v>1621</v>
      </c>
      <c r="C848" s="22">
        <v>0</v>
      </c>
      <c r="D848" s="22">
        <v>1.0618000000000001E-2</v>
      </c>
      <c r="E848" s="23">
        <f t="shared" si="26"/>
        <v>-1</v>
      </c>
      <c r="F848" s="24">
        <f t="shared" si="27"/>
        <v>0</v>
      </c>
      <c r="G848" s="120"/>
    </row>
    <row r="849" spans="1:7" x14ac:dyDescent="0.15">
      <c r="A849" s="25" t="s">
        <v>1127</v>
      </c>
      <c r="B849" s="25" t="s">
        <v>1011</v>
      </c>
      <c r="C849" s="22">
        <v>0.55282423000000003</v>
      </c>
      <c r="D849" s="22">
        <v>0.26757790000000004</v>
      </c>
      <c r="E849" s="23">
        <f t="shared" si="26"/>
        <v>1.06603097639977</v>
      </c>
      <c r="F849" s="24">
        <f t="shared" si="27"/>
        <v>2.1601342718900211E-5</v>
      </c>
      <c r="G849" s="120"/>
    </row>
    <row r="850" spans="1:7" x14ac:dyDescent="0.15">
      <c r="A850" s="25" t="s">
        <v>1623</v>
      </c>
      <c r="B850" s="25" t="s">
        <v>1624</v>
      </c>
      <c r="C850" s="22">
        <v>3.0476086200000001</v>
      </c>
      <c r="D850" s="22">
        <v>4.8003171699999996</v>
      </c>
      <c r="E850" s="23">
        <f t="shared" si="26"/>
        <v>-0.36512348828817065</v>
      </c>
      <c r="F850" s="24">
        <f t="shared" si="27"/>
        <v>1.190838510708811E-4</v>
      </c>
      <c r="G850" s="120"/>
    </row>
    <row r="851" spans="1:7" x14ac:dyDescent="0.15">
      <c r="A851" s="25" t="s">
        <v>1625</v>
      </c>
      <c r="B851" s="25" t="s">
        <v>1626</v>
      </c>
      <c r="C851" s="22">
        <v>5.4849999999999998E-5</v>
      </c>
      <c r="D851" s="22">
        <v>0.14105064</v>
      </c>
      <c r="E851" s="23">
        <f t="shared" si="26"/>
        <v>-0.99961113256912548</v>
      </c>
      <c r="F851" s="24">
        <f t="shared" si="27"/>
        <v>2.1432375497211411E-9</v>
      </c>
      <c r="G851" s="120"/>
    </row>
    <row r="852" spans="1:7" x14ac:dyDescent="0.15">
      <c r="A852" s="25" t="s">
        <v>558</v>
      </c>
      <c r="B852" s="25" t="s">
        <v>559</v>
      </c>
      <c r="C852" s="22">
        <v>3.2918390299999998</v>
      </c>
      <c r="D852" s="22">
        <v>0.82252181999999996</v>
      </c>
      <c r="E852" s="23">
        <f t="shared" si="26"/>
        <v>3.0021297307346808</v>
      </c>
      <c r="F852" s="24">
        <f t="shared" si="27"/>
        <v>1.2862703767973778E-4</v>
      </c>
      <c r="G852" s="120"/>
    </row>
    <row r="853" spans="1:7" x14ac:dyDescent="0.15">
      <c r="A853" s="25" t="s">
        <v>1627</v>
      </c>
      <c r="B853" s="25" t="s">
        <v>1628</v>
      </c>
      <c r="C853" s="22">
        <v>8.707609380000001</v>
      </c>
      <c r="D853" s="22">
        <v>10.47345052</v>
      </c>
      <c r="E853" s="23">
        <f t="shared" si="26"/>
        <v>-0.16860165965628671</v>
      </c>
      <c r="F853" s="24">
        <f t="shared" si="27"/>
        <v>3.4024567714712904E-4</v>
      </c>
      <c r="G853" s="120"/>
    </row>
    <row r="854" spans="1:7" x14ac:dyDescent="0.15">
      <c r="A854" s="25" t="s">
        <v>1629</v>
      </c>
      <c r="B854" s="25" t="s">
        <v>1630</v>
      </c>
      <c r="C854" s="22">
        <v>1.8911383700000002</v>
      </c>
      <c r="D854" s="22">
        <v>0.83211515000000003</v>
      </c>
      <c r="E854" s="23">
        <f t="shared" si="26"/>
        <v>1.2726883052183342</v>
      </c>
      <c r="F854" s="24">
        <f t="shared" si="27"/>
        <v>7.389532846494865E-5</v>
      </c>
      <c r="G854" s="120"/>
    </row>
    <row r="855" spans="1:7" x14ac:dyDescent="0.15">
      <c r="A855" s="25" t="s">
        <v>1631</v>
      </c>
      <c r="B855" s="25" t="s">
        <v>1632</v>
      </c>
      <c r="C855" s="22">
        <v>1.6257195099999999</v>
      </c>
      <c r="D855" s="22">
        <v>2.8149216200000002</v>
      </c>
      <c r="E855" s="23">
        <f t="shared" si="26"/>
        <v>-0.4224636670345373</v>
      </c>
      <c r="F855" s="24">
        <f t="shared" si="27"/>
        <v>6.3524213293459511E-5</v>
      </c>
      <c r="G855" s="120"/>
    </row>
    <row r="856" spans="1:7" x14ac:dyDescent="0.15">
      <c r="A856" s="25" t="s">
        <v>1633</v>
      </c>
      <c r="B856" s="25" t="s">
        <v>1634</v>
      </c>
      <c r="C856" s="22">
        <v>6.7937593499999993</v>
      </c>
      <c r="D856" s="22">
        <v>4.4131024700000001</v>
      </c>
      <c r="E856" s="23">
        <f t="shared" ref="E856:E919" si="28">IF(ISERROR(C856/D856-1),"",((C856/D856-1)))</f>
        <v>0.53945198331186694</v>
      </c>
      <c r="F856" s="24">
        <f t="shared" ref="F856:F919" si="29">C856/$C$1579</f>
        <v>2.6546290141639183E-4</v>
      </c>
      <c r="G856" s="120"/>
    </row>
    <row r="857" spans="1:7" x14ac:dyDescent="0.15">
      <c r="A857" s="25" t="s">
        <v>1635</v>
      </c>
      <c r="B857" s="25" t="s">
        <v>1636</v>
      </c>
      <c r="C857" s="22">
        <v>2.6940565800000003</v>
      </c>
      <c r="D857" s="22">
        <v>4.6376832199999996</v>
      </c>
      <c r="E857" s="23">
        <f t="shared" si="28"/>
        <v>-0.4190943080411601</v>
      </c>
      <c r="F857" s="24">
        <f t="shared" si="29"/>
        <v>1.0526897398959558E-4</v>
      </c>
      <c r="G857" s="120"/>
    </row>
    <row r="858" spans="1:7" x14ac:dyDescent="0.15">
      <c r="A858" s="25" t="s">
        <v>1527</v>
      </c>
      <c r="B858" s="25" t="s">
        <v>1</v>
      </c>
      <c r="C858" s="22">
        <v>0.57576333999999996</v>
      </c>
      <c r="D858" s="22">
        <v>0</v>
      </c>
      <c r="E858" s="23" t="str">
        <f t="shared" si="28"/>
        <v/>
      </c>
      <c r="F858" s="24">
        <f t="shared" si="29"/>
        <v>2.2497677484792345E-5</v>
      </c>
      <c r="G858" s="120"/>
    </row>
    <row r="859" spans="1:7" x14ac:dyDescent="0.15">
      <c r="A859" s="25" t="s">
        <v>1192</v>
      </c>
      <c r="B859" s="25" t="s">
        <v>3</v>
      </c>
      <c r="C859" s="22">
        <v>0</v>
      </c>
      <c r="D859" s="22">
        <v>0</v>
      </c>
      <c r="E859" s="23" t="str">
        <f t="shared" si="28"/>
        <v/>
      </c>
      <c r="F859" s="24">
        <f t="shared" si="29"/>
        <v>0</v>
      </c>
      <c r="G859" s="120"/>
    </row>
    <row r="860" spans="1:7" x14ac:dyDescent="0.15">
      <c r="A860" s="25" t="s">
        <v>4</v>
      </c>
      <c r="B860" s="25" t="s">
        <v>5</v>
      </c>
      <c r="C860" s="22">
        <v>14.010204140000001</v>
      </c>
      <c r="D860" s="22">
        <v>12.657191060000001</v>
      </c>
      <c r="E860" s="23">
        <f t="shared" si="28"/>
        <v>0.10689678883617959</v>
      </c>
      <c r="F860" s="24">
        <f t="shared" si="29"/>
        <v>5.47442034496018E-4</v>
      </c>
      <c r="G860" s="120"/>
    </row>
    <row r="861" spans="1:7" x14ac:dyDescent="0.15">
      <c r="A861" s="25" t="s">
        <v>6</v>
      </c>
      <c r="B861" s="25" t="s">
        <v>7</v>
      </c>
      <c r="C861" s="22">
        <v>15.303599869999999</v>
      </c>
      <c r="D861" s="22">
        <v>14.03576726</v>
      </c>
      <c r="E861" s="23">
        <f t="shared" si="28"/>
        <v>9.0328699992991979E-2</v>
      </c>
      <c r="F861" s="24">
        <f t="shared" si="29"/>
        <v>5.9798085482755826E-4</v>
      </c>
      <c r="G861" s="120"/>
    </row>
    <row r="862" spans="1:7" x14ac:dyDescent="0.15">
      <c r="A862" s="25" t="s">
        <v>1528</v>
      </c>
      <c r="B862" s="25" t="s">
        <v>9</v>
      </c>
      <c r="C862" s="22">
        <v>4.2745904800000005</v>
      </c>
      <c r="D862" s="22">
        <v>4.9369995300000005</v>
      </c>
      <c r="E862" s="23">
        <f t="shared" si="28"/>
        <v>-0.13417239478651521</v>
      </c>
      <c r="F862" s="24">
        <f t="shared" si="29"/>
        <v>1.6702758115618081E-4</v>
      </c>
      <c r="G862" s="120"/>
    </row>
    <row r="863" spans="1:7" x14ac:dyDescent="0.15">
      <c r="A863" s="25" t="s">
        <v>556</v>
      </c>
      <c r="B863" s="25" t="s">
        <v>557</v>
      </c>
      <c r="C863" s="22">
        <v>5.9442722199999993</v>
      </c>
      <c r="D863" s="22">
        <v>0.38357844000000002</v>
      </c>
      <c r="E863" s="23">
        <f t="shared" si="28"/>
        <v>14.496888250549221</v>
      </c>
      <c r="F863" s="24">
        <f t="shared" si="29"/>
        <v>2.3226959758738827E-4</v>
      </c>
      <c r="G863" s="120"/>
    </row>
    <row r="864" spans="1:7" x14ac:dyDescent="0.15">
      <c r="A864" s="25" t="s">
        <v>10</v>
      </c>
      <c r="B864" s="25" t="s">
        <v>11</v>
      </c>
      <c r="C864" s="22">
        <v>1.7693320100000001</v>
      </c>
      <c r="D864" s="22">
        <v>4.1711829600000003</v>
      </c>
      <c r="E864" s="23">
        <f t="shared" si="28"/>
        <v>-0.57582009061525319</v>
      </c>
      <c r="F864" s="24">
        <f t="shared" si="29"/>
        <v>6.9135803131368858E-5</v>
      </c>
      <c r="G864" s="120"/>
    </row>
    <row r="865" spans="1:7" x14ac:dyDescent="0.15">
      <c r="A865" s="25" t="s">
        <v>12</v>
      </c>
      <c r="B865" s="25" t="s">
        <v>13</v>
      </c>
      <c r="C865" s="22">
        <v>8.9131518800000009</v>
      </c>
      <c r="D865" s="22">
        <v>1.8270128400000001</v>
      </c>
      <c r="E865" s="23">
        <f t="shared" si="28"/>
        <v>3.8785381716310221</v>
      </c>
      <c r="F865" s="24">
        <f t="shared" si="29"/>
        <v>3.4827715215284569E-4</v>
      </c>
      <c r="G865" s="120"/>
    </row>
    <row r="866" spans="1:7" x14ac:dyDescent="0.15">
      <c r="A866" s="25" t="s">
        <v>14</v>
      </c>
      <c r="B866" s="25" t="s">
        <v>15</v>
      </c>
      <c r="C866" s="22">
        <v>9.1669530100000003</v>
      </c>
      <c r="D866" s="22">
        <v>3.6288405200000002</v>
      </c>
      <c r="E866" s="23">
        <f t="shared" si="28"/>
        <v>1.5261382966479884</v>
      </c>
      <c r="F866" s="24">
        <f t="shared" si="29"/>
        <v>3.5819431007404266E-4</v>
      </c>
      <c r="G866" s="120"/>
    </row>
    <row r="867" spans="1:7" x14ac:dyDescent="0.15">
      <c r="A867" s="25" t="s">
        <v>16</v>
      </c>
      <c r="B867" s="25" t="s">
        <v>17</v>
      </c>
      <c r="C867" s="22">
        <v>11.425175599999999</v>
      </c>
      <c r="D867" s="22">
        <v>2.5237442099999998</v>
      </c>
      <c r="E867" s="23">
        <f t="shared" si="28"/>
        <v>3.5270735262033552</v>
      </c>
      <c r="F867" s="24">
        <f t="shared" si="29"/>
        <v>4.464332790898408E-4</v>
      </c>
      <c r="G867" s="120"/>
    </row>
    <row r="868" spans="1:7" x14ac:dyDescent="0.15">
      <c r="A868" s="25" t="s">
        <v>19</v>
      </c>
      <c r="B868" s="25" t="s">
        <v>20</v>
      </c>
      <c r="C868" s="22">
        <v>30.76448233</v>
      </c>
      <c r="D868" s="22">
        <v>16.211161820000001</v>
      </c>
      <c r="E868" s="23">
        <f t="shared" si="28"/>
        <v>0.8977345776689063</v>
      </c>
      <c r="F868" s="24">
        <f t="shared" si="29"/>
        <v>1.2021074517299644E-3</v>
      </c>
      <c r="G868" s="120"/>
    </row>
    <row r="869" spans="1:7" x14ac:dyDescent="0.15">
      <c r="A869" s="25" t="s">
        <v>30</v>
      </c>
      <c r="B869" s="25" t="s">
        <v>31</v>
      </c>
      <c r="C869" s="22">
        <v>4.68736424</v>
      </c>
      <c r="D869" s="22">
        <v>4.8901465100000001</v>
      </c>
      <c r="E869" s="23">
        <f t="shared" si="28"/>
        <v>-4.1467524456644589E-2</v>
      </c>
      <c r="F869" s="24">
        <f t="shared" si="29"/>
        <v>1.8315651865794165E-4</v>
      </c>
      <c r="G869" s="120"/>
    </row>
    <row r="870" spans="1:7" x14ac:dyDescent="0.15">
      <c r="A870" s="25" t="s">
        <v>32</v>
      </c>
      <c r="B870" s="25" t="s">
        <v>33</v>
      </c>
      <c r="C870" s="22">
        <v>0.29065685999999996</v>
      </c>
      <c r="D870" s="22">
        <v>0.27746314</v>
      </c>
      <c r="E870" s="23">
        <f t="shared" si="28"/>
        <v>4.7551253114197278E-2</v>
      </c>
      <c r="F870" s="24">
        <f t="shared" si="29"/>
        <v>1.135727796601715E-5</v>
      </c>
      <c r="G870" s="120"/>
    </row>
    <row r="871" spans="1:7" x14ac:dyDescent="0.15">
      <c r="A871" s="25" t="s">
        <v>34</v>
      </c>
      <c r="B871" s="25" t="s">
        <v>35</v>
      </c>
      <c r="C871" s="22">
        <v>6.6719570000000006E-2</v>
      </c>
      <c r="D871" s="22">
        <v>0.17381104</v>
      </c>
      <c r="E871" s="23">
        <f t="shared" si="28"/>
        <v>-0.61613732936641996</v>
      </c>
      <c r="F871" s="24">
        <f t="shared" si="29"/>
        <v>2.6070353277164663E-6</v>
      </c>
      <c r="G871" s="120"/>
    </row>
    <row r="872" spans="1:7" x14ac:dyDescent="0.15">
      <c r="A872" s="25" t="s">
        <v>1259</v>
      </c>
      <c r="B872" s="25" t="s">
        <v>37</v>
      </c>
      <c r="C872" s="22">
        <v>1.2611890700000001</v>
      </c>
      <c r="D872" s="22">
        <v>3.5451216699999999</v>
      </c>
      <c r="E872" s="23">
        <f t="shared" si="28"/>
        <v>-0.64424660494092434</v>
      </c>
      <c r="F872" s="24">
        <f t="shared" si="29"/>
        <v>4.9280360476242208E-5</v>
      </c>
      <c r="G872" s="120"/>
    </row>
    <row r="873" spans="1:7" x14ac:dyDescent="0.15">
      <c r="A873" s="25" t="s">
        <v>38</v>
      </c>
      <c r="B873" s="25" t="s">
        <v>39</v>
      </c>
      <c r="C873" s="22">
        <v>12.48588045</v>
      </c>
      <c r="D873" s="22">
        <v>4.1872608399999995</v>
      </c>
      <c r="E873" s="23">
        <f t="shared" si="28"/>
        <v>1.9818730972584935</v>
      </c>
      <c r="F873" s="24">
        <f t="shared" si="29"/>
        <v>4.8787981443517044E-4</v>
      </c>
      <c r="G873" s="120"/>
    </row>
    <row r="874" spans="1:7" x14ac:dyDescent="0.15">
      <c r="A874" s="25" t="s">
        <v>40</v>
      </c>
      <c r="B874" s="25" t="s">
        <v>41</v>
      </c>
      <c r="C874" s="22">
        <v>233.92016899999999</v>
      </c>
      <c r="D874" s="22">
        <v>272.90639149999998</v>
      </c>
      <c r="E874" s="23">
        <f t="shared" si="28"/>
        <v>-0.14285565935527023</v>
      </c>
      <c r="F874" s="24">
        <f t="shared" si="29"/>
        <v>9.14031886668943E-3</v>
      </c>
      <c r="G874" s="120"/>
    </row>
    <row r="875" spans="1:7" x14ac:dyDescent="0.15">
      <c r="A875" s="25" t="s">
        <v>44</v>
      </c>
      <c r="B875" s="25" t="s">
        <v>45</v>
      </c>
      <c r="C875" s="22">
        <v>5.6614563699999998</v>
      </c>
      <c r="D875" s="22">
        <v>6.6096886100000001</v>
      </c>
      <c r="E875" s="23">
        <f t="shared" si="28"/>
        <v>-0.1434609549632021</v>
      </c>
      <c r="F875" s="24">
        <f t="shared" si="29"/>
        <v>2.2121870334169453E-4</v>
      </c>
      <c r="G875" s="120"/>
    </row>
    <row r="876" spans="1:7" x14ac:dyDescent="0.15">
      <c r="A876" s="25" t="s">
        <v>1193</v>
      </c>
      <c r="B876" s="25" t="s">
        <v>846</v>
      </c>
      <c r="C876" s="22">
        <v>0.19192891000000001</v>
      </c>
      <c r="D876" s="22">
        <v>0.10565846000000001</v>
      </c>
      <c r="E876" s="23">
        <f t="shared" si="28"/>
        <v>0.81650300411344245</v>
      </c>
      <c r="F876" s="24">
        <f t="shared" si="29"/>
        <v>7.4995304792898708E-6</v>
      </c>
      <c r="G876" s="120"/>
    </row>
    <row r="877" spans="1:7" x14ac:dyDescent="0.15">
      <c r="A877" s="25" t="s">
        <v>48</v>
      </c>
      <c r="B877" s="25" t="s">
        <v>49</v>
      </c>
      <c r="C877" s="22">
        <v>1.514864E-2</v>
      </c>
      <c r="D877" s="22">
        <v>6.977897999999999E-2</v>
      </c>
      <c r="E877" s="23">
        <f t="shared" si="28"/>
        <v>-0.78290539643887025</v>
      </c>
      <c r="F877" s="24">
        <f t="shared" si="29"/>
        <v>5.9192587192721365E-7</v>
      </c>
      <c r="G877" s="120"/>
    </row>
    <row r="878" spans="1:7" x14ac:dyDescent="0.15">
      <c r="A878" s="25" t="s">
        <v>50</v>
      </c>
      <c r="B878" s="25" t="s">
        <v>51</v>
      </c>
      <c r="C878" s="22">
        <v>0.49812773999999999</v>
      </c>
      <c r="D878" s="22">
        <v>2.7851240000000003E-2</v>
      </c>
      <c r="E878" s="23">
        <f t="shared" si="28"/>
        <v>16.885298464269454</v>
      </c>
      <c r="F878" s="24">
        <f t="shared" si="29"/>
        <v>1.9464103499101727E-5</v>
      </c>
      <c r="G878" s="120"/>
    </row>
    <row r="879" spans="1:7" x14ac:dyDescent="0.15">
      <c r="A879" s="25" t="s">
        <v>56</v>
      </c>
      <c r="B879" s="25" t="s">
        <v>57</v>
      </c>
      <c r="C879" s="22">
        <v>0.30256768000000001</v>
      </c>
      <c r="D879" s="22">
        <v>0.29450289000000002</v>
      </c>
      <c r="E879" s="23">
        <f t="shared" si="28"/>
        <v>2.7384417178384801E-2</v>
      </c>
      <c r="F879" s="24">
        <f t="shared" si="29"/>
        <v>1.182268756805853E-5</v>
      </c>
      <c r="G879" s="120"/>
    </row>
    <row r="880" spans="1:7" x14ac:dyDescent="0.15">
      <c r="A880" s="25" t="s">
        <v>858</v>
      </c>
      <c r="B880" s="25" t="s">
        <v>859</v>
      </c>
      <c r="C880" s="22">
        <v>0.97233330000000007</v>
      </c>
      <c r="D880" s="22">
        <v>2.1076592200000004</v>
      </c>
      <c r="E880" s="23">
        <f t="shared" si="28"/>
        <v>-0.53866673949311417</v>
      </c>
      <c r="F880" s="24">
        <f t="shared" si="29"/>
        <v>3.7993459241645783E-5</v>
      </c>
      <c r="G880" s="120"/>
    </row>
    <row r="881" spans="1:7" x14ac:dyDescent="0.15">
      <c r="A881" s="25" t="s">
        <v>860</v>
      </c>
      <c r="B881" s="25" t="s">
        <v>861</v>
      </c>
      <c r="C881" s="22">
        <v>0.19370198999999999</v>
      </c>
      <c r="D881" s="22">
        <v>0.74224870999999992</v>
      </c>
      <c r="E881" s="23">
        <f t="shared" si="28"/>
        <v>-0.739033578111574</v>
      </c>
      <c r="F881" s="24">
        <f t="shared" si="29"/>
        <v>7.5688127333401818E-6</v>
      </c>
      <c r="G881" s="120"/>
    </row>
    <row r="882" spans="1:7" x14ac:dyDescent="0.15">
      <c r="A882" s="25" t="s">
        <v>862</v>
      </c>
      <c r="B882" s="25" t="s">
        <v>863</v>
      </c>
      <c r="C882" s="22">
        <v>1.7620336599999999</v>
      </c>
      <c r="D882" s="22">
        <v>9.6203199999999999E-3</v>
      </c>
      <c r="E882" s="23">
        <f t="shared" si="28"/>
        <v>182.15748956375671</v>
      </c>
      <c r="F882" s="24">
        <f t="shared" si="29"/>
        <v>6.8850623591332251E-5</v>
      </c>
      <c r="G882" s="120"/>
    </row>
    <row r="883" spans="1:7" x14ac:dyDescent="0.15">
      <c r="A883" s="25" t="s">
        <v>304</v>
      </c>
      <c r="B883" s="25" t="s">
        <v>305</v>
      </c>
      <c r="C883" s="22">
        <v>3.2250899999999999E-2</v>
      </c>
      <c r="D883" s="22">
        <v>3.8873669999999999E-2</v>
      </c>
      <c r="E883" s="23">
        <f t="shared" si="28"/>
        <v>-0.17036647170179708</v>
      </c>
      <c r="F883" s="24">
        <f t="shared" si="29"/>
        <v>1.2601885121659353E-6</v>
      </c>
      <c r="G883" s="120"/>
    </row>
    <row r="884" spans="1:7" x14ac:dyDescent="0.15">
      <c r="A884" s="25" t="s">
        <v>1244</v>
      </c>
      <c r="B884" s="25" t="s">
        <v>307</v>
      </c>
      <c r="C884" s="22">
        <v>0</v>
      </c>
      <c r="D884" s="22">
        <v>0.42757899999999999</v>
      </c>
      <c r="E884" s="23">
        <f t="shared" si="28"/>
        <v>-1</v>
      </c>
      <c r="F884" s="24">
        <f t="shared" si="29"/>
        <v>0</v>
      </c>
      <c r="G884" s="120"/>
    </row>
    <row r="885" spans="1:7" x14ac:dyDescent="0.15">
      <c r="A885" s="25" t="s">
        <v>1245</v>
      </c>
      <c r="B885" s="25" t="s">
        <v>309</v>
      </c>
      <c r="C885" s="22">
        <v>0.52242299999999997</v>
      </c>
      <c r="D885" s="22">
        <v>0.1356</v>
      </c>
      <c r="E885" s="23">
        <f t="shared" si="28"/>
        <v>2.8526769911504424</v>
      </c>
      <c r="F885" s="24">
        <f t="shared" si="29"/>
        <v>2.0413429178449729E-5</v>
      </c>
      <c r="G885" s="120"/>
    </row>
    <row r="886" spans="1:7" x14ac:dyDescent="0.15">
      <c r="A886" s="25" t="s">
        <v>1246</v>
      </c>
      <c r="B886" s="25" t="s">
        <v>311</v>
      </c>
      <c r="C886" s="22">
        <v>0</v>
      </c>
      <c r="D886" s="22">
        <v>0</v>
      </c>
      <c r="E886" s="23" t="str">
        <f t="shared" si="28"/>
        <v/>
      </c>
      <c r="F886" s="24">
        <f t="shared" si="29"/>
        <v>0</v>
      </c>
      <c r="G886" s="120"/>
    </row>
    <row r="887" spans="1:7" x14ac:dyDescent="0.15">
      <c r="A887" s="25" t="s">
        <v>328</v>
      </c>
      <c r="B887" s="25" t="s">
        <v>208</v>
      </c>
      <c r="C887" s="22">
        <v>0</v>
      </c>
      <c r="D887" s="22">
        <v>0</v>
      </c>
      <c r="E887" s="23" t="str">
        <f t="shared" si="28"/>
        <v/>
      </c>
      <c r="F887" s="24">
        <f t="shared" si="29"/>
        <v>0</v>
      </c>
      <c r="G887" s="120"/>
    </row>
    <row r="888" spans="1:7" x14ac:dyDescent="0.15">
      <c r="A888" s="25" t="s">
        <v>312</v>
      </c>
      <c r="B888" s="25" t="s">
        <v>313</v>
      </c>
      <c r="C888" s="22">
        <v>0</v>
      </c>
      <c r="D888" s="22">
        <v>0</v>
      </c>
      <c r="E888" s="23" t="str">
        <f t="shared" si="28"/>
        <v/>
      </c>
      <c r="F888" s="24">
        <f t="shared" si="29"/>
        <v>0</v>
      </c>
      <c r="G888" s="120"/>
    </row>
    <row r="889" spans="1:7" x14ac:dyDescent="0.15">
      <c r="A889" s="25" t="s">
        <v>314</v>
      </c>
      <c r="B889" s="25" t="s">
        <v>315</v>
      </c>
      <c r="C889" s="22">
        <v>0</v>
      </c>
      <c r="D889" s="22">
        <v>0</v>
      </c>
      <c r="E889" s="23" t="str">
        <f t="shared" si="28"/>
        <v/>
      </c>
      <c r="F889" s="24">
        <f t="shared" si="29"/>
        <v>0</v>
      </c>
      <c r="G889" s="120">
        <f>186-104</f>
        <v>82</v>
      </c>
    </row>
    <row r="890" spans="1:7" x14ac:dyDescent="0.15">
      <c r="A890" s="25" t="s">
        <v>316</v>
      </c>
      <c r="B890" s="25" t="s">
        <v>317</v>
      </c>
      <c r="C890" s="22">
        <v>0</v>
      </c>
      <c r="D890" s="22">
        <v>0</v>
      </c>
      <c r="E890" s="23" t="str">
        <f t="shared" si="28"/>
        <v/>
      </c>
      <c r="F890" s="24">
        <f t="shared" si="29"/>
        <v>0</v>
      </c>
      <c r="G890" s="120"/>
    </row>
    <row r="891" spans="1:7" x14ac:dyDescent="0.15">
      <c r="A891" s="25" t="s">
        <v>318</v>
      </c>
      <c r="B891" s="25" t="s">
        <v>319</v>
      </c>
      <c r="C891" s="22">
        <v>0</v>
      </c>
      <c r="D891" s="22">
        <v>0</v>
      </c>
      <c r="E891" s="23" t="str">
        <f t="shared" si="28"/>
        <v/>
      </c>
      <c r="F891" s="24">
        <f t="shared" si="29"/>
        <v>0</v>
      </c>
      <c r="G891" s="120"/>
    </row>
    <row r="892" spans="1:7" x14ac:dyDescent="0.15">
      <c r="A892" s="25" t="s">
        <v>1247</v>
      </c>
      <c r="B892" s="25" t="s">
        <v>321</v>
      </c>
      <c r="C892" s="22">
        <v>0</v>
      </c>
      <c r="D892" s="22">
        <v>0</v>
      </c>
      <c r="E892" s="23" t="str">
        <f t="shared" si="28"/>
        <v/>
      </c>
      <c r="F892" s="24">
        <f t="shared" si="29"/>
        <v>0</v>
      </c>
      <c r="G892" s="120"/>
    </row>
    <row r="893" spans="1:7" x14ac:dyDescent="0.15">
      <c r="A893" s="25" t="s">
        <v>322</v>
      </c>
      <c r="B893" s="25" t="s">
        <v>323</v>
      </c>
      <c r="C893" s="22">
        <v>0</v>
      </c>
      <c r="D893" s="22">
        <v>0</v>
      </c>
      <c r="E893" s="23" t="str">
        <f t="shared" si="28"/>
        <v/>
      </c>
      <c r="F893" s="24">
        <f t="shared" si="29"/>
        <v>0</v>
      </c>
      <c r="G893" s="120"/>
    </row>
    <row r="894" spans="1:7" x14ac:dyDescent="0.15">
      <c r="A894" s="25" t="s">
        <v>324</v>
      </c>
      <c r="B894" s="25" t="s">
        <v>325</v>
      </c>
      <c r="C894" s="22">
        <v>0</v>
      </c>
      <c r="D894" s="22">
        <v>0</v>
      </c>
      <c r="E894" s="23" t="str">
        <f t="shared" si="28"/>
        <v/>
      </c>
      <c r="F894" s="24">
        <f t="shared" si="29"/>
        <v>0</v>
      </c>
      <c r="G894" s="120"/>
    </row>
    <row r="895" spans="1:7" x14ac:dyDescent="0.15">
      <c r="A895" s="25" t="s">
        <v>326</v>
      </c>
      <c r="B895" s="25" t="s">
        <v>327</v>
      </c>
      <c r="C895" s="22">
        <v>0</v>
      </c>
      <c r="D895" s="22">
        <v>0</v>
      </c>
      <c r="E895" s="23" t="str">
        <f t="shared" si="28"/>
        <v/>
      </c>
      <c r="F895" s="24">
        <f t="shared" si="29"/>
        <v>0</v>
      </c>
      <c r="G895" s="120"/>
    </row>
    <row r="896" spans="1:7" x14ac:dyDescent="0.15">
      <c r="A896" s="25" t="s">
        <v>75</v>
      </c>
      <c r="B896" s="25" t="s">
        <v>868</v>
      </c>
      <c r="C896" s="22">
        <v>1.98968057</v>
      </c>
      <c r="D896" s="22">
        <v>2.2057103700000003</v>
      </c>
      <c r="E896" s="23">
        <f t="shared" si="28"/>
        <v>-9.7941145373497185E-2</v>
      </c>
      <c r="F896" s="24">
        <f t="shared" si="29"/>
        <v>7.7745817859153389E-5</v>
      </c>
      <c r="G896" s="120"/>
    </row>
    <row r="897" spans="1:7" x14ac:dyDescent="0.15">
      <c r="A897" s="25" t="s">
        <v>77</v>
      </c>
      <c r="B897" s="25" t="s">
        <v>869</v>
      </c>
      <c r="C897" s="22">
        <v>1.16663615</v>
      </c>
      <c r="D897" s="22">
        <v>3.8725382599999998</v>
      </c>
      <c r="E897" s="23">
        <f t="shared" si="28"/>
        <v>-0.69874122044180909</v>
      </c>
      <c r="F897" s="24">
        <f t="shared" si="29"/>
        <v>4.5585750292472301E-5</v>
      </c>
      <c r="G897" s="120"/>
    </row>
    <row r="898" spans="1:7" x14ac:dyDescent="0.15">
      <c r="A898" s="25" t="s">
        <v>79</v>
      </c>
      <c r="B898" s="25" t="s">
        <v>870</v>
      </c>
      <c r="C898" s="22">
        <v>9.7486063100000013</v>
      </c>
      <c r="D898" s="22">
        <v>16.207464099999999</v>
      </c>
      <c r="E898" s="23">
        <f t="shared" si="28"/>
        <v>-0.39851131245140303</v>
      </c>
      <c r="F898" s="24">
        <f t="shared" si="29"/>
        <v>3.8092213493236932E-4</v>
      </c>
      <c r="G898" s="120"/>
    </row>
    <row r="899" spans="1:7" x14ac:dyDescent="0.15">
      <c r="A899" s="25" t="s">
        <v>81</v>
      </c>
      <c r="B899" s="25" t="s">
        <v>871</v>
      </c>
      <c r="C899" s="22">
        <v>0.90739749000000003</v>
      </c>
      <c r="D899" s="22">
        <v>6.57916466</v>
      </c>
      <c r="E899" s="23">
        <f t="shared" si="28"/>
        <v>-0.86208013678137674</v>
      </c>
      <c r="F899" s="24">
        <f t="shared" si="29"/>
        <v>3.5456123483878099E-5</v>
      </c>
      <c r="G899" s="120"/>
    </row>
    <row r="900" spans="1:7" x14ac:dyDescent="0.15">
      <c r="A900" s="25" t="s">
        <v>83</v>
      </c>
      <c r="B900" s="25" t="s">
        <v>872</v>
      </c>
      <c r="C900" s="22">
        <v>81.866045749999998</v>
      </c>
      <c r="D900" s="22">
        <v>67.554337560000008</v>
      </c>
      <c r="E900" s="23">
        <f t="shared" si="28"/>
        <v>0.21185476324579011</v>
      </c>
      <c r="F900" s="24">
        <f t="shared" si="29"/>
        <v>3.19887663260873E-3</v>
      </c>
      <c r="G900" s="120"/>
    </row>
    <row r="901" spans="1:7" x14ac:dyDescent="0.15">
      <c r="A901" s="25" t="s">
        <v>1364</v>
      </c>
      <c r="B901" s="25" t="s">
        <v>730</v>
      </c>
      <c r="C901" s="22">
        <v>0.26664932000000002</v>
      </c>
      <c r="D901" s="22"/>
      <c r="E901" s="23" t="str">
        <f t="shared" si="28"/>
        <v/>
      </c>
      <c r="F901" s="24">
        <f t="shared" si="29"/>
        <v>1.0419194808233519E-5</v>
      </c>
      <c r="G901" s="120"/>
    </row>
    <row r="902" spans="1:7" x14ac:dyDescent="0.15">
      <c r="A902" s="25" t="s">
        <v>85</v>
      </c>
      <c r="B902" s="25" t="s">
        <v>873</v>
      </c>
      <c r="C902" s="22">
        <v>15.04578231</v>
      </c>
      <c r="D902" s="22">
        <v>43.573076710000002</v>
      </c>
      <c r="E902" s="23">
        <f t="shared" si="28"/>
        <v>-0.65470002473919864</v>
      </c>
      <c r="F902" s="24">
        <f t="shared" si="29"/>
        <v>5.8790675682264526E-4</v>
      </c>
      <c r="G902" s="120"/>
    </row>
    <row r="903" spans="1:7" x14ac:dyDescent="0.15">
      <c r="A903" s="25" t="s">
        <v>87</v>
      </c>
      <c r="B903" s="25" t="s">
        <v>874</v>
      </c>
      <c r="C903" s="22">
        <v>6.5377069699999995</v>
      </c>
      <c r="D903" s="22">
        <v>0.65577420999999991</v>
      </c>
      <c r="E903" s="23">
        <f t="shared" si="28"/>
        <v>8.9694481275803764</v>
      </c>
      <c r="F903" s="24">
        <f t="shared" si="29"/>
        <v>2.5545777697680262E-4</v>
      </c>
      <c r="G903" s="120"/>
    </row>
    <row r="904" spans="1:7" x14ac:dyDescent="0.15">
      <c r="A904" s="25" t="s">
        <v>89</v>
      </c>
      <c r="B904" s="25" t="s">
        <v>875</v>
      </c>
      <c r="C904" s="22">
        <v>10.35532132</v>
      </c>
      <c r="D904" s="22">
        <v>8.2702855199999998</v>
      </c>
      <c r="E904" s="23">
        <f t="shared" si="28"/>
        <v>0.25211170702121066</v>
      </c>
      <c r="F904" s="24">
        <f t="shared" si="29"/>
        <v>4.0462923413768265E-4</v>
      </c>
      <c r="G904" s="120"/>
    </row>
    <row r="905" spans="1:7" x14ac:dyDescent="0.15">
      <c r="A905" s="25" t="s">
        <v>91</v>
      </c>
      <c r="B905" s="25" t="s">
        <v>876</v>
      </c>
      <c r="C905" s="22">
        <v>21.02526181</v>
      </c>
      <c r="D905" s="22">
        <v>25.585348839999998</v>
      </c>
      <c r="E905" s="23">
        <f t="shared" si="28"/>
        <v>-0.17823040281830294</v>
      </c>
      <c r="F905" s="24">
        <f t="shared" si="29"/>
        <v>8.2155206205852111E-4</v>
      </c>
      <c r="G905" s="120"/>
    </row>
    <row r="906" spans="1:7" x14ac:dyDescent="0.15">
      <c r="A906" s="25" t="s">
        <v>877</v>
      </c>
      <c r="B906" s="25" t="s">
        <v>878</v>
      </c>
      <c r="C906" s="22">
        <v>22.259717629999997</v>
      </c>
      <c r="D906" s="22">
        <v>26.32699934</v>
      </c>
      <c r="E906" s="23">
        <f t="shared" si="28"/>
        <v>-0.15449089573304953</v>
      </c>
      <c r="F906" s="24">
        <f t="shared" si="29"/>
        <v>8.697878335607235E-4</v>
      </c>
      <c r="G906" s="120"/>
    </row>
    <row r="907" spans="1:7" x14ac:dyDescent="0.15">
      <c r="A907" s="25" t="s">
        <v>97</v>
      </c>
      <c r="B907" s="25" t="s">
        <v>98</v>
      </c>
      <c r="C907" s="22">
        <v>2.2293677400000003</v>
      </c>
      <c r="D907" s="22">
        <v>4.1348293599999995</v>
      </c>
      <c r="E907" s="23">
        <f t="shared" si="28"/>
        <v>-0.46083198461181463</v>
      </c>
      <c r="F907" s="24">
        <f t="shared" si="29"/>
        <v>8.7111479535186123E-5</v>
      </c>
      <c r="G907" s="120"/>
    </row>
    <row r="908" spans="1:7" x14ac:dyDescent="0.15">
      <c r="A908" s="25" t="s">
        <v>102</v>
      </c>
      <c r="B908" s="25" t="s">
        <v>881</v>
      </c>
      <c r="C908" s="22">
        <v>0.6283166899999999</v>
      </c>
      <c r="D908" s="22">
        <v>0.90633120999999994</v>
      </c>
      <c r="E908" s="23">
        <f t="shared" si="28"/>
        <v>-0.30674715482875192</v>
      </c>
      <c r="F908" s="24">
        <f t="shared" si="29"/>
        <v>2.4551174532807612E-5</v>
      </c>
      <c r="G908" s="120"/>
    </row>
    <row r="909" spans="1:7" x14ac:dyDescent="0.15">
      <c r="A909" s="25" t="s">
        <v>1338</v>
      </c>
      <c r="B909" s="25" t="s">
        <v>106</v>
      </c>
      <c r="C909" s="22">
        <v>0.52257156000000005</v>
      </c>
      <c r="D909" s="22">
        <v>0.46367106000000002</v>
      </c>
      <c r="E909" s="23">
        <f t="shared" si="28"/>
        <v>0.12703078773128529</v>
      </c>
      <c r="F909" s="24">
        <f t="shared" si="29"/>
        <v>2.0419234089486861E-5</v>
      </c>
      <c r="G909" s="120"/>
    </row>
    <row r="910" spans="1:7" x14ac:dyDescent="0.15">
      <c r="A910" s="25" t="s">
        <v>1436</v>
      </c>
      <c r="B910" s="25" t="s">
        <v>107</v>
      </c>
      <c r="C910" s="22">
        <v>211.03615300000001</v>
      </c>
      <c r="D910" s="22">
        <v>148.16325649999999</v>
      </c>
      <c r="E910" s="23">
        <f t="shared" si="28"/>
        <v>0.42434877570337437</v>
      </c>
      <c r="F910" s="24">
        <f t="shared" si="29"/>
        <v>8.2461368725304622E-3</v>
      </c>
      <c r="G910" s="120"/>
    </row>
    <row r="911" spans="1:7" x14ac:dyDescent="0.15">
      <c r="A911" s="25" t="s">
        <v>1162</v>
      </c>
      <c r="B911" s="25" t="s">
        <v>882</v>
      </c>
      <c r="C911" s="22">
        <v>0.55949896999999993</v>
      </c>
      <c r="D911" s="22">
        <v>1.71339796</v>
      </c>
      <c r="E911" s="23">
        <f t="shared" si="28"/>
        <v>-0.67345649810391983</v>
      </c>
      <c r="F911" s="24">
        <f t="shared" si="29"/>
        <v>2.1862154996067496E-5</v>
      </c>
      <c r="G911" s="120"/>
    </row>
    <row r="912" spans="1:7" x14ac:dyDescent="0.15">
      <c r="A912" s="25" t="s">
        <v>1437</v>
      </c>
      <c r="B912" s="25" t="s">
        <v>883</v>
      </c>
      <c r="C912" s="22">
        <v>1.5934820000000001</v>
      </c>
      <c r="D912" s="22">
        <v>1.5195047800000001</v>
      </c>
      <c r="E912" s="23">
        <f t="shared" si="28"/>
        <v>4.8685085413156637E-2</v>
      </c>
      <c r="F912" s="24">
        <f t="shared" si="29"/>
        <v>6.2264547989147561E-5</v>
      </c>
      <c r="G912" s="120"/>
    </row>
    <row r="913" spans="1:7" x14ac:dyDescent="0.15">
      <c r="A913" s="25" t="s">
        <v>1164</v>
      </c>
      <c r="B913" s="25" t="s">
        <v>884</v>
      </c>
      <c r="C913" s="22">
        <v>4.3825314999999998</v>
      </c>
      <c r="D913" s="22">
        <v>4.0841272999999996</v>
      </c>
      <c r="E913" s="23">
        <f t="shared" si="28"/>
        <v>7.3064372895526697E-2</v>
      </c>
      <c r="F913" s="24">
        <f t="shared" si="29"/>
        <v>1.712453249523376E-4</v>
      </c>
      <c r="G913" s="120"/>
    </row>
    <row r="914" spans="1:7" x14ac:dyDescent="0.15">
      <c r="A914" s="25" t="s">
        <v>1438</v>
      </c>
      <c r="B914" s="25" t="s">
        <v>885</v>
      </c>
      <c r="C914" s="22">
        <v>1.2450849399999999</v>
      </c>
      <c r="D914" s="22">
        <v>1.4488059</v>
      </c>
      <c r="E914" s="23">
        <f t="shared" si="28"/>
        <v>-0.14061301103205059</v>
      </c>
      <c r="F914" s="24">
        <f t="shared" si="29"/>
        <v>4.8651099288975274E-5</v>
      </c>
      <c r="G914" s="120"/>
    </row>
    <row r="915" spans="1:7" x14ac:dyDescent="0.15">
      <c r="A915" s="25" t="s">
        <v>1342</v>
      </c>
      <c r="B915" s="25" t="s">
        <v>116</v>
      </c>
      <c r="C915" s="22">
        <v>5.3290799999999999E-3</v>
      </c>
      <c r="D915" s="22">
        <v>2.69674E-3</v>
      </c>
      <c r="E915" s="23">
        <f t="shared" si="28"/>
        <v>0.9761193144314988</v>
      </c>
      <c r="F915" s="24">
        <f t="shared" si="29"/>
        <v>2.082312554506461E-7</v>
      </c>
      <c r="G915" s="120"/>
    </row>
    <row r="916" spans="1:7" x14ac:dyDescent="0.15">
      <c r="A916" s="25" t="s">
        <v>1168</v>
      </c>
      <c r="B916" s="25" t="s">
        <v>886</v>
      </c>
      <c r="C916" s="22">
        <v>3.69607259</v>
      </c>
      <c r="D916" s="22">
        <v>1.3637742900000001</v>
      </c>
      <c r="E916" s="23">
        <f t="shared" si="28"/>
        <v>1.7101791088905185</v>
      </c>
      <c r="F916" s="24">
        <f t="shared" si="29"/>
        <v>1.4442227094590832E-4</v>
      </c>
      <c r="G916" s="120"/>
    </row>
    <row r="917" spans="1:7" x14ac:dyDescent="0.15">
      <c r="A917" s="25" t="s">
        <v>123</v>
      </c>
      <c r="B917" s="25" t="s">
        <v>124</v>
      </c>
      <c r="C917" s="22">
        <v>42.017394659999994</v>
      </c>
      <c r="D917" s="22">
        <v>44.711111219999999</v>
      </c>
      <c r="E917" s="23">
        <f t="shared" si="28"/>
        <v>-6.0247139614706402E-2</v>
      </c>
      <c r="F917" s="24">
        <f t="shared" si="29"/>
        <v>1.6418096258298002E-3</v>
      </c>
      <c r="G917" s="120"/>
    </row>
    <row r="918" spans="1:7" x14ac:dyDescent="0.15">
      <c r="A918" s="25" t="s">
        <v>127</v>
      </c>
      <c r="B918" s="25" t="s">
        <v>128</v>
      </c>
      <c r="C918" s="22">
        <v>1.58819665</v>
      </c>
      <c r="D918" s="22">
        <v>7.4452789999999991E-2</v>
      </c>
      <c r="E918" s="23">
        <f t="shared" si="28"/>
        <v>20.331593483602163</v>
      </c>
      <c r="F918" s="24">
        <f t="shared" si="29"/>
        <v>6.2058025462558339E-5</v>
      </c>
      <c r="G918" s="120"/>
    </row>
    <row r="919" spans="1:7" x14ac:dyDescent="0.15">
      <c r="A919" s="25" t="s">
        <v>131</v>
      </c>
      <c r="B919" s="25" t="s">
        <v>132</v>
      </c>
      <c r="C919" s="22">
        <v>0</v>
      </c>
      <c r="D919" s="22">
        <v>0</v>
      </c>
      <c r="E919" s="23" t="str">
        <f t="shared" si="28"/>
        <v/>
      </c>
      <c r="F919" s="24">
        <f t="shared" si="29"/>
        <v>0</v>
      </c>
      <c r="G919" s="120"/>
    </row>
    <row r="920" spans="1:7" x14ac:dyDescent="0.15">
      <c r="A920" s="25" t="s">
        <v>135</v>
      </c>
      <c r="B920" s="25" t="s">
        <v>136</v>
      </c>
      <c r="C920" s="22">
        <v>5.4792809999999997E-2</v>
      </c>
      <c r="D920" s="22">
        <v>1.712255E-2</v>
      </c>
      <c r="E920" s="23">
        <f t="shared" ref="E920:E983" si="30">IF(ISERROR(C920/D920-1),"",((C920/D920-1)))</f>
        <v>2.2000379616353869</v>
      </c>
      <c r="F920" s="24">
        <f t="shared" ref="F920:F983" si="31">C920/$C$1579</f>
        <v>2.1410028777891709E-6</v>
      </c>
      <c r="G920" s="120"/>
    </row>
    <row r="921" spans="1:7" x14ac:dyDescent="0.15">
      <c r="A921" s="25" t="s">
        <v>139</v>
      </c>
      <c r="B921" s="25" t="s">
        <v>140</v>
      </c>
      <c r="C921" s="22">
        <v>4.6625793700000004</v>
      </c>
      <c r="D921" s="22">
        <v>1.4785272700000001</v>
      </c>
      <c r="E921" s="23">
        <f t="shared" si="30"/>
        <v>2.1535295050729775</v>
      </c>
      <c r="F921" s="24">
        <f t="shared" si="31"/>
        <v>1.8218806170171637E-4</v>
      </c>
      <c r="G921" s="120"/>
    </row>
    <row r="922" spans="1:7" x14ac:dyDescent="0.15">
      <c r="A922" s="25" t="s">
        <v>143</v>
      </c>
      <c r="B922" s="25" t="s">
        <v>144</v>
      </c>
      <c r="C922" s="22">
        <v>0</v>
      </c>
      <c r="D922" s="22">
        <v>3.3893999999999999E-3</v>
      </c>
      <c r="E922" s="23">
        <f t="shared" si="30"/>
        <v>-1</v>
      </c>
      <c r="F922" s="24">
        <f t="shared" si="31"/>
        <v>0</v>
      </c>
      <c r="G922" s="120"/>
    </row>
    <row r="923" spans="1:7" x14ac:dyDescent="0.15">
      <c r="A923" s="25" t="s">
        <v>226</v>
      </c>
      <c r="B923" s="25" t="s">
        <v>227</v>
      </c>
      <c r="C923" s="22">
        <v>1.0781000000000001E-2</v>
      </c>
      <c r="D923" s="22">
        <v>1.60608E-2</v>
      </c>
      <c r="E923" s="23">
        <f t="shared" si="30"/>
        <v>-0.32873829448097225</v>
      </c>
      <c r="F923" s="24">
        <f t="shared" si="31"/>
        <v>4.212624252241317E-7</v>
      </c>
      <c r="G923" s="120"/>
    </row>
    <row r="924" spans="1:7" x14ac:dyDescent="0.15">
      <c r="A924" s="25" t="s">
        <v>332</v>
      </c>
      <c r="B924" s="25" t="s">
        <v>333</v>
      </c>
      <c r="C924" s="22">
        <v>2.5230000000000001E-4</v>
      </c>
      <c r="D924" s="22">
        <v>3.8648600000000003E-3</v>
      </c>
      <c r="E924" s="23">
        <f t="shared" si="30"/>
        <v>-0.93471949824831946</v>
      </c>
      <c r="F924" s="24">
        <f t="shared" si="31"/>
        <v>9.8585019834939641E-9</v>
      </c>
      <c r="G924" s="120"/>
    </row>
    <row r="925" spans="1:7" x14ac:dyDescent="0.15">
      <c r="A925" s="25" t="s">
        <v>336</v>
      </c>
      <c r="B925" s="25" t="s">
        <v>337</v>
      </c>
      <c r="C925" s="22">
        <v>2.9680000000000002E-3</v>
      </c>
      <c r="D925" s="22">
        <v>0</v>
      </c>
      <c r="E925" s="23" t="str">
        <f t="shared" si="30"/>
        <v/>
      </c>
      <c r="F925" s="24">
        <f t="shared" si="31"/>
        <v>1.159731822711458E-7</v>
      </c>
      <c r="G925" s="120"/>
    </row>
    <row r="926" spans="1:7" x14ac:dyDescent="0.15">
      <c r="A926" s="25" t="s">
        <v>340</v>
      </c>
      <c r="B926" s="25" t="s">
        <v>341</v>
      </c>
      <c r="C926" s="22">
        <v>1.1000000000000001E-3</v>
      </c>
      <c r="D926" s="22">
        <v>5.9755600000000004E-3</v>
      </c>
      <c r="E926" s="23">
        <f t="shared" si="30"/>
        <v>-0.81591683457282671</v>
      </c>
      <c r="F926" s="24">
        <f t="shared" si="31"/>
        <v>4.2981974561408487E-8</v>
      </c>
      <c r="G926" s="120"/>
    </row>
    <row r="927" spans="1:7" x14ac:dyDescent="0.15">
      <c r="A927" s="25" t="s">
        <v>1529</v>
      </c>
      <c r="B927" s="25" t="s">
        <v>345</v>
      </c>
      <c r="C927" s="22">
        <v>1.44E-4</v>
      </c>
      <c r="D927" s="22">
        <v>0</v>
      </c>
      <c r="E927" s="23" t="str">
        <f t="shared" si="30"/>
        <v/>
      </c>
      <c r="F927" s="24">
        <f t="shared" si="31"/>
        <v>5.6267312153116558E-9</v>
      </c>
      <c r="G927" s="120"/>
    </row>
    <row r="928" spans="1:7" x14ac:dyDescent="0.15">
      <c r="A928" s="25" t="s">
        <v>348</v>
      </c>
      <c r="B928" s="25" t="s">
        <v>349</v>
      </c>
      <c r="C928" s="22">
        <v>2.5698000000000002E-4</v>
      </c>
      <c r="D928" s="22">
        <v>0</v>
      </c>
      <c r="E928" s="23" t="str">
        <f t="shared" si="30"/>
        <v/>
      </c>
      <c r="F928" s="24">
        <f t="shared" si="31"/>
        <v>1.0041370747991594E-8</v>
      </c>
      <c r="G928" s="120"/>
    </row>
    <row r="929" spans="1:7" x14ac:dyDescent="0.15">
      <c r="A929" s="25" t="s">
        <v>352</v>
      </c>
      <c r="B929" s="25" t="s">
        <v>353</v>
      </c>
      <c r="C929" s="22">
        <v>0</v>
      </c>
      <c r="D929" s="22">
        <v>0</v>
      </c>
      <c r="E929" s="23" t="str">
        <f t="shared" si="30"/>
        <v/>
      </c>
      <c r="F929" s="24">
        <f t="shared" si="31"/>
        <v>0</v>
      </c>
      <c r="G929" s="120"/>
    </row>
    <row r="930" spans="1:7" x14ac:dyDescent="0.15">
      <c r="A930" s="25" t="s">
        <v>356</v>
      </c>
      <c r="B930" s="25" t="s">
        <v>357</v>
      </c>
      <c r="C930" s="22">
        <v>1.95785399</v>
      </c>
      <c r="D930" s="22">
        <v>2.1778700000000002E-2</v>
      </c>
      <c r="E930" s="23">
        <f t="shared" si="30"/>
        <v>88.897651834131509</v>
      </c>
      <c r="F930" s="24">
        <f t="shared" si="31"/>
        <v>7.6502209448301903E-5</v>
      </c>
      <c r="G930" s="120"/>
    </row>
    <row r="931" spans="1:7" x14ac:dyDescent="0.15">
      <c r="A931" s="25" t="s">
        <v>1530</v>
      </c>
      <c r="B931" s="25" t="s">
        <v>361</v>
      </c>
      <c r="C931" s="22">
        <v>2.0306500000000002E-3</v>
      </c>
      <c r="D931" s="22">
        <v>2.19762E-3</v>
      </c>
      <c r="E931" s="23">
        <f t="shared" si="30"/>
        <v>-7.5977648547064458E-2</v>
      </c>
      <c r="F931" s="24">
        <f t="shared" si="31"/>
        <v>7.9346678766476487E-8</v>
      </c>
      <c r="G931" s="120"/>
    </row>
    <row r="932" spans="1:7" x14ac:dyDescent="0.15">
      <c r="A932" s="25" t="s">
        <v>366</v>
      </c>
      <c r="B932" s="25" t="s">
        <v>367</v>
      </c>
      <c r="C932" s="22">
        <v>0</v>
      </c>
      <c r="D932" s="22">
        <v>1.7069400000000001E-3</v>
      </c>
      <c r="E932" s="23">
        <f t="shared" si="30"/>
        <v>-1</v>
      </c>
      <c r="F932" s="24">
        <f t="shared" si="31"/>
        <v>0</v>
      </c>
      <c r="G932" s="120"/>
    </row>
    <row r="933" spans="1:7" x14ac:dyDescent="0.15">
      <c r="A933" s="25" t="s">
        <v>370</v>
      </c>
      <c r="B933" s="25" t="s">
        <v>371</v>
      </c>
      <c r="C933" s="22">
        <v>4.3812000000000001E-4</v>
      </c>
      <c r="D933" s="22">
        <v>1.3808499999999999E-3</v>
      </c>
      <c r="E933" s="23">
        <f t="shared" si="30"/>
        <v>-0.68271716696237816</v>
      </c>
      <c r="F933" s="24">
        <f t="shared" si="31"/>
        <v>1.7119329722585714E-8</v>
      </c>
      <c r="G933" s="120"/>
    </row>
    <row r="934" spans="1:7" x14ac:dyDescent="0.15">
      <c r="A934" s="25" t="s">
        <v>374</v>
      </c>
      <c r="B934" s="25" t="s">
        <v>375</v>
      </c>
      <c r="C934" s="22">
        <v>0</v>
      </c>
      <c r="D934" s="22">
        <v>0</v>
      </c>
      <c r="E934" s="23" t="str">
        <f t="shared" si="30"/>
        <v/>
      </c>
      <c r="F934" s="24">
        <f t="shared" si="31"/>
        <v>0</v>
      </c>
      <c r="G934" s="120"/>
    </row>
    <row r="935" spans="1:7" x14ac:dyDescent="0.15">
      <c r="A935" s="25" t="s">
        <v>378</v>
      </c>
      <c r="B935" s="25" t="s">
        <v>379</v>
      </c>
      <c r="C935" s="22">
        <v>0</v>
      </c>
      <c r="D935" s="22">
        <v>0</v>
      </c>
      <c r="E935" s="23" t="str">
        <f t="shared" si="30"/>
        <v/>
      </c>
      <c r="F935" s="24">
        <f t="shared" si="31"/>
        <v>0</v>
      </c>
      <c r="G935" s="120"/>
    </row>
    <row r="936" spans="1:7" x14ac:dyDescent="0.15">
      <c r="A936" s="25" t="s">
        <v>382</v>
      </c>
      <c r="B936" s="25" t="s">
        <v>383</v>
      </c>
      <c r="C936" s="22">
        <v>3.5051E-4</v>
      </c>
      <c r="D936" s="22">
        <v>2.1514299999999997E-3</v>
      </c>
      <c r="E936" s="23">
        <f t="shared" si="30"/>
        <v>-0.83708045346583426</v>
      </c>
      <c r="F936" s="24">
        <f t="shared" si="31"/>
        <v>1.369601082138117E-8</v>
      </c>
      <c r="G936" s="120"/>
    </row>
    <row r="937" spans="1:7" x14ac:dyDescent="0.15">
      <c r="A937" s="25" t="s">
        <v>388</v>
      </c>
      <c r="B937" s="25" t="s">
        <v>389</v>
      </c>
      <c r="C937" s="22">
        <v>1.366644E-2</v>
      </c>
      <c r="D937" s="22">
        <v>1.7223830000000002E-2</v>
      </c>
      <c r="E937" s="23">
        <f t="shared" si="30"/>
        <v>-0.20653884763145025</v>
      </c>
      <c r="F937" s="24">
        <f t="shared" si="31"/>
        <v>5.3400961493183209E-7</v>
      </c>
      <c r="G937" s="120"/>
    </row>
    <row r="938" spans="1:7" x14ac:dyDescent="0.15">
      <c r="A938" s="25" t="s">
        <v>1336</v>
      </c>
      <c r="B938" s="25" t="s">
        <v>392</v>
      </c>
      <c r="C938" s="22">
        <v>1.2030249999999999E-2</v>
      </c>
      <c r="D938" s="22">
        <v>1.9400000000000001E-3</v>
      </c>
      <c r="E938" s="23">
        <f t="shared" si="30"/>
        <v>5.2011597938144325</v>
      </c>
      <c r="F938" s="24">
        <f t="shared" si="31"/>
        <v>4.7007627224307671E-7</v>
      </c>
      <c r="G938" s="120"/>
    </row>
    <row r="939" spans="1:7" x14ac:dyDescent="0.15">
      <c r="A939" s="25" t="s">
        <v>1337</v>
      </c>
      <c r="B939" s="25" t="s">
        <v>393</v>
      </c>
      <c r="C939" s="22">
        <v>0</v>
      </c>
      <c r="D939" s="22">
        <v>0</v>
      </c>
      <c r="E939" s="23" t="str">
        <f t="shared" si="30"/>
        <v/>
      </c>
      <c r="F939" s="24">
        <f t="shared" si="31"/>
        <v>0</v>
      </c>
      <c r="G939" s="120"/>
    </row>
    <row r="940" spans="1:7" x14ac:dyDescent="0.15">
      <c r="A940" s="25" t="s">
        <v>390</v>
      </c>
      <c r="B940" s="25" t="s">
        <v>391</v>
      </c>
      <c r="C940" s="22">
        <v>6.2091480000000004E-2</v>
      </c>
      <c r="D940" s="22">
        <v>5.6303600000000001E-3</v>
      </c>
      <c r="E940" s="23">
        <f t="shared" si="30"/>
        <v>10.027976896681563</v>
      </c>
      <c r="F940" s="24">
        <f t="shared" si="31"/>
        <v>2.4261949216729125E-6</v>
      </c>
      <c r="G940" s="120"/>
    </row>
    <row r="941" spans="1:7" x14ac:dyDescent="0.15">
      <c r="A941" s="25" t="s">
        <v>1340</v>
      </c>
      <c r="B941" s="25" t="s">
        <v>394</v>
      </c>
      <c r="C941" s="22">
        <v>1.21122E-3</v>
      </c>
      <c r="D941" s="22">
        <v>2.2526399999999998E-3</v>
      </c>
      <c r="E941" s="23">
        <f t="shared" si="30"/>
        <v>-0.46231088855742586</v>
      </c>
      <c r="F941" s="24">
        <f t="shared" si="31"/>
        <v>4.7327842934790168E-8</v>
      </c>
      <c r="G941" s="120"/>
    </row>
    <row r="942" spans="1:7" x14ac:dyDescent="0.15">
      <c r="A942" s="25" t="s">
        <v>395</v>
      </c>
      <c r="B942" s="25" t="s">
        <v>396</v>
      </c>
      <c r="C942" s="22">
        <v>3.5327959999999999E-2</v>
      </c>
      <c r="D942" s="22">
        <v>0.15266868</v>
      </c>
      <c r="E942" s="23">
        <f t="shared" si="30"/>
        <v>-0.76859720015919442</v>
      </c>
      <c r="F942" s="24">
        <f t="shared" si="31"/>
        <v>1.380423161842233E-6</v>
      </c>
      <c r="G942" s="120"/>
    </row>
    <row r="943" spans="1:7" x14ac:dyDescent="0.15">
      <c r="A943" s="25" t="s">
        <v>397</v>
      </c>
      <c r="B943" s="25" t="s">
        <v>398</v>
      </c>
      <c r="C943" s="22">
        <v>1.127123E-2</v>
      </c>
      <c r="D943" s="22">
        <v>9.453940000000001E-3</v>
      </c>
      <c r="E943" s="23">
        <f t="shared" si="30"/>
        <v>0.19222567522112466</v>
      </c>
      <c r="F943" s="24">
        <f t="shared" si="31"/>
        <v>4.4041792830525831E-7</v>
      </c>
      <c r="G943" s="120"/>
    </row>
    <row r="944" spans="1:7" x14ac:dyDescent="0.15">
      <c r="A944" s="25" t="s">
        <v>411</v>
      </c>
      <c r="B944" s="25" t="s">
        <v>412</v>
      </c>
      <c r="C944" s="22">
        <v>0.25668762000000001</v>
      </c>
      <c r="D944" s="22">
        <v>0.29628408000000001</v>
      </c>
      <c r="E944" s="23">
        <f t="shared" si="30"/>
        <v>-0.13364356262408694</v>
      </c>
      <c r="F944" s="24">
        <f t="shared" si="31"/>
        <v>1.0029946139153171E-5</v>
      </c>
      <c r="G944" s="120"/>
    </row>
    <row r="945" spans="1:7" x14ac:dyDescent="0.15">
      <c r="A945" s="25" t="s">
        <v>887</v>
      </c>
      <c r="B945" s="25" t="s">
        <v>888</v>
      </c>
      <c r="C945" s="22">
        <v>29.383175859999998</v>
      </c>
      <c r="D945" s="22">
        <v>34.553027970000002</v>
      </c>
      <c r="E945" s="23">
        <f t="shared" si="30"/>
        <v>-0.14962081223355095</v>
      </c>
      <c r="F945" s="24">
        <f t="shared" si="31"/>
        <v>1.1481335612253743E-3</v>
      </c>
      <c r="G945" s="120"/>
    </row>
    <row r="946" spans="1:7" x14ac:dyDescent="0.15">
      <c r="A946" s="25" t="s">
        <v>417</v>
      </c>
      <c r="B946" s="25" t="s">
        <v>890</v>
      </c>
      <c r="C946" s="22">
        <v>5.15895247</v>
      </c>
      <c r="D946" s="22">
        <v>3.64280589</v>
      </c>
      <c r="E946" s="23">
        <f t="shared" si="30"/>
        <v>0.41620295612292435</v>
      </c>
      <c r="F946" s="24">
        <f t="shared" si="31"/>
        <v>2.0158360348095951E-4</v>
      </c>
      <c r="G946" s="120"/>
    </row>
    <row r="947" spans="1:7" x14ac:dyDescent="0.15">
      <c r="A947" s="25" t="s">
        <v>419</v>
      </c>
      <c r="B947" s="25" t="s">
        <v>892</v>
      </c>
      <c r="C947" s="22">
        <v>0.29447959000000001</v>
      </c>
      <c r="D947" s="22">
        <v>0.24318257000000001</v>
      </c>
      <c r="E947" s="23">
        <f t="shared" si="30"/>
        <v>0.21094036468156419</v>
      </c>
      <c r="F947" s="24">
        <f t="shared" si="31"/>
        <v>1.1506649314758182E-5</v>
      </c>
      <c r="G947" s="120"/>
    </row>
    <row r="948" spans="1:7" x14ac:dyDescent="0.15">
      <c r="A948" s="25" t="s">
        <v>421</v>
      </c>
      <c r="B948" s="25" t="s">
        <v>894</v>
      </c>
      <c r="C948" s="22">
        <v>0.76710056999999998</v>
      </c>
      <c r="D948" s="22">
        <v>9.407633E-2</v>
      </c>
      <c r="E948" s="23">
        <f t="shared" si="30"/>
        <v>7.1540231214376657</v>
      </c>
      <c r="F948" s="24">
        <f t="shared" si="31"/>
        <v>2.997408835071086E-5</v>
      </c>
      <c r="G948" s="120"/>
    </row>
    <row r="949" spans="1:7" x14ac:dyDescent="0.15">
      <c r="A949" s="25" t="s">
        <v>1257</v>
      </c>
      <c r="B949" s="25" t="s">
        <v>1258</v>
      </c>
      <c r="C949" s="22">
        <v>1.2707277699999999</v>
      </c>
      <c r="D949" s="22">
        <v>1.34719367</v>
      </c>
      <c r="E949" s="23">
        <f t="shared" si="30"/>
        <v>-5.6759396739148982E-2</v>
      </c>
      <c r="F949" s="24">
        <f t="shared" si="31"/>
        <v>4.9653080622377569E-5</v>
      </c>
      <c r="G949" s="120"/>
    </row>
    <row r="950" spans="1:7" x14ac:dyDescent="0.15">
      <c r="A950" s="25" t="s">
        <v>423</v>
      </c>
      <c r="B950" s="25" t="s">
        <v>896</v>
      </c>
      <c r="C950" s="22">
        <v>4.8720560599999994</v>
      </c>
      <c r="D950" s="22">
        <v>4.91028792</v>
      </c>
      <c r="E950" s="23">
        <f t="shared" si="30"/>
        <v>-7.7860729600558454E-3</v>
      </c>
      <c r="F950" s="24">
        <f t="shared" si="31"/>
        <v>1.9037326330243273E-4</v>
      </c>
      <c r="G950" s="120"/>
    </row>
    <row r="951" spans="1:7" x14ac:dyDescent="0.15">
      <c r="A951" s="25" t="s">
        <v>1260</v>
      </c>
      <c r="B951" s="25" t="s">
        <v>1261</v>
      </c>
      <c r="C951" s="22">
        <v>0.32286039</v>
      </c>
      <c r="D951" s="22">
        <v>3.1818182099999999</v>
      </c>
      <c r="E951" s="23">
        <f t="shared" si="30"/>
        <v>-0.89852959261302356</v>
      </c>
      <c r="F951" s="24">
        <f t="shared" si="31"/>
        <v>1.2615615518060383E-5</v>
      </c>
      <c r="G951" s="120"/>
    </row>
    <row r="952" spans="1:7" x14ac:dyDescent="0.15">
      <c r="A952" s="25" t="s">
        <v>425</v>
      </c>
      <c r="B952" s="25" t="s">
        <v>1262</v>
      </c>
      <c r="C952" s="22">
        <v>3.6594949799999998</v>
      </c>
      <c r="D952" s="22">
        <v>1.0014713900000001</v>
      </c>
      <c r="E952" s="23">
        <f t="shared" si="30"/>
        <v>2.654118346805693</v>
      </c>
      <c r="F952" s="24">
        <f t="shared" si="31"/>
        <v>1.4299301830723822E-4</v>
      </c>
      <c r="G952" s="120"/>
    </row>
    <row r="953" spans="1:7" x14ac:dyDescent="0.15">
      <c r="A953" s="25" t="s">
        <v>897</v>
      </c>
      <c r="B953" s="25" t="s">
        <v>898</v>
      </c>
      <c r="C953" s="22">
        <v>1.02512911</v>
      </c>
      <c r="D953" s="22">
        <v>0.66177316000000008</v>
      </c>
      <c r="E953" s="23">
        <f t="shared" si="30"/>
        <v>0.54906419897718406</v>
      </c>
      <c r="F953" s="24">
        <f t="shared" si="31"/>
        <v>4.0056430298344832E-5</v>
      </c>
      <c r="G953" s="120"/>
    </row>
    <row r="954" spans="1:7" x14ac:dyDescent="0.15">
      <c r="A954" s="25" t="s">
        <v>429</v>
      </c>
      <c r="B954" s="25" t="s">
        <v>900</v>
      </c>
      <c r="C954" s="22">
        <v>1.5355550800000002</v>
      </c>
      <c r="D954" s="22">
        <v>1.0425213199999999</v>
      </c>
      <c r="E954" s="23">
        <f t="shared" si="30"/>
        <v>0.47292439064939251</v>
      </c>
      <c r="F954" s="24">
        <f t="shared" si="31"/>
        <v>6.0001081260183251E-5</v>
      </c>
      <c r="G954" s="120"/>
    </row>
    <row r="955" spans="1:7" x14ac:dyDescent="0.15">
      <c r="A955" s="25" t="s">
        <v>436</v>
      </c>
      <c r="B955" s="25" t="s">
        <v>901</v>
      </c>
      <c r="C955" s="22">
        <v>30.862058280000003</v>
      </c>
      <c r="D955" s="22">
        <v>20.346070109999999</v>
      </c>
      <c r="E955" s="23">
        <f t="shared" si="30"/>
        <v>0.51685598806776167</v>
      </c>
      <c r="F955" s="24">
        <f t="shared" si="31"/>
        <v>1.2059201853669693E-3</v>
      </c>
      <c r="G955" s="120"/>
    </row>
    <row r="956" spans="1:7" x14ac:dyDescent="0.15">
      <c r="A956" s="25" t="s">
        <v>438</v>
      </c>
      <c r="B956" s="25" t="s">
        <v>902</v>
      </c>
      <c r="C956" s="22">
        <v>0.49790653999999995</v>
      </c>
      <c r="D956" s="22">
        <v>1.24508832</v>
      </c>
      <c r="E956" s="23">
        <f t="shared" si="30"/>
        <v>-0.60010343683892242</v>
      </c>
      <c r="F956" s="24">
        <f t="shared" si="31"/>
        <v>1.9455460214762647E-5</v>
      </c>
      <c r="G956" s="120"/>
    </row>
    <row r="957" spans="1:7" x14ac:dyDescent="0.15">
      <c r="A957" s="25" t="s">
        <v>440</v>
      </c>
      <c r="B957" s="25" t="s">
        <v>903</v>
      </c>
      <c r="C957" s="22">
        <v>3.4790878900000002</v>
      </c>
      <c r="D957" s="22">
        <v>0.94529289999999999</v>
      </c>
      <c r="E957" s="23">
        <f t="shared" si="30"/>
        <v>2.6804337470428479</v>
      </c>
      <c r="F957" s="24">
        <f t="shared" si="31"/>
        <v>1.3594369744080392E-4</v>
      </c>
      <c r="G957" s="120"/>
    </row>
    <row r="958" spans="1:7" x14ac:dyDescent="0.15">
      <c r="A958" s="25" t="s">
        <v>1322</v>
      </c>
      <c r="B958" s="25" t="s">
        <v>910</v>
      </c>
      <c r="C958" s="22">
        <v>10.98267107</v>
      </c>
      <c r="D958" s="22">
        <v>5.6694169699999994</v>
      </c>
      <c r="E958" s="23">
        <f t="shared" si="30"/>
        <v>0.93717821922701194</v>
      </c>
      <c r="F958" s="24">
        <f t="shared" si="31"/>
        <v>4.2914262595186991E-4</v>
      </c>
      <c r="G958" s="120"/>
    </row>
    <row r="959" spans="1:7" x14ac:dyDescent="0.15">
      <c r="A959" s="25" t="s">
        <v>452</v>
      </c>
      <c r="B959" s="25" t="s">
        <v>911</v>
      </c>
      <c r="C959" s="22">
        <v>19.999689780000001</v>
      </c>
      <c r="D959" s="22">
        <v>29.492991610000001</v>
      </c>
      <c r="E959" s="23">
        <f t="shared" si="30"/>
        <v>-0.32188331233177336</v>
      </c>
      <c r="F959" s="24">
        <f t="shared" si="31"/>
        <v>7.814783248727466E-4</v>
      </c>
      <c r="G959" s="120"/>
    </row>
    <row r="960" spans="1:7" x14ac:dyDescent="0.15">
      <c r="A960" s="25" t="s">
        <v>912</v>
      </c>
      <c r="B960" s="25" t="s">
        <v>928</v>
      </c>
      <c r="C960" s="22">
        <v>5.88965505</v>
      </c>
      <c r="D960" s="22">
        <v>6.0447052999999995</v>
      </c>
      <c r="E960" s="23">
        <f t="shared" si="30"/>
        <v>-2.5650588788836304E-2</v>
      </c>
      <c r="F960" s="24">
        <f t="shared" si="31"/>
        <v>2.3013545775870092E-4</v>
      </c>
      <c r="G960" s="120"/>
    </row>
    <row r="961" spans="1:7" x14ac:dyDescent="0.15">
      <c r="A961" s="25" t="s">
        <v>456</v>
      </c>
      <c r="B961" s="25" t="s">
        <v>929</v>
      </c>
      <c r="C961" s="22">
        <v>20.869800659999999</v>
      </c>
      <c r="D961" s="22">
        <v>14.776151259999999</v>
      </c>
      <c r="E961" s="23">
        <f t="shared" si="30"/>
        <v>0.41239760562656835</v>
      </c>
      <c r="F961" s="24">
        <f t="shared" si="31"/>
        <v>8.1547749188162354E-4</v>
      </c>
      <c r="G961" s="120"/>
    </row>
    <row r="962" spans="1:7" x14ac:dyDescent="0.15">
      <c r="A962" s="25" t="s">
        <v>458</v>
      </c>
      <c r="B962" s="25" t="s">
        <v>931</v>
      </c>
      <c r="C962" s="22">
        <v>12.526167359999999</v>
      </c>
      <c r="D962" s="22">
        <v>2.1579082999999999</v>
      </c>
      <c r="E962" s="23">
        <f t="shared" si="30"/>
        <v>4.8047727792696282</v>
      </c>
      <c r="F962" s="24">
        <f t="shared" si="31"/>
        <v>4.8945400619951384E-4</v>
      </c>
      <c r="G962" s="120"/>
    </row>
    <row r="963" spans="1:7" x14ac:dyDescent="0.15">
      <c r="A963" s="25" t="s">
        <v>460</v>
      </c>
      <c r="B963" s="25" t="s">
        <v>932</v>
      </c>
      <c r="C963" s="22">
        <v>2.4299058799999997</v>
      </c>
      <c r="D963" s="22">
        <v>2.3250557299999999</v>
      </c>
      <c r="E963" s="23">
        <f t="shared" si="30"/>
        <v>4.5095757769212597E-2</v>
      </c>
      <c r="F963" s="24">
        <f t="shared" si="31"/>
        <v>9.4947411564342621E-5</v>
      </c>
      <c r="G963" s="120"/>
    </row>
    <row r="964" spans="1:7" x14ac:dyDescent="0.15">
      <c r="A964" s="25" t="s">
        <v>476</v>
      </c>
      <c r="B964" s="25" t="s">
        <v>933</v>
      </c>
      <c r="C964" s="22">
        <v>28.334346</v>
      </c>
      <c r="D964" s="22">
        <v>29.282893379999997</v>
      </c>
      <c r="E964" s="23">
        <f t="shared" si="30"/>
        <v>-3.2392542898368348E-2</v>
      </c>
      <c r="F964" s="24">
        <f t="shared" si="31"/>
        <v>1.107151035441951E-3</v>
      </c>
      <c r="G964" s="120"/>
    </row>
    <row r="965" spans="1:7" x14ac:dyDescent="0.15">
      <c r="A965" s="25" t="s">
        <v>478</v>
      </c>
      <c r="B965" s="25" t="s">
        <v>934</v>
      </c>
      <c r="C965" s="22">
        <v>4.4675124899999998</v>
      </c>
      <c r="D965" s="22">
        <v>4.8271179900000005</v>
      </c>
      <c r="E965" s="23">
        <f t="shared" si="30"/>
        <v>-7.4496936007151682E-2</v>
      </c>
      <c r="F965" s="24">
        <f t="shared" si="31"/>
        <v>1.7456591654359515E-4</v>
      </c>
      <c r="G965" s="120"/>
    </row>
    <row r="966" spans="1:7" x14ac:dyDescent="0.15">
      <c r="A966" s="25" t="s">
        <v>480</v>
      </c>
      <c r="B966" s="25" t="s">
        <v>936</v>
      </c>
      <c r="C966" s="22">
        <v>7.1331572599999999</v>
      </c>
      <c r="D966" s="22">
        <v>6.9614298099999994</v>
      </c>
      <c r="E966" s="23">
        <f t="shared" si="30"/>
        <v>2.4668416501638202E-2</v>
      </c>
      <c r="F966" s="24">
        <f t="shared" si="31"/>
        <v>2.7872471262895113E-4</v>
      </c>
      <c r="G966" s="120"/>
    </row>
    <row r="967" spans="1:7" x14ac:dyDescent="0.15">
      <c r="A967" s="25" t="s">
        <v>937</v>
      </c>
      <c r="B967" s="25" t="s">
        <v>938</v>
      </c>
      <c r="C967" s="22">
        <v>3.1672876599999999</v>
      </c>
      <c r="D967" s="22">
        <v>3.7287637299999998</v>
      </c>
      <c r="E967" s="23">
        <f t="shared" si="30"/>
        <v>-0.15057968556243173</v>
      </c>
      <c r="F967" s="24">
        <f t="shared" si="31"/>
        <v>1.2376025239162092E-4</v>
      </c>
      <c r="G967" s="120"/>
    </row>
    <row r="968" spans="1:7" x14ac:dyDescent="0.15">
      <c r="A968" s="25" t="s">
        <v>484</v>
      </c>
      <c r="B968" s="25" t="s">
        <v>939</v>
      </c>
      <c r="C968" s="22">
        <v>9.5222283399999998</v>
      </c>
      <c r="D968" s="22">
        <v>3.89284908</v>
      </c>
      <c r="E968" s="23">
        <f t="shared" si="30"/>
        <v>1.4460820710778748</v>
      </c>
      <c r="F968" s="24">
        <f t="shared" si="31"/>
        <v>3.7207652388891174E-4</v>
      </c>
      <c r="G968" s="120"/>
    </row>
    <row r="969" spans="1:7" x14ac:dyDescent="0.15">
      <c r="A969" s="25" t="s">
        <v>486</v>
      </c>
      <c r="B969" s="25" t="s">
        <v>941</v>
      </c>
      <c r="C969" s="22">
        <v>0.55414722999999999</v>
      </c>
      <c r="D969" s="22">
        <v>0.47157180999999998</v>
      </c>
      <c r="E969" s="23">
        <f t="shared" si="30"/>
        <v>0.17510677748103731</v>
      </c>
      <c r="F969" s="24">
        <f t="shared" si="31"/>
        <v>2.1653038311940887E-5</v>
      </c>
      <c r="G969" s="120"/>
    </row>
    <row r="970" spans="1:7" x14ac:dyDescent="0.15">
      <c r="A970" s="25" t="s">
        <v>490</v>
      </c>
      <c r="B970" s="25" t="s">
        <v>942</v>
      </c>
      <c r="C970" s="22">
        <v>18.29179091</v>
      </c>
      <c r="D970" s="22">
        <v>6.9040899000000007</v>
      </c>
      <c r="E970" s="23">
        <f t="shared" si="30"/>
        <v>1.6494137786357617</v>
      </c>
      <c r="F970" s="24">
        <f t="shared" si="31"/>
        <v>7.1474299234202082E-4</v>
      </c>
      <c r="G970" s="120"/>
    </row>
    <row r="971" spans="1:7" x14ac:dyDescent="0.15">
      <c r="A971" s="25" t="s">
        <v>497</v>
      </c>
      <c r="B971" s="25" t="s">
        <v>943</v>
      </c>
      <c r="C971" s="22">
        <v>124.0855645</v>
      </c>
      <c r="D971" s="22">
        <v>105.408931</v>
      </c>
      <c r="E971" s="23">
        <f t="shared" si="30"/>
        <v>0.17718264783465076</v>
      </c>
      <c r="F971" s="24">
        <f t="shared" si="31"/>
        <v>4.848584160706374E-3</v>
      </c>
      <c r="G971" s="120"/>
    </row>
    <row r="972" spans="1:7" x14ac:dyDescent="0.15">
      <c r="A972" s="25" t="s">
        <v>1405</v>
      </c>
      <c r="B972" s="25" t="s">
        <v>1268</v>
      </c>
      <c r="C972" s="22">
        <v>0.21883339000000002</v>
      </c>
      <c r="D972" s="22"/>
      <c r="E972" s="23" t="str">
        <f t="shared" si="30"/>
        <v/>
      </c>
      <c r="F972" s="24">
        <f t="shared" si="31"/>
        <v>8.5508101837879843E-6</v>
      </c>
      <c r="G972" s="120"/>
    </row>
    <row r="973" spans="1:7" x14ac:dyDescent="0.15">
      <c r="A973" s="25" t="s">
        <v>499</v>
      </c>
      <c r="B973" s="25" t="s">
        <v>945</v>
      </c>
      <c r="C973" s="22">
        <v>7.3289151600000002</v>
      </c>
      <c r="D973" s="22">
        <v>3.82318632</v>
      </c>
      <c r="E973" s="23">
        <f t="shared" si="30"/>
        <v>0.91696520822453675</v>
      </c>
      <c r="F973" s="24">
        <f t="shared" si="31"/>
        <v>2.8637385906349181E-4</v>
      </c>
      <c r="G973" s="120"/>
    </row>
    <row r="974" spans="1:7" x14ac:dyDescent="0.15">
      <c r="A974" s="25" t="s">
        <v>502</v>
      </c>
      <c r="B974" s="25" t="s">
        <v>947</v>
      </c>
      <c r="C974" s="22">
        <v>1.20098565</v>
      </c>
      <c r="D974" s="22">
        <v>1.06067621</v>
      </c>
      <c r="E974" s="23">
        <f t="shared" si="30"/>
        <v>0.13228300840272444</v>
      </c>
      <c r="F974" s="24">
        <f t="shared" si="31"/>
        <v>4.6927940597196938E-5</v>
      </c>
      <c r="G974" s="120"/>
    </row>
    <row r="975" spans="1:7" x14ac:dyDescent="0.15">
      <c r="A975" s="25" t="s">
        <v>504</v>
      </c>
      <c r="B975" s="25" t="s">
        <v>949</v>
      </c>
      <c r="C975" s="22">
        <v>1.6492477800000001</v>
      </c>
      <c r="D975" s="22">
        <v>7.3998960000000003E-2</v>
      </c>
      <c r="E975" s="23">
        <f t="shared" si="30"/>
        <v>21.287445391124415</v>
      </c>
      <c r="F975" s="24">
        <f t="shared" si="31"/>
        <v>6.4443569204926743E-5</v>
      </c>
      <c r="G975" s="120"/>
    </row>
    <row r="976" spans="1:7" x14ac:dyDescent="0.15">
      <c r="A976" s="25" t="s">
        <v>1194</v>
      </c>
      <c r="B976" s="25" t="s">
        <v>950</v>
      </c>
      <c r="C976" s="22">
        <v>0.67579830000000007</v>
      </c>
      <c r="D976" s="22">
        <v>0.19507639000000002</v>
      </c>
      <c r="E976" s="23">
        <f t="shared" si="30"/>
        <v>2.4642752000895651</v>
      </c>
      <c r="F976" s="24">
        <f t="shared" si="31"/>
        <v>2.6406495762948273E-5</v>
      </c>
      <c r="G976" s="120"/>
    </row>
    <row r="977" spans="1:7" x14ac:dyDescent="0.15">
      <c r="A977" s="25" t="s">
        <v>1270</v>
      </c>
      <c r="B977" s="25" t="s">
        <v>1271</v>
      </c>
      <c r="C977" s="22">
        <v>22.005134379999998</v>
      </c>
      <c r="D977" s="22">
        <v>9.4858399900000006</v>
      </c>
      <c r="E977" s="23">
        <f t="shared" si="30"/>
        <v>1.3197876417057293</v>
      </c>
      <c r="F977" s="24">
        <f t="shared" si="31"/>
        <v>8.598401146741228E-4</v>
      </c>
      <c r="G977" s="120"/>
    </row>
    <row r="978" spans="1:7" x14ac:dyDescent="0.15">
      <c r="A978" s="25" t="s">
        <v>1531</v>
      </c>
      <c r="B978" s="25" t="s">
        <v>951</v>
      </c>
      <c r="C978" s="22">
        <v>0.57659048999999996</v>
      </c>
      <c r="D978" s="22">
        <v>0.33861984000000001</v>
      </c>
      <c r="E978" s="23">
        <f t="shared" si="30"/>
        <v>0.70276641203303369</v>
      </c>
      <c r="F978" s="24">
        <f t="shared" si="31"/>
        <v>2.2529997975936408E-5</v>
      </c>
      <c r="G978" s="120"/>
    </row>
    <row r="979" spans="1:7" x14ac:dyDescent="0.15">
      <c r="A979" s="25" t="s">
        <v>1017</v>
      </c>
      <c r="B979" s="25" t="s">
        <v>1018</v>
      </c>
      <c r="C979" s="22">
        <v>13.97155463</v>
      </c>
      <c r="D979" s="22">
        <v>0.26044586999999997</v>
      </c>
      <c r="E979" s="23">
        <f t="shared" si="30"/>
        <v>52.64475401356912</v>
      </c>
      <c r="F979" s="24">
        <f t="shared" si="31"/>
        <v>5.4593182335453531E-4</v>
      </c>
      <c r="G979" s="120"/>
    </row>
    <row r="980" spans="1:7" x14ac:dyDescent="0.15">
      <c r="A980" s="25" t="s">
        <v>1019</v>
      </c>
      <c r="B980" s="25" t="s">
        <v>1020</v>
      </c>
      <c r="C980" s="22">
        <v>9.7815200000000001E-3</v>
      </c>
      <c r="D980" s="22">
        <v>5.6424080000000001E-2</v>
      </c>
      <c r="E980" s="23">
        <f t="shared" si="30"/>
        <v>-0.82664280924031019</v>
      </c>
      <c r="F980" s="24">
        <f t="shared" si="31"/>
        <v>3.8220822164718938E-7</v>
      </c>
      <c r="G980" s="120"/>
    </row>
    <row r="981" spans="1:7" x14ac:dyDescent="0.15">
      <c r="A981" s="25" t="s">
        <v>1021</v>
      </c>
      <c r="B981" s="25" t="s">
        <v>1022</v>
      </c>
      <c r="C981" s="22">
        <v>3.9377199999999996E-3</v>
      </c>
      <c r="D981" s="22">
        <v>0.23163354</v>
      </c>
      <c r="E981" s="23">
        <f t="shared" si="30"/>
        <v>-0.9830002166352938</v>
      </c>
      <c r="F981" s="24">
        <f t="shared" si="31"/>
        <v>1.5386452806359035E-7</v>
      </c>
      <c r="G981" s="120">
        <f>269-192</f>
        <v>77</v>
      </c>
    </row>
    <row r="982" spans="1:7" x14ac:dyDescent="0.15">
      <c r="A982" s="25" t="s">
        <v>1023</v>
      </c>
      <c r="B982" s="25" t="s">
        <v>1024</v>
      </c>
      <c r="C982" s="22">
        <v>0.25050285</v>
      </c>
      <c r="D982" s="22">
        <v>4.2899772399999998</v>
      </c>
      <c r="E982" s="23">
        <f t="shared" si="30"/>
        <v>-0.94160741747897947</v>
      </c>
      <c r="F982" s="24">
        <f t="shared" si="31"/>
        <v>9.7882792056912041E-6</v>
      </c>
      <c r="G982" s="120"/>
    </row>
    <row r="983" spans="1:7" x14ac:dyDescent="0.15">
      <c r="A983" s="25" t="s">
        <v>219</v>
      </c>
      <c r="B983" s="25" t="s">
        <v>214</v>
      </c>
      <c r="C983" s="22">
        <v>1.81956E-3</v>
      </c>
      <c r="D983" s="22">
        <v>5.9299000000000005E-4</v>
      </c>
      <c r="E983" s="23">
        <f t="shared" si="30"/>
        <v>2.0684497209059174</v>
      </c>
      <c r="F983" s="24">
        <f t="shared" si="31"/>
        <v>7.1098437848142193E-8</v>
      </c>
      <c r="G983" s="120"/>
    </row>
    <row r="984" spans="1:7" x14ac:dyDescent="0.15">
      <c r="A984" s="25" t="s">
        <v>210</v>
      </c>
      <c r="B984" s="25" t="s">
        <v>431</v>
      </c>
      <c r="C984" s="22">
        <v>1.1224237099999999</v>
      </c>
      <c r="D984" s="22">
        <v>0.20147979999999999</v>
      </c>
      <c r="E984" s="23">
        <f t="shared" ref="E984:E1047" si="32">IF(ISERROR(C984/D984-1),"",((C984/D984-1)))</f>
        <v>4.5708994648595045</v>
      </c>
      <c r="F984" s="24">
        <f t="shared" ref="F984:F1047" si="33">C984/$C$1579</f>
        <v>4.3858170318492477E-5</v>
      </c>
      <c r="G984" s="120"/>
    </row>
    <row r="985" spans="1:7" x14ac:dyDescent="0.15">
      <c r="A985" s="25" t="s">
        <v>511</v>
      </c>
      <c r="B985" s="25" t="s">
        <v>512</v>
      </c>
      <c r="C985" s="22">
        <v>12.763382890000001</v>
      </c>
      <c r="D985" s="22">
        <v>9.5768691999999991</v>
      </c>
      <c r="E985" s="23">
        <f t="shared" si="32"/>
        <v>0.33273020894970573</v>
      </c>
      <c r="F985" s="24">
        <f t="shared" si="33"/>
        <v>4.987230897231785E-4</v>
      </c>
      <c r="G985" s="120"/>
    </row>
    <row r="986" spans="1:7" x14ac:dyDescent="0.15">
      <c r="A986" s="25" t="s">
        <v>1532</v>
      </c>
      <c r="B986" s="25" t="s">
        <v>514</v>
      </c>
      <c r="C986" s="22">
        <v>47.227275499999998</v>
      </c>
      <c r="D986" s="22">
        <v>29.4547855</v>
      </c>
      <c r="E986" s="23">
        <f t="shared" si="32"/>
        <v>0.60338208879504474</v>
      </c>
      <c r="F986" s="24">
        <f t="shared" si="33"/>
        <v>1.8453832310414819E-3</v>
      </c>
      <c r="G986" s="120"/>
    </row>
    <row r="987" spans="1:7" x14ac:dyDescent="0.15">
      <c r="A987" s="25" t="s">
        <v>959</v>
      </c>
      <c r="B987" s="25" t="s">
        <v>516</v>
      </c>
      <c r="C987" s="22">
        <v>10.66264099</v>
      </c>
      <c r="D987" s="22">
        <v>5.6962825099999996</v>
      </c>
      <c r="E987" s="23">
        <f t="shared" si="32"/>
        <v>0.87185958057406832</v>
      </c>
      <c r="F987" s="24">
        <f t="shared" si="33"/>
        <v>4.1663760344510121E-4</v>
      </c>
      <c r="G987" s="120"/>
    </row>
    <row r="988" spans="1:7" x14ac:dyDescent="0.15">
      <c r="A988" s="25" t="s">
        <v>960</v>
      </c>
      <c r="B988" s="25" t="s">
        <v>518</v>
      </c>
      <c r="C988" s="22">
        <v>2.9639007599999996</v>
      </c>
      <c r="D988" s="22">
        <v>0.72741126</v>
      </c>
      <c r="E988" s="23">
        <f t="shared" si="32"/>
        <v>3.0745874074041684</v>
      </c>
      <c r="F988" s="24">
        <f t="shared" si="33"/>
        <v>1.1581300642623568E-4</v>
      </c>
      <c r="G988" s="120"/>
    </row>
    <row r="989" spans="1:7" x14ac:dyDescent="0.15">
      <c r="A989" s="25" t="s">
        <v>519</v>
      </c>
      <c r="B989" s="25" t="s">
        <v>520</v>
      </c>
      <c r="C989" s="22">
        <v>124.37523575</v>
      </c>
      <c r="D989" s="22">
        <v>74.559523810000002</v>
      </c>
      <c r="E989" s="23">
        <f t="shared" si="32"/>
        <v>0.66813345089146958</v>
      </c>
      <c r="F989" s="24">
        <f t="shared" si="33"/>
        <v>4.8599029264324387E-3</v>
      </c>
      <c r="G989" s="120"/>
    </row>
    <row r="990" spans="1:7" x14ac:dyDescent="0.15">
      <c r="A990" s="25" t="s">
        <v>521</v>
      </c>
      <c r="B990" s="25" t="s">
        <v>522</v>
      </c>
      <c r="C990" s="22">
        <v>2.4570599999999998E-2</v>
      </c>
      <c r="D990" s="22">
        <v>0</v>
      </c>
      <c r="E990" s="23" t="str">
        <f t="shared" si="32"/>
        <v/>
      </c>
      <c r="F990" s="24">
        <f t="shared" si="33"/>
        <v>9.6008445832594831E-7</v>
      </c>
      <c r="G990" s="120"/>
    </row>
    <row r="991" spans="1:7" x14ac:dyDescent="0.15">
      <c r="A991" s="25" t="s">
        <v>606</v>
      </c>
      <c r="B991" s="25" t="s">
        <v>607</v>
      </c>
      <c r="C991" s="22">
        <v>1.997005E-2</v>
      </c>
      <c r="D991" s="22">
        <v>0.38319175999999999</v>
      </c>
      <c r="E991" s="23">
        <f t="shared" si="32"/>
        <v>-0.94788497017785556</v>
      </c>
      <c r="F991" s="24">
        <f t="shared" si="33"/>
        <v>7.8032016462732314E-7</v>
      </c>
      <c r="G991" s="120"/>
    </row>
    <row r="992" spans="1:7" x14ac:dyDescent="0.15">
      <c r="A992" s="25" t="s">
        <v>1170</v>
      </c>
      <c r="B992" s="25" t="s">
        <v>608</v>
      </c>
      <c r="C992" s="22">
        <v>168.81311525000001</v>
      </c>
      <c r="D992" s="22">
        <v>134.43051199999999</v>
      </c>
      <c r="E992" s="23">
        <f t="shared" si="32"/>
        <v>0.25576487613169263</v>
      </c>
      <c r="F992" s="24">
        <f t="shared" si="33"/>
        <v>6.5962918411887443E-3</v>
      </c>
      <c r="G992" s="120"/>
    </row>
    <row r="993" spans="1:7" x14ac:dyDescent="0.15">
      <c r="A993" s="25" t="s">
        <v>609</v>
      </c>
      <c r="B993" s="25" t="s">
        <v>610</v>
      </c>
      <c r="C993" s="22">
        <v>0.12434124000000001</v>
      </c>
      <c r="D993" s="22">
        <v>0.40653521999999997</v>
      </c>
      <c r="E993" s="23">
        <f t="shared" si="32"/>
        <v>-0.69414399077157452</v>
      </c>
      <c r="F993" s="24">
        <f t="shared" si="33"/>
        <v>4.8585745587399881E-6</v>
      </c>
      <c r="G993" s="120"/>
    </row>
    <row r="994" spans="1:7" x14ac:dyDescent="0.15">
      <c r="A994" s="25" t="s">
        <v>963</v>
      </c>
      <c r="B994" s="25" t="s">
        <v>964</v>
      </c>
      <c r="C994" s="22">
        <v>2.1539169199999999</v>
      </c>
      <c r="D994" s="22">
        <v>1.8364111399999998</v>
      </c>
      <c r="E994" s="23">
        <f t="shared" si="32"/>
        <v>0.17289471463345629</v>
      </c>
      <c r="F994" s="24">
        <f t="shared" si="33"/>
        <v>8.4163274784388454E-5</v>
      </c>
      <c r="G994" s="120"/>
    </row>
    <row r="995" spans="1:7" x14ac:dyDescent="0.15">
      <c r="A995" s="25" t="s">
        <v>965</v>
      </c>
      <c r="B995" s="25" t="s">
        <v>648</v>
      </c>
      <c r="C995" s="22">
        <v>8.493894619999999</v>
      </c>
      <c r="D995" s="22">
        <v>9.5033670099999998</v>
      </c>
      <c r="E995" s="23">
        <f t="shared" si="32"/>
        <v>-0.10622260394003247</v>
      </c>
      <c r="F995" s="24">
        <f t="shared" si="33"/>
        <v>3.3189487498556757E-4</v>
      </c>
      <c r="G995" s="120"/>
    </row>
    <row r="996" spans="1:7" x14ac:dyDescent="0.15">
      <c r="A996" s="25" t="s">
        <v>611</v>
      </c>
      <c r="B996" s="25" t="s">
        <v>612</v>
      </c>
      <c r="C996" s="22">
        <v>0.36105417000000001</v>
      </c>
      <c r="D996" s="22">
        <v>0.59486644</v>
      </c>
      <c r="E996" s="23">
        <f t="shared" si="32"/>
        <v>-0.39305002648997978</v>
      </c>
      <c r="F996" s="24">
        <f t="shared" si="33"/>
        <v>1.4108019227482231E-5</v>
      </c>
      <c r="G996" s="120"/>
    </row>
    <row r="997" spans="1:7" x14ac:dyDescent="0.15">
      <c r="A997" s="25" t="s">
        <v>613</v>
      </c>
      <c r="B997" s="25" t="s">
        <v>614</v>
      </c>
      <c r="C997" s="22">
        <v>56.770335530000004</v>
      </c>
      <c r="D997" s="22">
        <v>25.312861940000001</v>
      </c>
      <c r="E997" s="23">
        <f t="shared" si="32"/>
        <v>1.2427466188756053</v>
      </c>
      <c r="F997" s="24">
        <f t="shared" si="33"/>
        <v>2.2182737432664404E-3</v>
      </c>
      <c r="G997" s="120"/>
    </row>
    <row r="998" spans="1:7" x14ac:dyDescent="0.15">
      <c r="A998" s="25" t="s">
        <v>615</v>
      </c>
      <c r="B998" s="25" t="s">
        <v>616</v>
      </c>
      <c r="C998" s="22">
        <v>7.0677922899999999</v>
      </c>
      <c r="D998" s="22">
        <v>6.8616384100000003</v>
      </c>
      <c r="E998" s="23">
        <f t="shared" si="32"/>
        <v>3.004441034076577E-2</v>
      </c>
      <c r="F998" s="24">
        <f t="shared" si="33"/>
        <v>2.7617060764918093E-4</v>
      </c>
      <c r="G998" s="120"/>
    </row>
    <row r="999" spans="1:7" x14ac:dyDescent="0.15">
      <c r="A999" s="25" t="s">
        <v>617</v>
      </c>
      <c r="B999" s="25" t="s">
        <v>618</v>
      </c>
      <c r="C999" s="22">
        <v>0.33980674999999999</v>
      </c>
      <c r="D999" s="22">
        <v>0.64762431999999992</v>
      </c>
      <c r="E999" s="23">
        <f t="shared" si="32"/>
        <v>-0.47530267238883184</v>
      </c>
      <c r="F999" s="24">
        <f t="shared" si="33"/>
        <v>1.3277786440268083E-5</v>
      </c>
      <c r="G999" s="120"/>
    </row>
    <row r="1000" spans="1:7" x14ac:dyDescent="0.15">
      <c r="A1000" s="25" t="s">
        <v>619</v>
      </c>
      <c r="B1000" s="25" t="s">
        <v>620</v>
      </c>
      <c r="C1000" s="22">
        <v>0.45547168999999998</v>
      </c>
      <c r="D1000" s="22">
        <v>0.40607563000000002</v>
      </c>
      <c r="E1000" s="23">
        <f t="shared" si="32"/>
        <v>0.12164251275064197</v>
      </c>
      <c r="F1000" s="24">
        <f t="shared" si="33"/>
        <v>1.7797338720928844E-5</v>
      </c>
      <c r="G1000" s="120"/>
    </row>
    <row r="1001" spans="1:7" x14ac:dyDescent="0.15">
      <c r="A1001" s="25" t="s">
        <v>1120</v>
      </c>
      <c r="B1001" s="25" t="s">
        <v>621</v>
      </c>
      <c r="C1001" s="22">
        <v>0.29769601000000001</v>
      </c>
      <c r="D1001" s="22">
        <v>0.27368944000000001</v>
      </c>
      <c r="E1001" s="23">
        <f t="shared" si="32"/>
        <v>8.771463743723551E-2</v>
      </c>
      <c r="F1001" s="24">
        <f t="shared" si="33"/>
        <v>1.1632329389866187E-5</v>
      </c>
      <c r="G1001" s="120"/>
    </row>
    <row r="1002" spans="1:7" x14ac:dyDescent="0.15">
      <c r="A1002" s="25" t="s">
        <v>622</v>
      </c>
      <c r="B1002" s="25" t="s">
        <v>623</v>
      </c>
      <c r="C1002" s="22">
        <v>6.7685109699999995</v>
      </c>
      <c r="D1002" s="22">
        <v>1.75525347</v>
      </c>
      <c r="E1002" s="23">
        <f t="shared" si="32"/>
        <v>2.8561444746780644</v>
      </c>
      <c r="F1002" s="24">
        <f t="shared" si="33"/>
        <v>2.6447633302832202E-4</v>
      </c>
      <c r="G1002" s="120"/>
    </row>
    <row r="1003" spans="1:7" x14ac:dyDescent="0.15">
      <c r="A1003" s="25" t="s">
        <v>624</v>
      </c>
      <c r="B1003" s="25" t="s">
        <v>625</v>
      </c>
      <c r="C1003" s="22">
        <v>8.4880809700000004</v>
      </c>
      <c r="D1003" s="22">
        <v>2.3915434200000001</v>
      </c>
      <c r="E1003" s="23">
        <f t="shared" si="32"/>
        <v>2.5492062987507875</v>
      </c>
      <c r="F1003" s="24">
        <f t="shared" si="33"/>
        <v>3.3166770938883224E-4</v>
      </c>
      <c r="G1003" s="120"/>
    </row>
    <row r="1004" spans="1:7" x14ac:dyDescent="0.15">
      <c r="A1004" s="25" t="s">
        <v>626</v>
      </c>
      <c r="B1004" s="25" t="s">
        <v>627</v>
      </c>
      <c r="C1004" s="22">
        <v>2.0882076399999998</v>
      </c>
      <c r="D1004" s="22">
        <v>1.9199570100000001</v>
      </c>
      <c r="E1004" s="23">
        <f t="shared" si="32"/>
        <v>8.76324986047472E-2</v>
      </c>
      <c r="F1004" s="24">
        <f t="shared" si="33"/>
        <v>8.1595716055835307E-5</v>
      </c>
      <c r="G1004" s="120"/>
    </row>
    <row r="1005" spans="1:7" x14ac:dyDescent="0.15">
      <c r="A1005" s="25" t="s">
        <v>628</v>
      </c>
      <c r="B1005" s="25" t="s">
        <v>629</v>
      </c>
      <c r="C1005" s="22">
        <v>4.2792265399999998</v>
      </c>
      <c r="D1005" s="22">
        <v>3.4569901700000001</v>
      </c>
      <c r="E1005" s="23">
        <f t="shared" si="32"/>
        <v>0.23784747122957528</v>
      </c>
      <c r="F1005" s="24">
        <f t="shared" si="33"/>
        <v>1.672087329861673E-4</v>
      </c>
      <c r="G1005" s="120"/>
    </row>
    <row r="1006" spans="1:7" x14ac:dyDescent="0.15">
      <c r="A1006" s="25" t="s">
        <v>630</v>
      </c>
      <c r="B1006" s="25" t="s">
        <v>631</v>
      </c>
      <c r="C1006" s="22">
        <v>0.93857754000000004</v>
      </c>
      <c r="D1006" s="22">
        <v>3.334169E-2</v>
      </c>
      <c r="E1006" s="23">
        <f t="shared" si="32"/>
        <v>27.150268927579855</v>
      </c>
      <c r="F1006" s="24">
        <f t="shared" si="33"/>
        <v>3.6674469043808501E-5</v>
      </c>
      <c r="G1006" s="120"/>
    </row>
    <row r="1007" spans="1:7" x14ac:dyDescent="0.15">
      <c r="A1007" s="25" t="s">
        <v>1533</v>
      </c>
      <c r="B1007" s="25" t="s">
        <v>633</v>
      </c>
      <c r="C1007" s="22">
        <v>12.13720826</v>
      </c>
      <c r="D1007" s="22">
        <v>3.0924574800000002</v>
      </c>
      <c r="E1007" s="23">
        <f t="shared" si="32"/>
        <v>2.9247777337265113</v>
      </c>
      <c r="F1007" s="24">
        <f t="shared" si="33"/>
        <v>4.742556151616699E-4</v>
      </c>
      <c r="G1007" s="120"/>
    </row>
    <row r="1008" spans="1:7" x14ac:dyDescent="0.15">
      <c r="A1008" s="25" t="s">
        <v>634</v>
      </c>
      <c r="B1008" s="25" t="s">
        <v>635</v>
      </c>
      <c r="C1008" s="22">
        <v>2.3968596099999999</v>
      </c>
      <c r="D1008" s="22">
        <v>8.2504960000000002E-2</v>
      </c>
      <c r="E1008" s="23">
        <f t="shared" si="32"/>
        <v>28.051097170400421</v>
      </c>
      <c r="F1008" s="24">
        <f t="shared" si="33"/>
        <v>9.3656144349352227E-5</v>
      </c>
      <c r="G1008" s="120"/>
    </row>
    <row r="1009" spans="1:7" x14ac:dyDescent="0.15">
      <c r="A1009" s="25" t="s">
        <v>636</v>
      </c>
      <c r="B1009" s="25" t="s">
        <v>637</v>
      </c>
      <c r="C1009" s="22">
        <v>4.0646393300000003</v>
      </c>
      <c r="D1009" s="22">
        <v>0.39539455000000001</v>
      </c>
      <c r="E1009" s="23">
        <f t="shared" si="32"/>
        <v>9.2799579053378451</v>
      </c>
      <c r="F1009" s="24">
        <f t="shared" si="33"/>
        <v>1.5882384025760039E-4</v>
      </c>
      <c r="G1009" s="120"/>
    </row>
    <row r="1010" spans="1:7" x14ac:dyDescent="0.15">
      <c r="A1010" s="25" t="s">
        <v>638</v>
      </c>
      <c r="B1010" s="25" t="s">
        <v>639</v>
      </c>
      <c r="C1010" s="22">
        <v>1.4958429900000001</v>
      </c>
      <c r="D1010" s="22">
        <v>0.38116397999999996</v>
      </c>
      <c r="E1010" s="23">
        <f t="shared" si="32"/>
        <v>2.9244080461118078</v>
      </c>
      <c r="F1010" s="24">
        <f t="shared" si="33"/>
        <v>5.8449350312764734E-5</v>
      </c>
      <c r="G1010" s="120"/>
    </row>
    <row r="1011" spans="1:7" x14ac:dyDescent="0.15">
      <c r="A1011" s="25" t="s">
        <v>640</v>
      </c>
      <c r="B1011" s="25" t="s">
        <v>641</v>
      </c>
      <c r="C1011" s="22">
        <v>3.4045114700000001</v>
      </c>
      <c r="D1011" s="22">
        <v>1.4619469299999999</v>
      </c>
      <c r="E1011" s="23">
        <f t="shared" si="32"/>
        <v>1.3287517488750433</v>
      </c>
      <c r="F1011" s="24">
        <f t="shared" si="33"/>
        <v>1.3302965945233037E-4</v>
      </c>
      <c r="G1011" s="120"/>
    </row>
    <row r="1012" spans="1:7" x14ac:dyDescent="0.15">
      <c r="A1012" s="25" t="s">
        <v>642</v>
      </c>
      <c r="B1012" s="25" t="s">
        <v>643</v>
      </c>
      <c r="C1012" s="22">
        <v>1.4100100000000001E-2</v>
      </c>
      <c r="D1012" s="22">
        <v>1.840553E-2</v>
      </c>
      <c r="E1012" s="23">
        <f t="shared" si="32"/>
        <v>-0.23392045760160118</v>
      </c>
      <c r="F1012" s="24">
        <f t="shared" si="33"/>
        <v>5.5095467228483251E-7</v>
      </c>
      <c r="G1012" s="120"/>
    </row>
    <row r="1013" spans="1:7" x14ac:dyDescent="0.15">
      <c r="A1013" s="25" t="s">
        <v>644</v>
      </c>
      <c r="B1013" s="25" t="s">
        <v>645</v>
      </c>
      <c r="C1013" s="22">
        <v>6.0133302899999999</v>
      </c>
      <c r="D1013" s="22">
        <v>1.7715736499999999</v>
      </c>
      <c r="E1013" s="23">
        <f t="shared" si="32"/>
        <v>2.394343943871597</v>
      </c>
      <c r="F1013" s="24">
        <f t="shared" si="33"/>
        <v>2.3496800868557009E-4</v>
      </c>
      <c r="G1013" s="120"/>
    </row>
    <row r="1014" spans="1:7" x14ac:dyDescent="0.15">
      <c r="A1014" s="25" t="s">
        <v>646</v>
      </c>
      <c r="B1014" s="25" t="s">
        <v>647</v>
      </c>
      <c r="C1014" s="22">
        <v>0.51665223999999998</v>
      </c>
      <c r="D1014" s="22">
        <v>0.59333674999999997</v>
      </c>
      <c r="E1014" s="23">
        <f t="shared" si="32"/>
        <v>-0.12924281194448173</v>
      </c>
      <c r="F1014" s="24">
        <f t="shared" si="33"/>
        <v>2.0187939487977009E-5</v>
      </c>
      <c r="G1014" s="120"/>
    </row>
    <row r="1015" spans="1:7" x14ac:dyDescent="0.15">
      <c r="A1015" s="25" t="s">
        <v>649</v>
      </c>
      <c r="B1015" s="25" t="s">
        <v>650</v>
      </c>
      <c r="C1015" s="22">
        <v>4.1423227499999999</v>
      </c>
      <c r="D1015" s="22">
        <v>4.5422628200000004</v>
      </c>
      <c r="E1015" s="23">
        <f t="shared" si="32"/>
        <v>-8.8048641359770641E-2</v>
      </c>
      <c r="F1015" s="24">
        <f t="shared" si="33"/>
        <v>1.6185928278694876E-4</v>
      </c>
      <c r="G1015" s="120"/>
    </row>
    <row r="1016" spans="1:7" x14ac:dyDescent="0.15">
      <c r="A1016" s="25" t="s">
        <v>651</v>
      </c>
      <c r="B1016" s="25" t="s">
        <v>652</v>
      </c>
      <c r="C1016" s="22">
        <v>342.36610150000001</v>
      </c>
      <c r="D1016" s="22">
        <v>429.041831</v>
      </c>
      <c r="E1016" s="23">
        <f t="shared" si="32"/>
        <v>-0.20202162874882934</v>
      </c>
      <c r="F1016" s="24">
        <f t="shared" si="33"/>
        <v>1.337779187760145E-2</v>
      </c>
      <c r="G1016" s="120"/>
    </row>
    <row r="1017" spans="1:7" x14ac:dyDescent="0.15">
      <c r="A1017" s="25" t="s">
        <v>653</v>
      </c>
      <c r="B1017" s="25" t="s">
        <v>654</v>
      </c>
      <c r="C1017" s="22">
        <v>7.3976924899999998</v>
      </c>
      <c r="D1017" s="22">
        <v>24.407152499999999</v>
      </c>
      <c r="E1017" s="23">
        <f t="shared" si="32"/>
        <v>-0.69690472946403714</v>
      </c>
      <c r="F1017" s="24">
        <f t="shared" si="33"/>
        <v>2.8906130038027509E-4</v>
      </c>
      <c r="G1017" s="120"/>
    </row>
    <row r="1018" spans="1:7" x14ac:dyDescent="0.15">
      <c r="A1018" s="25" t="s">
        <v>655</v>
      </c>
      <c r="B1018" s="25" t="s">
        <v>656</v>
      </c>
      <c r="C1018" s="22">
        <v>122.96851812999999</v>
      </c>
      <c r="D1018" s="22">
        <v>90.401456379999999</v>
      </c>
      <c r="E1018" s="23">
        <f t="shared" si="32"/>
        <v>0.36024930409423117</v>
      </c>
      <c r="F1018" s="24">
        <f t="shared" si="33"/>
        <v>4.8049361073797797E-3</v>
      </c>
      <c r="G1018" s="120"/>
    </row>
    <row r="1019" spans="1:7" x14ac:dyDescent="0.15">
      <c r="A1019" s="25" t="s">
        <v>657</v>
      </c>
      <c r="B1019" s="25" t="s">
        <v>658</v>
      </c>
      <c r="C1019" s="22">
        <v>1.14982446</v>
      </c>
      <c r="D1019" s="22">
        <v>4.8364481599999998</v>
      </c>
      <c r="E1019" s="23">
        <f t="shared" si="32"/>
        <v>-0.76225849591242179</v>
      </c>
      <c r="F1019" s="24">
        <f t="shared" si="33"/>
        <v>4.4928841536186589E-5</v>
      </c>
      <c r="G1019" s="120"/>
    </row>
    <row r="1020" spans="1:7" x14ac:dyDescent="0.15">
      <c r="A1020" s="25" t="s">
        <v>659</v>
      </c>
      <c r="B1020" s="25" t="s">
        <v>660</v>
      </c>
      <c r="C1020" s="22">
        <v>62.616394999999997</v>
      </c>
      <c r="D1020" s="22">
        <v>61.479088130000001</v>
      </c>
      <c r="E1020" s="23">
        <f t="shared" si="32"/>
        <v>1.8499084885499784E-2</v>
      </c>
      <c r="F1020" s="24">
        <f t="shared" si="33"/>
        <v>2.4467057245610045E-3</v>
      </c>
      <c r="G1020" s="120"/>
    </row>
    <row r="1021" spans="1:7" x14ac:dyDescent="0.15">
      <c r="A1021" s="25" t="s">
        <v>969</v>
      </c>
      <c r="B1021" s="25" t="s">
        <v>662</v>
      </c>
      <c r="C1021" s="22">
        <v>7.6878491100000002</v>
      </c>
      <c r="D1021" s="22">
        <v>14.680760730000001</v>
      </c>
      <c r="E1021" s="23">
        <f t="shared" si="32"/>
        <v>-0.47633169347348936</v>
      </c>
      <c r="F1021" s="24">
        <f t="shared" si="33"/>
        <v>3.0039903170724259E-4</v>
      </c>
      <c r="G1021" s="120"/>
    </row>
    <row r="1022" spans="1:7" x14ac:dyDescent="0.15">
      <c r="A1022" s="25" t="s">
        <v>970</v>
      </c>
      <c r="B1022" s="25" t="s">
        <v>664</v>
      </c>
      <c r="C1022" s="22">
        <v>33.458775860000003</v>
      </c>
      <c r="D1022" s="22">
        <v>22.233123850000002</v>
      </c>
      <c r="E1022" s="23">
        <f t="shared" si="32"/>
        <v>0.50490664675535468</v>
      </c>
      <c r="F1022" s="24">
        <f t="shared" si="33"/>
        <v>1.3073856844276258E-3</v>
      </c>
      <c r="G1022" s="120"/>
    </row>
    <row r="1023" spans="1:7" x14ac:dyDescent="0.15">
      <c r="A1023" s="25" t="s">
        <v>667</v>
      </c>
      <c r="B1023" s="25" t="s">
        <v>668</v>
      </c>
      <c r="C1023" s="22">
        <v>28.67071284</v>
      </c>
      <c r="D1023" s="22">
        <v>30.960515090000001</v>
      </c>
      <c r="E1023" s="23">
        <f t="shared" si="32"/>
        <v>-7.3958790522176687E-2</v>
      </c>
      <c r="F1023" s="24">
        <f t="shared" si="33"/>
        <v>1.1202944090421159E-3</v>
      </c>
      <c r="G1023" s="120"/>
    </row>
    <row r="1024" spans="1:7" x14ac:dyDescent="0.15">
      <c r="A1024" s="25" t="s">
        <v>669</v>
      </c>
      <c r="B1024" s="25" t="s">
        <v>670</v>
      </c>
      <c r="C1024" s="22">
        <v>42.201743649999997</v>
      </c>
      <c r="D1024" s="22">
        <v>5.4430799199999997</v>
      </c>
      <c r="E1024" s="23">
        <f t="shared" si="32"/>
        <v>6.7532838522054988</v>
      </c>
      <c r="F1024" s="24">
        <f t="shared" si="33"/>
        <v>1.6490129745558018E-3</v>
      </c>
      <c r="G1024" s="120"/>
    </row>
    <row r="1025" spans="1:7" x14ac:dyDescent="0.15">
      <c r="A1025" s="25" t="s">
        <v>1279</v>
      </c>
      <c r="B1025" s="25" t="s">
        <v>1280</v>
      </c>
      <c r="C1025" s="22">
        <v>8.8742353100000013</v>
      </c>
      <c r="D1025" s="22">
        <v>5.5007971299999996</v>
      </c>
      <c r="E1025" s="23">
        <f t="shared" si="32"/>
        <v>0.61326351440995652</v>
      </c>
      <c r="F1025" s="24">
        <f t="shared" si="33"/>
        <v>3.4675650576942996E-4</v>
      </c>
      <c r="G1025" s="120"/>
    </row>
    <row r="1026" spans="1:7" x14ac:dyDescent="0.15">
      <c r="A1026" s="25" t="s">
        <v>671</v>
      </c>
      <c r="B1026" s="25" t="s">
        <v>672</v>
      </c>
      <c r="C1026" s="22">
        <v>0.33860125000000002</v>
      </c>
      <c r="D1026" s="22">
        <v>0.18262871</v>
      </c>
      <c r="E1026" s="23">
        <f t="shared" si="32"/>
        <v>0.85404173308785913</v>
      </c>
      <c r="F1026" s="24">
        <f t="shared" si="33"/>
        <v>1.3230682103601014E-5</v>
      </c>
      <c r="G1026" s="120"/>
    </row>
    <row r="1027" spans="1:7" x14ac:dyDescent="0.15">
      <c r="A1027" s="25" t="s">
        <v>673</v>
      </c>
      <c r="B1027" s="25" t="s">
        <v>674</v>
      </c>
      <c r="C1027" s="22">
        <v>0.18094939999999998</v>
      </c>
      <c r="D1027" s="22">
        <v>0.25047522</v>
      </c>
      <c r="E1027" s="23">
        <f t="shared" si="32"/>
        <v>-0.27757564201360918</v>
      </c>
      <c r="F1027" s="24">
        <f t="shared" si="33"/>
        <v>7.0705113706382976E-6</v>
      </c>
      <c r="G1027" s="120"/>
    </row>
    <row r="1028" spans="1:7" x14ac:dyDescent="0.15">
      <c r="A1028" s="25" t="s">
        <v>675</v>
      </c>
      <c r="B1028" s="25" t="s">
        <v>676</v>
      </c>
      <c r="C1028" s="22">
        <v>0.35025728</v>
      </c>
      <c r="D1028" s="22">
        <v>0.23760789999999998</v>
      </c>
      <c r="E1028" s="23">
        <f t="shared" si="32"/>
        <v>0.47409778883614573</v>
      </c>
      <c r="F1028" s="24">
        <f t="shared" si="33"/>
        <v>1.3686135908098299E-5</v>
      </c>
      <c r="G1028" s="120"/>
    </row>
    <row r="1029" spans="1:7" x14ac:dyDescent="0.15">
      <c r="A1029" s="25" t="s">
        <v>677</v>
      </c>
      <c r="B1029" s="25" t="s">
        <v>678</v>
      </c>
      <c r="C1029" s="22">
        <v>0.45149972999999999</v>
      </c>
      <c r="D1029" s="22">
        <v>0.33765609000000002</v>
      </c>
      <c r="E1029" s="23">
        <f t="shared" si="32"/>
        <v>0.33715855680257367</v>
      </c>
      <c r="F1029" s="24">
        <f t="shared" si="33"/>
        <v>1.7642136281220726E-5</v>
      </c>
      <c r="G1029" s="120"/>
    </row>
    <row r="1030" spans="1:7" x14ac:dyDescent="0.15">
      <c r="A1030" s="25" t="s">
        <v>679</v>
      </c>
      <c r="B1030" s="25" t="s">
        <v>680</v>
      </c>
      <c r="C1030" s="22">
        <v>8.17891133</v>
      </c>
      <c r="D1030" s="22">
        <v>3.7924984900000003</v>
      </c>
      <c r="E1030" s="23">
        <f t="shared" si="32"/>
        <v>1.1566023959049749</v>
      </c>
      <c r="F1030" s="24">
        <f t="shared" si="33"/>
        <v>3.1958705338734145E-4</v>
      </c>
      <c r="G1030" s="120"/>
    </row>
    <row r="1031" spans="1:7" x14ac:dyDescent="0.15">
      <c r="A1031" s="25" t="s">
        <v>1534</v>
      </c>
      <c r="B1031" s="25" t="s">
        <v>682</v>
      </c>
      <c r="C1031" s="22">
        <v>11.518113710000002</v>
      </c>
      <c r="D1031" s="22">
        <v>9.2009214400000001</v>
      </c>
      <c r="E1031" s="23">
        <f t="shared" si="32"/>
        <v>0.25184350123089416</v>
      </c>
      <c r="F1031" s="24">
        <f t="shared" si="33"/>
        <v>4.5006479134420942E-4</v>
      </c>
      <c r="G1031" s="120"/>
    </row>
    <row r="1032" spans="1:7" x14ac:dyDescent="0.15">
      <c r="A1032" s="25" t="s">
        <v>683</v>
      </c>
      <c r="B1032" s="25" t="s">
        <v>684</v>
      </c>
      <c r="C1032" s="22">
        <v>263.02592950000002</v>
      </c>
      <c r="D1032" s="22">
        <v>149.28707987999999</v>
      </c>
      <c r="E1032" s="23">
        <f t="shared" si="32"/>
        <v>0.76188006163310074</v>
      </c>
      <c r="F1032" s="24">
        <f t="shared" si="33"/>
        <v>1.0277612555236201E-2</v>
      </c>
      <c r="G1032" s="120"/>
    </row>
    <row r="1033" spans="1:7" x14ac:dyDescent="0.15">
      <c r="A1033" s="25" t="s">
        <v>1195</v>
      </c>
      <c r="B1033" s="25" t="s">
        <v>685</v>
      </c>
      <c r="C1033" s="22">
        <v>113.87846419</v>
      </c>
      <c r="D1033" s="22">
        <v>57.94585944</v>
      </c>
      <c r="E1033" s="23">
        <f t="shared" si="32"/>
        <v>0.96525628044080314</v>
      </c>
      <c r="F1033" s="24">
        <f t="shared" si="33"/>
        <v>4.4497465917334974E-3</v>
      </c>
      <c r="G1033" s="120"/>
    </row>
    <row r="1034" spans="1:7" x14ac:dyDescent="0.15">
      <c r="A1034" s="25" t="s">
        <v>686</v>
      </c>
      <c r="B1034" s="25" t="s">
        <v>687</v>
      </c>
      <c r="C1034" s="22">
        <v>2.6363225299999997</v>
      </c>
      <c r="D1034" s="22">
        <v>2.62789027</v>
      </c>
      <c r="E1034" s="23">
        <f t="shared" si="32"/>
        <v>3.2087565056511114E-3</v>
      </c>
      <c r="F1034" s="24">
        <f t="shared" si="33"/>
        <v>1.0301304356375277E-4</v>
      </c>
      <c r="G1034" s="120"/>
    </row>
    <row r="1035" spans="1:7" x14ac:dyDescent="0.15">
      <c r="A1035" s="25" t="s">
        <v>979</v>
      </c>
      <c r="B1035" s="25" t="s">
        <v>689</v>
      </c>
      <c r="C1035" s="22">
        <v>4.4854930999999993</v>
      </c>
      <c r="D1035" s="22">
        <v>2.6394241899999997</v>
      </c>
      <c r="E1035" s="23">
        <f t="shared" si="32"/>
        <v>0.69942107714031354</v>
      </c>
      <c r="F1035" s="24">
        <f t="shared" si="33"/>
        <v>1.7526850029052113E-4</v>
      </c>
      <c r="G1035" s="120"/>
    </row>
    <row r="1036" spans="1:7" x14ac:dyDescent="0.15">
      <c r="A1036" s="25" t="s">
        <v>690</v>
      </c>
      <c r="B1036" s="25" t="s">
        <v>691</v>
      </c>
      <c r="C1036" s="22">
        <v>4.6091823400000003</v>
      </c>
      <c r="D1036" s="22">
        <v>3.8296389</v>
      </c>
      <c r="E1036" s="23">
        <f t="shared" si="32"/>
        <v>0.20355533781527035</v>
      </c>
      <c r="F1036" s="24">
        <f t="shared" si="33"/>
        <v>1.8010159826070294E-4</v>
      </c>
      <c r="G1036" s="120"/>
    </row>
    <row r="1037" spans="1:7" x14ac:dyDescent="0.15">
      <c r="A1037" s="25" t="s">
        <v>147</v>
      </c>
      <c r="B1037" s="25" t="s">
        <v>974</v>
      </c>
      <c r="C1037" s="22">
        <v>1.2638405800000001</v>
      </c>
      <c r="D1037" s="22">
        <v>0.54296248000000003</v>
      </c>
      <c r="E1037" s="23">
        <f t="shared" si="32"/>
        <v>1.3276757171140074</v>
      </c>
      <c r="F1037" s="24">
        <f t="shared" si="33"/>
        <v>4.9383966962941587E-5</v>
      </c>
      <c r="G1037" s="120"/>
    </row>
    <row r="1038" spans="1:7" x14ac:dyDescent="0.15">
      <c r="A1038" s="25" t="s">
        <v>692</v>
      </c>
      <c r="B1038" s="25" t="s">
        <v>693</v>
      </c>
      <c r="C1038" s="22">
        <v>5.6471629999999999</v>
      </c>
      <c r="D1038" s="22">
        <v>1.6886104099999999</v>
      </c>
      <c r="E1038" s="23">
        <f t="shared" si="32"/>
        <v>2.3442663663313552</v>
      </c>
      <c r="F1038" s="24">
        <f t="shared" si="33"/>
        <v>2.2066019673647929E-4</v>
      </c>
      <c r="G1038" s="120"/>
    </row>
    <row r="1039" spans="1:7" x14ac:dyDescent="0.15">
      <c r="A1039" s="25" t="s">
        <v>694</v>
      </c>
      <c r="B1039" s="25" t="s">
        <v>695</v>
      </c>
      <c r="C1039" s="22">
        <v>0.50788378999999995</v>
      </c>
      <c r="D1039" s="22">
        <v>0.17236889999999999</v>
      </c>
      <c r="E1039" s="23">
        <f t="shared" si="32"/>
        <v>1.9464931898967852</v>
      </c>
      <c r="F1039" s="24">
        <f t="shared" si="33"/>
        <v>1.9845316492665206E-5</v>
      </c>
      <c r="G1039" s="120"/>
    </row>
    <row r="1040" spans="1:7" x14ac:dyDescent="0.15">
      <c r="A1040" s="25" t="s">
        <v>696</v>
      </c>
      <c r="B1040" s="25" t="s">
        <v>697</v>
      </c>
      <c r="C1040" s="22">
        <v>2.45434493</v>
      </c>
      <c r="D1040" s="22">
        <v>0.7874215</v>
      </c>
      <c r="E1040" s="23">
        <f t="shared" si="32"/>
        <v>2.1169391869538741</v>
      </c>
      <c r="F1040" s="24">
        <f t="shared" si="33"/>
        <v>9.590235576925625E-5</v>
      </c>
      <c r="G1040" s="120"/>
    </row>
    <row r="1041" spans="1:7" x14ac:dyDescent="0.15">
      <c r="A1041" s="25" t="s">
        <v>698</v>
      </c>
      <c r="B1041" s="25" t="s">
        <v>699</v>
      </c>
      <c r="C1041" s="22">
        <v>19.64266482</v>
      </c>
      <c r="D1041" s="22">
        <v>23.01043469</v>
      </c>
      <c r="E1041" s="23">
        <f t="shared" si="32"/>
        <v>-0.14635837676997832</v>
      </c>
      <c r="F1041" s="24">
        <f t="shared" si="33"/>
        <v>7.6752774510137573E-4</v>
      </c>
      <c r="G1041" s="120"/>
    </row>
    <row r="1042" spans="1:7" x14ac:dyDescent="0.15">
      <c r="A1042" s="25" t="s">
        <v>700</v>
      </c>
      <c r="B1042" s="25" t="s">
        <v>701</v>
      </c>
      <c r="C1042" s="22">
        <v>0.58172532999999993</v>
      </c>
      <c r="D1042" s="22">
        <v>0.85360972999999996</v>
      </c>
      <c r="E1042" s="23">
        <f t="shared" si="32"/>
        <v>-0.31851136467247165</v>
      </c>
      <c r="F1042" s="24">
        <f t="shared" si="33"/>
        <v>2.2730639396169956E-5</v>
      </c>
      <c r="G1042" s="120"/>
    </row>
    <row r="1043" spans="1:7" x14ac:dyDescent="0.15">
      <c r="A1043" s="25" t="s">
        <v>702</v>
      </c>
      <c r="B1043" s="25" t="s">
        <v>703</v>
      </c>
      <c r="C1043" s="22">
        <v>24.234950559999998</v>
      </c>
      <c r="D1043" s="22">
        <v>18.44345925</v>
      </c>
      <c r="E1043" s="23">
        <f t="shared" si="32"/>
        <v>0.31401328956226027</v>
      </c>
      <c r="F1043" s="24">
        <f t="shared" si="33"/>
        <v>9.4696911678810195E-4</v>
      </c>
      <c r="G1043" s="120"/>
    </row>
    <row r="1044" spans="1:7" x14ac:dyDescent="0.15">
      <c r="A1044" s="25" t="s">
        <v>704</v>
      </c>
      <c r="B1044" s="25" t="s">
        <v>705</v>
      </c>
      <c r="C1044" s="22">
        <v>2.8985491699999999</v>
      </c>
      <c r="D1044" s="22">
        <v>1.6067043000000001</v>
      </c>
      <c r="E1044" s="23">
        <f t="shared" si="32"/>
        <v>0.8040339905731253</v>
      </c>
      <c r="F1044" s="24">
        <f t="shared" si="33"/>
        <v>1.1325942426357424E-4</v>
      </c>
      <c r="G1044" s="120"/>
    </row>
    <row r="1045" spans="1:7" x14ac:dyDescent="0.15">
      <c r="A1045" s="25" t="s">
        <v>1086</v>
      </c>
      <c r="B1045" s="25" t="s">
        <v>981</v>
      </c>
      <c r="C1045" s="22">
        <v>0.32662032000000002</v>
      </c>
      <c r="D1045" s="22">
        <v>0.11046300000000001</v>
      </c>
      <c r="E1045" s="23">
        <f t="shared" si="32"/>
        <v>1.9568300697971268</v>
      </c>
      <c r="F1045" s="24">
        <f t="shared" si="33"/>
        <v>1.276253298679918E-5</v>
      </c>
      <c r="G1045" s="120"/>
    </row>
    <row r="1046" spans="1:7" x14ac:dyDescent="0.15">
      <c r="A1046" s="25" t="s">
        <v>1196</v>
      </c>
      <c r="B1046" s="25" t="s">
        <v>984</v>
      </c>
      <c r="C1046" s="22">
        <v>2.9551416000000001</v>
      </c>
      <c r="D1046" s="22">
        <v>0.47896728999999999</v>
      </c>
      <c r="E1046" s="23">
        <f t="shared" si="32"/>
        <v>5.1698192375516925</v>
      </c>
      <c r="F1046" s="24">
        <f t="shared" si="33"/>
        <v>1.1547074643323634E-4</v>
      </c>
      <c r="G1046" s="120"/>
    </row>
    <row r="1047" spans="1:7" x14ac:dyDescent="0.15">
      <c r="A1047" s="25" t="s">
        <v>1085</v>
      </c>
      <c r="B1047" s="25" t="s">
        <v>952</v>
      </c>
      <c r="C1047" s="22">
        <v>8.1746550000000001E-2</v>
      </c>
      <c r="D1047" s="22">
        <v>2.711E-5</v>
      </c>
      <c r="E1047" s="23">
        <f t="shared" si="32"/>
        <v>3014.3651789007745</v>
      </c>
      <c r="F1047" s="24">
        <f t="shared" si="33"/>
        <v>3.1942073932571879E-6</v>
      </c>
      <c r="G1047" s="120"/>
    </row>
    <row r="1048" spans="1:7" x14ac:dyDescent="0.15">
      <c r="A1048" s="25" t="s">
        <v>707</v>
      </c>
      <c r="B1048" s="25" t="s">
        <v>708</v>
      </c>
      <c r="C1048" s="22">
        <v>16.165649909999999</v>
      </c>
      <c r="D1048" s="22">
        <v>8.0730490400000008</v>
      </c>
      <c r="E1048" s="23">
        <f t="shared" ref="E1048:E1111" si="34">IF(ISERROR(C1048/D1048-1),"",((C1048/D1048-1)))</f>
        <v>1.0024218643913994</v>
      </c>
      <c r="F1048" s="24">
        <f t="shared" ref="F1048:F1087" si="35">C1048/$C$1579</f>
        <v>6.3166504836386847E-4</v>
      </c>
      <c r="G1048" s="120"/>
    </row>
    <row r="1049" spans="1:7" x14ac:dyDescent="0.15">
      <c r="A1049" s="25" t="s">
        <v>709</v>
      </c>
      <c r="B1049" s="25" t="s">
        <v>710</v>
      </c>
      <c r="C1049" s="22">
        <v>11.770674830000001</v>
      </c>
      <c r="D1049" s="22">
        <v>8.6270107799999991</v>
      </c>
      <c r="E1049" s="23">
        <f t="shared" si="34"/>
        <v>0.36439783491263955</v>
      </c>
      <c r="F1049" s="24">
        <f t="shared" si="35"/>
        <v>4.5993349646697375E-4</v>
      </c>
      <c r="G1049" s="120"/>
    </row>
    <row r="1050" spans="1:7" x14ac:dyDescent="0.15">
      <c r="A1050" s="25" t="s">
        <v>1213</v>
      </c>
      <c r="B1050" s="25" t="s">
        <v>706</v>
      </c>
      <c r="C1050" s="22">
        <v>7.5842384200000001</v>
      </c>
      <c r="D1050" s="22">
        <v>5.9090712300000003</v>
      </c>
      <c r="E1050" s="23">
        <f t="shared" si="34"/>
        <v>0.2834907762653589</v>
      </c>
      <c r="F1050" s="24">
        <f t="shared" si="35"/>
        <v>2.963504934873608E-4</v>
      </c>
      <c r="G1050" s="120"/>
    </row>
    <row r="1051" spans="1:7" x14ac:dyDescent="0.15">
      <c r="A1051" s="25" t="s">
        <v>711</v>
      </c>
      <c r="B1051" s="25" t="s">
        <v>712</v>
      </c>
      <c r="C1051" s="22">
        <v>1.97861289</v>
      </c>
      <c r="D1051" s="22">
        <v>1.90650202</v>
      </c>
      <c r="E1051" s="23">
        <f t="shared" si="34"/>
        <v>3.7823652555059928E-2</v>
      </c>
      <c r="F1051" s="24">
        <f t="shared" si="35"/>
        <v>7.7313353549868103E-5</v>
      </c>
      <c r="G1051" s="120"/>
    </row>
    <row r="1052" spans="1:7" x14ac:dyDescent="0.15">
      <c r="A1052" s="25" t="s">
        <v>298</v>
      </c>
      <c r="B1052" s="25" t="s">
        <v>296</v>
      </c>
      <c r="C1052" s="22">
        <v>0</v>
      </c>
      <c r="D1052" s="22">
        <v>0</v>
      </c>
      <c r="E1052" s="23" t="str">
        <f t="shared" si="34"/>
        <v/>
      </c>
      <c r="F1052" s="24">
        <f t="shared" si="35"/>
        <v>0</v>
      </c>
      <c r="G1052" s="120"/>
    </row>
    <row r="1053" spans="1:7" x14ac:dyDescent="0.15">
      <c r="A1053" s="25" t="s">
        <v>744</v>
      </c>
      <c r="B1053" s="25" t="s">
        <v>745</v>
      </c>
      <c r="C1053" s="22">
        <v>0.20336136999999999</v>
      </c>
      <c r="D1053" s="22">
        <v>0.10894214999999999</v>
      </c>
      <c r="E1053" s="23">
        <f t="shared" si="34"/>
        <v>0.86669135867063396</v>
      </c>
      <c r="F1053" s="24">
        <f t="shared" si="35"/>
        <v>7.9462483928301605E-6</v>
      </c>
      <c r="G1053" s="120"/>
    </row>
    <row r="1054" spans="1:7" x14ac:dyDescent="0.15">
      <c r="A1054" s="25" t="s">
        <v>1445</v>
      </c>
      <c r="B1054" s="25" t="s">
        <v>1446</v>
      </c>
      <c r="C1054" s="22">
        <v>19.155095190000001</v>
      </c>
      <c r="D1054" s="22">
        <v>16.037537910000001</v>
      </c>
      <c r="E1054" s="23">
        <f t="shared" si="34"/>
        <v>0.19439126488711755</v>
      </c>
      <c r="F1054" s="24">
        <f t="shared" si="35"/>
        <v>7.4847619470721637E-4</v>
      </c>
      <c r="G1054" s="120"/>
    </row>
    <row r="1055" spans="1:7" x14ac:dyDescent="0.15">
      <c r="A1055" s="25" t="s">
        <v>1535</v>
      </c>
      <c r="B1055" s="25" t="s">
        <v>1536</v>
      </c>
      <c r="C1055" s="22">
        <v>172.99204</v>
      </c>
      <c r="D1055" s="22">
        <v>106.5392325</v>
      </c>
      <c r="E1055" s="23">
        <f t="shared" si="34"/>
        <v>0.62374024986523158</v>
      </c>
      <c r="F1055" s="24">
        <f t="shared" si="35"/>
        <v>6.7595813296419628E-3</v>
      </c>
      <c r="G1055" s="120"/>
    </row>
    <row r="1056" spans="1:7" x14ac:dyDescent="0.15">
      <c r="A1056" s="25" t="s">
        <v>1102</v>
      </c>
      <c r="B1056" s="25" t="s">
        <v>1103</v>
      </c>
      <c r="C1056" s="22">
        <v>3.0794535199999999</v>
      </c>
      <c r="D1056" s="22">
        <v>1.7453736299999998</v>
      </c>
      <c r="E1056" s="23">
        <f t="shared" si="34"/>
        <v>0.76435203733426427</v>
      </c>
      <c r="F1056" s="24">
        <f t="shared" si="35"/>
        <v>1.2032817532698164E-4</v>
      </c>
      <c r="G1056" s="120"/>
    </row>
    <row r="1057" spans="1:7" x14ac:dyDescent="0.15">
      <c r="A1057" s="25" t="s">
        <v>1197</v>
      </c>
      <c r="B1057" s="25" t="s">
        <v>1448</v>
      </c>
      <c r="C1057" s="22">
        <v>8.7785816199999989</v>
      </c>
      <c r="D1057" s="22">
        <v>5.2442741500000007</v>
      </c>
      <c r="E1057" s="23">
        <f t="shared" si="34"/>
        <v>0.67393644361631955</v>
      </c>
      <c r="F1057" s="24">
        <f t="shared" si="35"/>
        <v>3.4301888352371638E-4</v>
      </c>
      <c r="G1057" s="120"/>
    </row>
    <row r="1058" spans="1:7" x14ac:dyDescent="0.15">
      <c r="A1058" s="25" t="s">
        <v>1449</v>
      </c>
      <c r="B1058" s="25" t="s">
        <v>1450</v>
      </c>
      <c r="C1058" s="22">
        <v>2.32776117</v>
      </c>
      <c r="D1058" s="22">
        <v>2.5507065199999999</v>
      </c>
      <c r="E1058" s="23">
        <f t="shared" si="34"/>
        <v>-8.7405331915645035E-2</v>
      </c>
      <c r="F1058" s="24">
        <f t="shared" si="35"/>
        <v>9.0956155812704049E-5</v>
      </c>
      <c r="G1058" s="120"/>
    </row>
    <row r="1059" spans="1:7" x14ac:dyDescent="0.15">
      <c r="A1059" s="25" t="s">
        <v>1198</v>
      </c>
      <c r="B1059" s="25" t="s">
        <v>986</v>
      </c>
      <c r="C1059" s="22">
        <v>2.395922E-2</v>
      </c>
      <c r="D1059" s="22">
        <v>0.47986245</v>
      </c>
      <c r="E1059" s="23">
        <f t="shared" si="34"/>
        <v>-0.9500706504541041</v>
      </c>
      <c r="F1059" s="24">
        <f t="shared" si="35"/>
        <v>9.3619507686471758E-7</v>
      </c>
      <c r="G1059" s="120"/>
    </row>
    <row r="1060" spans="1:7" x14ac:dyDescent="0.15">
      <c r="A1060" s="25" t="s">
        <v>1451</v>
      </c>
      <c r="B1060" s="25" t="s">
        <v>1452</v>
      </c>
      <c r="C1060" s="22">
        <v>0.11760325000000001</v>
      </c>
      <c r="D1060" s="22">
        <v>0.16971707</v>
      </c>
      <c r="E1060" s="23">
        <f t="shared" si="34"/>
        <v>-0.30706292537338753</v>
      </c>
      <c r="F1060" s="24">
        <f t="shared" si="35"/>
        <v>4.5952908180354206E-6</v>
      </c>
      <c r="G1060" s="120"/>
    </row>
    <row r="1061" spans="1:7" x14ac:dyDescent="0.15">
      <c r="A1061" s="25" t="s">
        <v>1128</v>
      </c>
      <c r="B1061" s="25" t="s">
        <v>1453</v>
      </c>
      <c r="C1061" s="22">
        <v>1.7398213300000001</v>
      </c>
      <c r="D1061" s="22">
        <v>1.4432645399999999</v>
      </c>
      <c r="E1061" s="23">
        <f t="shared" si="34"/>
        <v>0.2054763917361957</v>
      </c>
      <c r="F1061" s="24">
        <f t="shared" si="35"/>
        <v>6.7982687406778066E-5</v>
      </c>
      <c r="G1061" s="120"/>
    </row>
    <row r="1062" spans="1:7" x14ac:dyDescent="0.15">
      <c r="A1062" s="25" t="s">
        <v>1129</v>
      </c>
      <c r="B1062" s="25" t="s">
        <v>1455</v>
      </c>
      <c r="C1062" s="22">
        <v>2.3257600000000001E-3</v>
      </c>
      <c r="D1062" s="22">
        <v>1.501219E-2</v>
      </c>
      <c r="E1062" s="23">
        <f t="shared" si="34"/>
        <v>-0.84507523552526309</v>
      </c>
      <c r="F1062" s="24">
        <f t="shared" si="35"/>
        <v>9.0877961050855811E-8</v>
      </c>
      <c r="G1062" s="120"/>
    </row>
    <row r="1063" spans="1:7" x14ac:dyDescent="0.15">
      <c r="A1063" s="25" t="s">
        <v>1133</v>
      </c>
      <c r="B1063" s="25" t="s">
        <v>1457</v>
      </c>
      <c r="C1063" s="22">
        <v>0.18713945000000001</v>
      </c>
      <c r="D1063" s="22">
        <v>4.4304599999999998E-3</v>
      </c>
      <c r="E1063" s="23">
        <f t="shared" si="34"/>
        <v>41.239282151289039</v>
      </c>
      <c r="F1063" s="24">
        <f t="shared" si="35"/>
        <v>7.3123846175781593E-6</v>
      </c>
      <c r="G1063" s="120"/>
    </row>
    <row r="1064" spans="1:7" x14ac:dyDescent="0.15">
      <c r="A1064" s="25" t="s">
        <v>1134</v>
      </c>
      <c r="B1064" s="25" t="s">
        <v>1459</v>
      </c>
      <c r="C1064" s="22">
        <v>0.11147521000000001</v>
      </c>
      <c r="D1064" s="22">
        <v>5.193532E-2</v>
      </c>
      <c r="E1064" s="23">
        <f t="shared" si="34"/>
        <v>1.1464238595237308</v>
      </c>
      <c r="F1064" s="24">
        <f t="shared" si="35"/>
        <v>4.3558405822251531E-6</v>
      </c>
      <c r="G1064" s="120"/>
    </row>
    <row r="1065" spans="1:7" x14ac:dyDescent="0.15">
      <c r="A1065" s="25" t="s">
        <v>1135</v>
      </c>
      <c r="B1065" s="25" t="s">
        <v>1461</v>
      </c>
      <c r="C1065" s="22">
        <v>5.8659999999999997E-5</v>
      </c>
      <c r="D1065" s="22">
        <v>7.3700000000000002E-2</v>
      </c>
      <c r="E1065" s="23">
        <f t="shared" si="34"/>
        <v>-0.99920407055630933</v>
      </c>
      <c r="F1065" s="24">
        <f t="shared" si="35"/>
        <v>2.2921114797929284E-9</v>
      </c>
      <c r="G1065" s="120"/>
    </row>
    <row r="1066" spans="1:7" x14ac:dyDescent="0.15">
      <c r="A1066" s="25" t="s">
        <v>1462</v>
      </c>
      <c r="B1066" s="25" t="s">
        <v>1463</v>
      </c>
      <c r="C1066" s="22">
        <v>1.053602E-2</v>
      </c>
      <c r="D1066" s="22">
        <v>8.8959999999999994E-3</v>
      </c>
      <c r="E1066" s="23">
        <f t="shared" si="34"/>
        <v>0.18435476618705038</v>
      </c>
      <c r="F1066" s="24">
        <f t="shared" si="35"/>
        <v>4.1168994874408274E-7</v>
      </c>
      <c r="G1066" s="120"/>
    </row>
    <row r="1067" spans="1:7" x14ac:dyDescent="0.15">
      <c r="A1067" s="25" t="s">
        <v>1136</v>
      </c>
      <c r="B1067" s="25" t="s">
        <v>1465</v>
      </c>
      <c r="C1067" s="22">
        <v>9.2545370000000002E-2</v>
      </c>
      <c r="D1067" s="22">
        <v>2.8206140000000001E-2</v>
      </c>
      <c r="E1067" s="23">
        <f t="shared" si="34"/>
        <v>2.281036327551377</v>
      </c>
      <c r="F1067" s="24">
        <f t="shared" si="35"/>
        <v>3.6161661264692143E-6</v>
      </c>
      <c r="G1067" s="120"/>
    </row>
    <row r="1068" spans="1:7" x14ac:dyDescent="0.15">
      <c r="A1068" s="25" t="s">
        <v>1137</v>
      </c>
      <c r="B1068" s="25" t="s">
        <v>1466</v>
      </c>
      <c r="C1068" s="22">
        <v>1.09122454</v>
      </c>
      <c r="D1068" s="22">
        <v>0.49662117</v>
      </c>
      <c r="E1068" s="23">
        <f t="shared" si="34"/>
        <v>1.1972976705765483</v>
      </c>
      <c r="F1068" s="24">
        <f t="shared" si="35"/>
        <v>4.2639077653695156E-5</v>
      </c>
      <c r="G1068" s="120"/>
    </row>
    <row r="1069" spans="1:7" x14ac:dyDescent="0.15">
      <c r="A1069" s="25" t="s">
        <v>1522</v>
      </c>
      <c r="B1069" s="25" t="s">
        <v>1467</v>
      </c>
      <c r="C1069" s="22">
        <v>9.9484820000000002E-2</v>
      </c>
      <c r="D1069" s="22">
        <v>3.0571029999999999E-2</v>
      </c>
      <c r="E1069" s="23">
        <f t="shared" si="34"/>
        <v>2.2542187816373871</v>
      </c>
      <c r="F1069" s="24">
        <f t="shared" si="35"/>
        <v>3.8873218204420927E-6</v>
      </c>
      <c r="G1069" s="120"/>
    </row>
    <row r="1070" spans="1:7" x14ac:dyDescent="0.15">
      <c r="A1070" s="25" t="s">
        <v>1468</v>
      </c>
      <c r="B1070" s="25" t="s">
        <v>1469</v>
      </c>
      <c r="C1070" s="22">
        <v>5.4290000000000002E-4</v>
      </c>
      <c r="D1070" s="22">
        <v>9.0420000000000005E-5</v>
      </c>
      <c r="E1070" s="23">
        <f t="shared" si="34"/>
        <v>5.004202610042026</v>
      </c>
      <c r="F1070" s="24">
        <f t="shared" si="35"/>
        <v>2.1213558172171515E-8</v>
      </c>
      <c r="G1070" s="120"/>
    </row>
    <row r="1071" spans="1:7" x14ac:dyDescent="0.15">
      <c r="A1071" s="25" t="s">
        <v>1470</v>
      </c>
      <c r="B1071" s="25" t="s">
        <v>1471</v>
      </c>
      <c r="C1071" s="22">
        <v>9.8842800000000005E-3</v>
      </c>
      <c r="D1071" s="22">
        <v>9.0712499999999995E-3</v>
      </c>
      <c r="E1071" s="23">
        <f t="shared" si="34"/>
        <v>8.9627118644068027E-2</v>
      </c>
      <c r="F1071" s="24">
        <f t="shared" si="35"/>
        <v>3.862235195616715E-7</v>
      </c>
      <c r="G1071" s="120"/>
    </row>
    <row r="1072" spans="1:7" x14ac:dyDescent="0.15">
      <c r="A1072" s="25" t="s">
        <v>1472</v>
      </c>
      <c r="B1072" s="25" t="s">
        <v>1473</v>
      </c>
      <c r="C1072" s="22">
        <v>3.9014899999999996E-3</v>
      </c>
      <c r="D1072" s="22">
        <v>7.8440000000000001E-5</v>
      </c>
      <c r="E1072" s="23">
        <f t="shared" si="34"/>
        <v>48.738526262111165</v>
      </c>
      <c r="F1072" s="24">
        <f t="shared" si="35"/>
        <v>1.5244885811962687E-7</v>
      </c>
      <c r="G1072" s="120"/>
    </row>
    <row r="1073" spans="1:7" x14ac:dyDescent="0.15">
      <c r="A1073" s="25" t="s">
        <v>1537</v>
      </c>
      <c r="B1073" s="25" t="s">
        <v>1538</v>
      </c>
      <c r="C1073" s="22">
        <v>1.4410199999999999E-3</v>
      </c>
      <c r="D1073" s="22">
        <v>0.69793366000000001</v>
      </c>
      <c r="E1073" s="23">
        <f t="shared" si="34"/>
        <v>-0.99793530519791807</v>
      </c>
      <c r="F1073" s="24">
        <f t="shared" si="35"/>
        <v>5.6307168165891677E-8</v>
      </c>
      <c r="G1073" s="120"/>
    </row>
    <row r="1074" spans="1:7" x14ac:dyDescent="0.15">
      <c r="A1074" s="25" t="s">
        <v>1474</v>
      </c>
      <c r="B1074" s="25" t="s">
        <v>1475</v>
      </c>
      <c r="C1074" s="22">
        <v>1.11357923</v>
      </c>
      <c r="D1074" s="22">
        <v>1.79587864</v>
      </c>
      <c r="E1074" s="23">
        <f t="shared" si="34"/>
        <v>-0.37992512122088606</v>
      </c>
      <c r="F1074" s="24">
        <f t="shared" si="35"/>
        <v>4.3512576487248041E-5</v>
      </c>
      <c r="G1074" s="120"/>
    </row>
    <row r="1075" spans="1:7" x14ac:dyDescent="0.15">
      <c r="A1075" s="25" t="s">
        <v>1476</v>
      </c>
      <c r="B1075" s="25" t="s">
        <v>1477</v>
      </c>
      <c r="C1075" s="22">
        <v>43.162849829999999</v>
      </c>
      <c r="D1075" s="22">
        <v>25.977327590000002</v>
      </c>
      <c r="E1075" s="23">
        <f t="shared" si="34"/>
        <v>0.66155851407192401</v>
      </c>
      <c r="F1075" s="24">
        <f t="shared" si="35"/>
        <v>1.6865677394463222E-3</v>
      </c>
      <c r="G1075" s="120"/>
    </row>
    <row r="1076" spans="1:7" x14ac:dyDescent="0.15">
      <c r="A1076" s="25" t="s">
        <v>220</v>
      </c>
      <c r="B1076" s="25" t="s">
        <v>218</v>
      </c>
      <c r="C1076" s="22">
        <v>41.998497010000001</v>
      </c>
      <c r="D1076" s="22">
        <v>28.867987059999997</v>
      </c>
      <c r="E1076" s="23">
        <f t="shared" si="34"/>
        <v>0.45484674503661093</v>
      </c>
      <c r="F1076" s="24">
        <f t="shared" si="35"/>
        <v>1.6410712091829184E-3</v>
      </c>
      <c r="G1076" s="120"/>
    </row>
    <row r="1077" spans="1:7" x14ac:dyDescent="0.15">
      <c r="A1077" s="25" t="s">
        <v>1478</v>
      </c>
      <c r="B1077" s="25" t="s">
        <v>1479</v>
      </c>
      <c r="C1077" s="22">
        <v>6.8718500000000005E-3</v>
      </c>
      <c r="D1077" s="22">
        <v>4.4227700000000003E-3</v>
      </c>
      <c r="E1077" s="23">
        <f t="shared" si="34"/>
        <v>0.55374346845981148</v>
      </c>
      <c r="F1077" s="24">
        <f t="shared" si="35"/>
        <v>2.6851425626346811E-7</v>
      </c>
      <c r="G1077" s="120"/>
    </row>
    <row r="1078" spans="1:7" x14ac:dyDescent="0.15">
      <c r="A1078" s="25" t="s">
        <v>1539</v>
      </c>
      <c r="B1078" s="25" t="s">
        <v>1481</v>
      </c>
      <c r="C1078" s="22">
        <v>2.3766E-4</v>
      </c>
      <c r="D1078" s="22">
        <v>1.3378000000000001E-4</v>
      </c>
      <c r="E1078" s="23">
        <f t="shared" si="34"/>
        <v>0.77649872925698893</v>
      </c>
      <c r="F1078" s="24">
        <f t="shared" si="35"/>
        <v>9.2864509766039452E-9</v>
      </c>
      <c r="G1078" s="120"/>
    </row>
    <row r="1079" spans="1:7" x14ac:dyDescent="0.15">
      <c r="A1079" s="25" t="s">
        <v>1482</v>
      </c>
      <c r="B1079" s="25" t="s">
        <v>1483</v>
      </c>
      <c r="C1079" s="22">
        <v>5.6176499999999992E-3</v>
      </c>
      <c r="D1079" s="22">
        <v>1.89683E-2</v>
      </c>
      <c r="E1079" s="23">
        <f t="shared" si="34"/>
        <v>-0.70384009109936052</v>
      </c>
      <c r="F1079" s="24">
        <f t="shared" si="35"/>
        <v>2.1950699035899665E-7</v>
      </c>
      <c r="G1079" s="120"/>
    </row>
    <row r="1080" spans="1:7" x14ac:dyDescent="0.15">
      <c r="A1080" s="25" t="s">
        <v>1540</v>
      </c>
      <c r="B1080" s="25" t="s">
        <v>1541</v>
      </c>
      <c r="C1080" s="22">
        <v>0.48027197999999999</v>
      </c>
      <c r="D1080" s="22">
        <v>1.247261E-2</v>
      </c>
      <c r="E1080" s="23">
        <f t="shared" si="34"/>
        <v>37.506133038714431</v>
      </c>
      <c r="F1080" s="24">
        <f t="shared" si="35"/>
        <v>1.8766398206288439E-5</v>
      </c>
      <c r="G1080" s="120"/>
    </row>
    <row r="1081" spans="1:7" x14ac:dyDescent="0.15">
      <c r="A1081" s="25" t="s">
        <v>1484</v>
      </c>
      <c r="B1081" s="25" t="s">
        <v>1485</v>
      </c>
      <c r="C1081" s="22">
        <v>2.9121999999999998E-3</v>
      </c>
      <c r="D1081" s="22">
        <v>1.0076399999999999E-2</v>
      </c>
      <c r="E1081" s="23">
        <f t="shared" si="34"/>
        <v>-0.71098805128815845</v>
      </c>
      <c r="F1081" s="24">
        <f t="shared" si="35"/>
        <v>1.1379282392521253E-7</v>
      </c>
      <c r="G1081" s="120"/>
    </row>
    <row r="1082" spans="1:7" x14ac:dyDescent="0.15">
      <c r="A1082" s="25" t="s">
        <v>221</v>
      </c>
      <c r="B1082" s="25" t="s">
        <v>216</v>
      </c>
      <c r="C1082" s="22">
        <v>0.47675900999999998</v>
      </c>
      <c r="D1082" s="22">
        <v>9.5823829999999999E-2</v>
      </c>
      <c r="E1082" s="23">
        <f t="shared" si="34"/>
        <v>3.975370009735574</v>
      </c>
      <c r="F1082" s="24">
        <f t="shared" si="35"/>
        <v>1.86291305815839E-5</v>
      </c>
      <c r="G1082" s="120"/>
    </row>
    <row r="1083" spans="1:7" x14ac:dyDescent="0.15">
      <c r="A1083" s="25" t="s">
        <v>1486</v>
      </c>
      <c r="B1083" s="25" t="s">
        <v>1487</v>
      </c>
      <c r="C1083" s="22">
        <v>0.83849818000000009</v>
      </c>
      <c r="D1083" s="22">
        <v>0.13371319000000001</v>
      </c>
      <c r="E1083" s="23">
        <f t="shared" si="34"/>
        <v>5.2708711085271398</v>
      </c>
      <c r="F1083" s="24">
        <f t="shared" si="35"/>
        <v>3.2763915856861193E-5</v>
      </c>
      <c r="G1083" s="120"/>
    </row>
    <row r="1084" spans="1:7" x14ac:dyDescent="0.15">
      <c r="A1084" s="25" t="s">
        <v>1488</v>
      </c>
      <c r="B1084" s="25" t="s">
        <v>1489</v>
      </c>
      <c r="C1084" s="22">
        <v>5.1079999999999999E-5</v>
      </c>
      <c r="D1084" s="22">
        <v>0</v>
      </c>
      <c r="E1084" s="23" t="str">
        <f t="shared" si="34"/>
        <v/>
      </c>
      <c r="F1084" s="24">
        <f t="shared" si="35"/>
        <v>1.9959266005424956E-9</v>
      </c>
      <c r="G1084" s="120"/>
    </row>
    <row r="1085" spans="1:7" x14ac:dyDescent="0.15">
      <c r="A1085" s="25" t="s">
        <v>189</v>
      </c>
      <c r="B1085" s="25" t="s">
        <v>190</v>
      </c>
      <c r="C1085" s="22">
        <v>0.17546545999999999</v>
      </c>
      <c r="D1085" s="22">
        <v>2.8479520000000001E-2</v>
      </c>
      <c r="E1085" s="23">
        <f t="shared" si="34"/>
        <v>5.1611101591599855</v>
      </c>
      <c r="F1085" s="24">
        <f t="shared" si="35"/>
        <v>6.856229034659852E-6</v>
      </c>
      <c r="G1085" s="120"/>
    </row>
    <row r="1086" spans="1:7" x14ac:dyDescent="0.15">
      <c r="A1086" s="25" t="s">
        <v>1490</v>
      </c>
      <c r="B1086" s="25" t="s">
        <v>1491</v>
      </c>
      <c r="C1086" s="22">
        <v>8.5901899999999989E-2</v>
      </c>
      <c r="D1086" s="22">
        <v>2.5339610000000002E-2</v>
      </c>
      <c r="E1086" s="23">
        <f t="shared" si="34"/>
        <v>2.3900245504962383</v>
      </c>
      <c r="F1086" s="24">
        <f t="shared" si="35"/>
        <v>3.3565757096151408E-6</v>
      </c>
      <c r="G1086" s="120"/>
    </row>
    <row r="1087" spans="1:7" s="4" customFormat="1" x14ac:dyDescent="0.15">
      <c r="A1087" s="111" t="s">
        <v>1292</v>
      </c>
      <c r="B1087" s="26"/>
      <c r="C1087" s="27">
        <f>SUM(C792:C1086)</f>
        <v>3716.7101574900003</v>
      </c>
      <c r="D1087" s="28">
        <f>SUM(D792:D1086)</f>
        <v>3067.6914247600012</v>
      </c>
      <c r="E1087" s="29">
        <f t="shared" si="34"/>
        <v>0.21156584638586162</v>
      </c>
      <c r="F1087" s="49">
        <f t="shared" si="35"/>
        <v>0.14522867403760337</v>
      </c>
      <c r="G1087" s="120"/>
    </row>
    <row r="1088" spans="1:7" x14ac:dyDescent="0.15">
      <c r="E1088" s="32"/>
      <c r="G1088" s="120"/>
    </row>
    <row r="1089" spans="1:7" s="4" customFormat="1" x14ac:dyDescent="0.15">
      <c r="A1089" s="33" t="s">
        <v>1249</v>
      </c>
      <c r="B1089" s="34" t="s">
        <v>1543</v>
      </c>
      <c r="C1089" s="140" t="s">
        <v>1098</v>
      </c>
      <c r="D1089" s="141"/>
      <c r="E1089" s="142"/>
      <c r="F1089" s="35"/>
      <c r="G1089" s="120"/>
    </row>
    <row r="1090" spans="1:7" s="10" customFormat="1" x14ac:dyDescent="0.15">
      <c r="A1090" s="36"/>
      <c r="B1090" s="37"/>
      <c r="C1090" s="7" t="s">
        <v>1396</v>
      </c>
      <c r="D1090" s="38" t="s">
        <v>154</v>
      </c>
      <c r="E1090" s="39" t="s">
        <v>1511</v>
      </c>
      <c r="F1090" s="40" t="s">
        <v>1512</v>
      </c>
      <c r="G1090" s="120"/>
    </row>
    <row r="1091" spans="1:7" x14ac:dyDescent="0.15">
      <c r="A1091" s="20" t="s">
        <v>553</v>
      </c>
      <c r="B1091" s="20" t="s">
        <v>1058</v>
      </c>
      <c r="C1091" s="44">
        <v>17.461772230000001</v>
      </c>
      <c r="D1091" s="22"/>
      <c r="E1091" s="41" t="str">
        <f t="shared" ref="E1091:E1122" si="36">IF(ISERROR(C1091/D1091-1),"",((C1091/D1091-1)))</f>
        <v/>
      </c>
      <c r="F1091" s="42">
        <f t="shared" ref="F1091:F1122" si="37">C1091/$C$1579</f>
        <v>6.8231040889724461E-4</v>
      </c>
      <c r="G1091" s="120"/>
    </row>
    <row r="1092" spans="1:7" x14ac:dyDescent="0.15">
      <c r="A1092" s="25" t="s">
        <v>1412</v>
      </c>
      <c r="B1092" s="25" t="s">
        <v>1555</v>
      </c>
      <c r="C1092" s="21">
        <v>0.21528931000000001</v>
      </c>
      <c r="D1092" s="22"/>
      <c r="E1092" s="23" t="str">
        <f t="shared" si="36"/>
        <v/>
      </c>
      <c r="F1092" s="24">
        <f t="shared" si="37"/>
        <v>8.4123269506938052E-6</v>
      </c>
      <c r="G1092" s="120"/>
    </row>
    <row r="1093" spans="1:7" x14ac:dyDescent="0.15">
      <c r="A1093" s="25" t="s">
        <v>1155</v>
      </c>
      <c r="B1093" s="25" t="s">
        <v>229</v>
      </c>
      <c r="C1093" s="21">
        <v>0</v>
      </c>
      <c r="D1093" s="22"/>
      <c r="E1093" s="23" t="str">
        <f t="shared" si="36"/>
        <v/>
      </c>
      <c r="F1093" s="24">
        <f t="shared" si="37"/>
        <v>0</v>
      </c>
      <c r="G1093" s="120"/>
    </row>
    <row r="1094" spans="1:7" x14ac:dyDescent="0.15">
      <c r="A1094" s="25" t="s">
        <v>1155</v>
      </c>
      <c r="B1094" s="25" t="s">
        <v>1556</v>
      </c>
      <c r="C1094" s="21">
        <v>3.1598051800000002</v>
      </c>
      <c r="D1094" s="22">
        <v>2.7329982500000001</v>
      </c>
      <c r="E1094" s="23">
        <f t="shared" si="36"/>
        <v>0.15616802169558652</v>
      </c>
      <c r="F1094" s="24">
        <f t="shared" si="37"/>
        <v>1.2346787805978795E-4</v>
      </c>
      <c r="G1094" s="134"/>
    </row>
    <row r="1095" spans="1:7" x14ac:dyDescent="0.15">
      <c r="A1095" s="25" t="s">
        <v>1156</v>
      </c>
      <c r="B1095" s="25" t="s">
        <v>1557</v>
      </c>
      <c r="C1095" s="21">
        <v>13.471763050000002</v>
      </c>
      <c r="D1095" s="22">
        <v>0.35023792000000004</v>
      </c>
      <c r="E1095" s="23">
        <f t="shared" si="36"/>
        <v>37.46460443232418</v>
      </c>
      <c r="F1095" s="24">
        <f t="shared" si="37"/>
        <v>5.2640270610220257E-4</v>
      </c>
      <c r="G1095" s="134"/>
    </row>
    <row r="1096" spans="1:7" x14ac:dyDescent="0.15">
      <c r="A1096" s="25" t="s">
        <v>1157</v>
      </c>
      <c r="B1096" s="25" t="s">
        <v>1558</v>
      </c>
      <c r="C1096" s="21">
        <v>0.59856761999999997</v>
      </c>
      <c r="D1096" s="22">
        <v>0.50691527000000003</v>
      </c>
      <c r="E1096" s="23">
        <f t="shared" si="36"/>
        <v>0.18080408191293973</v>
      </c>
      <c r="F1096" s="24">
        <f t="shared" si="37"/>
        <v>2.3388743832838924E-5</v>
      </c>
      <c r="G1096" s="120"/>
    </row>
    <row r="1097" spans="1:7" x14ac:dyDescent="0.15">
      <c r="A1097" s="25" t="s">
        <v>717</v>
      </c>
      <c r="B1097" s="25" t="s">
        <v>718</v>
      </c>
      <c r="C1097" s="21">
        <v>0</v>
      </c>
      <c r="D1097" s="22">
        <v>1.334569E-2</v>
      </c>
      <c r="E1097" s="23">
        <f t="shared" si="36"/>
        <v>-1</v>
      </c>
      <c r="F1097" s="24">
        <f t="shared" si="37"/>
        <v>0</v>
      </c>
      <c r="G1097" s="120"/>
    </row>
    <row r="1098" spans="1:7" x14ac:dyDescent="0.15">
      <c r="A1098" s="25" t="s">
        <v>1559</v>
      </c>
      <c r="B1098" s="25" t="s">
        <v>1560</v>
      </c>
      <c r="C1098" s="21">
        <v>1.7128036799999999</v>
      </c>
      <c r="D1098" s="22">
        <v>8.8880279999999992E-2</v>
      </c>
      <c r="E1098" s="23">
        <f t="shared" si="36"/>
        <v>18.270907787419212</v>
      </c>
      <c r="F1098" s="24">
        <f t="shared" si="37"/>
        <v>6.6926985638588029E-5</v>
      </c>
      <c r="G1098" s="120"/>
    </row>
    <row r="1099" spans="1:7" x14ac:dyDescent="0.15">
      <c r="A1099" s="25" t="s">
        <v>1561</v>
      </c>
      <c r="B1099" s="25" t="s">
        <v>1562</v>
      </c>
      <c r="C1099" s="21">
        <v>13.047128259999999</v>
      </c>
      <c r="D1099" s="22">
        <v>0.87454898999999997</v>
      </c>
      <c r="E1099" s="23">
        <f t="shared" si="36"/>
        <v>13.91869341704917</v>
      </c>
      <c r="F1099" s="24">
        <f t="shared" si="37"/>
        <v>5.0981030451886702E-4</v>
      </c>
      <c r="G1099" s="120"/>
    </row>
    <row r="1100" spans="1:7" x14ac:dyDescent="0.15">
      <c r="A1100" s="25" t="s">
        <v>1563</v>
      </c>
      <c r="B1100" s="25" t="s">
        <v>1564</v>
      </c>
      <c r="C1100" s="21">
        <v>4.9318588200000004</v>
      </c>
      <c r="D1100" s="22">
        <v>3.8993266200000001</v>
      </c>
      <c r="E1100" s="23">
        <f t="shared" si="36"/>
        <v>0.2647975665090605</v>
      </c>
      <c r="F1100" s="24">
        <f t="shared" si="37"/>
        <v>1.9271002758336188E-4</v>
      </c>
      <c r="G1100" s="120"/>
    </row>
    <row r="1101" spans="1:7" x14ac:dyDescent="0.15">
      <c r="A1101" s="25" t="s">
        <v>554</v>
      </c>
      <c r="B1101" s="25" t="s">
        <v>555</v>
      </c>
      <c r="C1101" s="21">
        <v>0</v>
      </c>
      <c r="D1101" s="22"/>
      <c r="E1101" s="23" t="str">
        <f t="shared" si="36"/>
        <v/>
      </c>
      <c r="F1101" s="24">
        <f t="shared" si="37"/>
        <v>0</v>
      </c>
      <c r="G1101" s="120"/>
    </row>
    <row r="1102" spans="1:7" x14ac:dyDescent="0.15">
      <c r="A1102" s="25" t="s">
        <v>1182</v>
      </c>
      <c r="B1102" s="25" t="s">
        <v>1565</v>
      </c>
      <c r="C1102" s="21">
        <v>0.41718015999999997</v>
      </c>
      <c r="D1102" s="22">
        <v>2.2427399999999996E-3</v>
      </c>
      <c r="E1102" s="23">
        <f t="shared" si="36"/>
        <v>185.01360835406692</v>
      </c>
      <c r="F1102" s="24">
        <f t="shared" si="37"/>
        <v>1.6301115476949382E-5</v>
      </c>
      <c r="G1102" s="120"/>
    </row>
    <row r="1103" spans="1:7" x14ac:dyDescent="0.15">
      <c r="A1103" s="25" t="s">
        <v>1566</v>
      </c>
      <c r="B1103" s="25" t="s">
        <v>1567</v>
      </c>
      <c r="C1103" s="21">
        <v>5.1345669999999996E-2</v>
      </c>
      <c r="D1103" s="22">
        <v>3.2360079999999999E-2</v>
      </c>
      <c r="E1103" s="23">
        <f t="shared" si="36"/>
        <v>0.58669786972096483</v>
      </c>
      <c r="F1103" s="24">
        <f t="shared" si="37"/>
        <v>2.0063075288895222E-6</v>
      </c>
      <c r="G1103" s="120"/>
    </row>
    <row r="1104" spans="1:7" x14ac:dyDescent="0.15">
      <c r="A1104" s="25" t="s">
        <v>1568</v>
      </c>
      <c r="B1104" s="25" t="s">
        <v>1569</v>
      </c>
      <c r="C1104" s="21">
        <v>5.6700818699999997</v>
      </c>
      <c r="D1104" s="22">
        <v>0</v>
      </c>
      <c r="E1104" s="23" t="str">
        <f t="shared" si="36"/>
        <v/>
      </c>
      <c r="F1104" s="24">
        <f t="shared" si="37"/>
        <v>2.2155574063403947E-4</v>
      </c>
      <c r="G1104" s="120"/>
    </row>
    <row r="1105" spans="1:7" x14ac:dyDescent="0.15">
      <c r="A1105" s="25" t="s">
        <v>1570</v>
      </c>
      <c r="B1105" s="25" t="s">
        <v>1571</v>
      </c>
      <c r="C1105" s="21">
        <v>0.69326045999999997</v>
      </c>
      <c r="D1105" s="22">
        <v>0.67743034999999996</v>
      </c>
      <c r="E1105" s="23">
        <f t="shared" si="36"/>
        <v>2.3367878336127079E-2</v>
      </c>
      <c r="F1105" s="24">
        <f t="shared" si="37"/>
        <v>2.7088821323773036E-5</v>
      </c>
      <c r="G1105" s="120"/>
    </row>
    <row r="1106" spans="1:7" x14ac:dyDescent="0.15">
      <c r="A1106" s="25" t="s">
        <v>1572</v>
      </c>
      <c r="B1106" s="25" t="s">
        <v>1573</v>
      </c>
      <c r="C1106" s="21">
        <v>0.72529286999999998</v>
      </c>
      <c r="D1106" s="22">
        <v>0.76716217000000009</v>
      </c>
      <c r="E1106" s="23">
        <f t="shared" si="36"/>
        <v>-5.4576856937562646E-2</v>
      </c>
      <c r="F1106" s="24">
        <f t="shared" si="37"/>
        <v>2.8340472443555407E-5</v>
      </c>
      <c r="G1106" s="120"/>
    </row>
    <row r="1107" spans="1:7" x14ac:dyDescent="0.15">
      <c r="A1107" s="25" t="s">
        <v>1183</v>
      </c>
      <c r="B1107" s="25" t="s">
        <v>1576</v>
      </c>
      <c r="C1107" s="21">
        <v>3.2056010399999999</v>
      </c>
      <c r="D1107" s="22">
        <v>5.6206899999999994E-3</v>
      </c>
      <c r="E1107" s="23">
        <f t="shared" si="36"/>
        <v>569.32162243425637</v>
      </c>
      <c r="F1107" s="24">
        <f t="shared" si="37"/>
        <v>1.2525732941391326E-4</v>
      </c>
      <c r="G1107" s="120"/>
    </row>
    <row r="1108" spans="1:7" x14ac:dyDescent="0.15">
      <c r="A1108" s="25" t="s">
        <v>1574</v>
      </c>
      <c r="B1108" s="25" t="s">
        <v>1575</v>
      </c>
      <c r="C1108" s="21">
        <v>0.88514692000000006</v>
      </c>
      <c r="D1108" s="22">
        <v>0</v>
      </c>
      <c r="E1108" s="23" t="str">
        <f t="shared" si="36"/>
        <v/>
      </c>
      <c r="F1108" s="24">
        <f t="shared" si="37"/>
        <v>3.4586693089590065E-5</v>
      </c>
      <c r="G1108" s="120"/>
    </row>
    <row r="1109" spans="1:7" x14ac:dyDescent="0.15">
      <c r="A1109" s="25" t="s">
        <v>1577</v>
      </c>
      <c r="B1109" s="25" t="s">
        <v>1578</v>
      </c>
      <c r="C1109" s="21">
        <v>0</v>
      </c>
      <c r="D1109" s="22">
        <v>0.27034303999999998</v>
      </c>
      <c r="E1109" s="23">
        <f t="shared" si="36"/>
        <v>-1</v>
      </c>
      <c r="F1109" s="24">
        <f t="shared" si="37"/>
        <v>0</v>
      </c>
      <c r="G1109" s="120"/>
    </row>
    <row r="1110" spans="1:7" x14ac:dyDescent="0.15">
      <c r="A1110" s="25" t="s">
        <v>1579</v>
      </c>
      <c r="B1110" s="25" t="s">
        <v>1580</v>
      </c>
      <c r="C1110" s="21">
        <v>2.0804187199999999</v>
      </c>
      <c r="D1110" s="22">
        <v>6.1410039999999999E-2</v>
      </c>
      <c r="E1110" s="23">
        <f t="shared" si="36"/>
        <v>32.877501463930003</v>
      </c>
      <c r="F1110" s="24">
        <f t="shared" si="37"/>
        <v>8.1291367727379991E-5</v>
      </c>
      <c r="G1110" s="120"/>
    </row>
    <row r="1111" spans="1:7" x14ac:dyDescent="0.15">
      <c r="A1111" s="25" t="s">
        <v>1581</v>
      </c>
      <c r="B1111" s="25" t="s">
        <v>1582</v>
      </c>
      <c r="C1111" s="21">
        <v>0.38315100000000002</v>
      </c>
      <c r="D1111" s="22">
        <v>5.0452040000000004E-2</v>
      </c>
      <c r="E1111" s="23">
        <f t="shared" si="36"/>
        <v>6.5943609019575815</v>
      </c>
      <c r="F1111" s="24">
        <f t="shared" si="37"/>
        <v>1.4971442304707475E-5</v>
      </c>
      <c r="G1111" s="120"/>
    </row>
    <row r="1112" spans="1:7" x14ac:dyDescent="0.15">
      <c r="A1112" s="25" t="s">
        <v>1583</v>
      </c>
      <c r="B1112" s="25" t="s">
        <v>1584</v>
      </c>
      <c r="C1112" s="21">
        <v>1.5423988400000002</v>
      </c>
      <c r="D1112" s="22">
        <v>0.27825015000000003</v>
      </c>
      <c r="E1112" s="23">
        <f t="shared" si="36"/>
        <v>4.5432093747298969</v>
      </c>
      <c r="F1112" s="24">
        <f t="shared" si="37"/>
        <v>6.0268497913114506E-5</v>
      </c>
      <c r="G1112" s="120"/>
    </row>
    <row r="1113" spans="1:7" x14ac:dyDescent="0.15">
      <c r="A1113" s="25" t="s">
        <v>1585</v>
      </c>
      <c r="B1113" s="25" t="s">
        <v>1586</v>
      </c>
      <c r="C1113" s="21">
        <v>0.98797462999999996</v>
      </c>
      <c r="D1113" s="22">
        <v>1.2094097800000001</v>
      </c>
      <c r="E1113" s="23">
        <f t="shared" si="36"/>
        <v>-0.18309356651638797</v>
      </c>
      <c r="F1113" s="24">
        <f t="shared" si="37"/>
        <v>3.8604636739979053E-5</v>
      </c>
      <c r="G1113" s="120"/>
    </row>
    <row r="1114" spans="1:7" x14ac:dyDescent="0.15">
      <c r="A1114" s="25" t="s">
        <v>1587</v>
      </c>
      <c r="B1114" s="25" t="s">
        <v>1588</v>
      </c>
      <c r="C1114" s="21">
        <v>0.16095265</v>
      </c>
      <c r="D1114" s="22">
        <v>0.93592613000000002</v>
      </c>
      <c r="E1114" s="23">
        <f t="shared" si="36"/>
        <v>-0.82802846844333755</v>
      </c>
      <c r="F1114" s="24">
        <f t="shared" si="37"/>
        <v>6.2891479162648031E-6</v>
      </c>
      <c r="G1114" s="120"/>
    </row>
    <row r="1115" spans="1:7" x14ac:dyDescent="0.15">
      <c r="A1115" s="25" t="s">
        <v>1589</v>
      </c>
      <c r="B1115" s="25" t="s">
        <v>1590</v>
      </c>
      <c r="C1115" s="21">
        <v>12.102462839999999</v>
      </c>
      <c r="D1115" s="22">
        <v>0.11765900999999999</v>
      </c>
      <c r="E1115" s="23">
        <f t="shared" si="36"/>
        <v>101.86048505762543</v>
      </c>
      <c r="F1115" s="24">
        <f t="shared" si="37"/>
        <v>4.7289795447206492E-4</v>
      </c>
      <c r="G1115" s="120"/>
    </row>
    <row r="1116" spans="1:7" x14ac:dyDescent="0.15">
      <c r="A1116" s="65" t="s">
        <v>1130</v>
      </c>
      <c r="B1116" s="25" t="s">
        <v>1131</v>
      </c>
      <c r="C1116" s="21">
        <v>23.22193094</v>
      </c>
      <c r="D1116" s="22">
        <v>1.0666419999999999E-2</v>
      </c>
      <c r="E1116" s="23">
        <f t="shared" si="36"/>
        <v>2176.1063712098344</v>
      </c>
      <c r="F1116" s="24">
        <f t="shared" si="37"/>
        <v>9.0738585902714957E-4</v>
      </c>
      <c r="G1116" s="120"/>
    </row>
    <row r="1117" spans="1:7" x14ac:dyDescent="0.15">
      <c r="A1117" s="25" t="s">
        <v>1591</v>
      </c>
      <c r="B1117" s="25" t="s">
        <v>1592</v>
      </c>
      <c r="C1117" s="21">
        <v>0.48553000000000002</v>
      </c>
      <c r="D1117" s="22">
        <v>0.12566688000000001</v>
      </c>
      <c r="E1117" s="23">
        <f t="shared" si="36"/>
        <v>2.863627393311587</v>
      </c>
      <c r="F1117" s="24">
        <f t="shared" si="37"/>
        <v>1.8971852826182421E-5</v>
      </c>
      <c r="G1117" s="120"/>
    </row>
    <row r="1118" spans="1:7" x14ac:dyDescent="0.15">
      <c r="A1118" s="25" t="s">
        <v>1593</v>
      </c>
      <c r="B1118" s="25" t="s">
        <v>1594</v>
      </c>
      <c r="C1118" s="21">
        <v>3.4466461600000002</v>
      </c>
      <c r="D1118" s="22">
        <v>178.07025131</v>
      </c>
      <c r="E1118" s="23">
        <f t="shared" si="36"/>
        <v>-0.98064445838288972</v>
      </c>
      <c r="F1118" s="24">
        <f t="shared" si="37"/>
        <v>1.3467605233754204E-4</v>
      </c>
      <c r="G1118" s="120"/>
    </row>
    <row r="1119" spans="1:7" x14ac:dyDescent="0.15">
      <c r="A1119" s="65" t="s">
        <v>1122</v>
      </c>
      <c r="B1119" s="25" t="s">
        <v>1250</v>
      </c>
      <c r="C1119" s="21">
        <v>0.66148429000000009</v>
      </c>
      <c r="D1119" s="22">
        <v>1.86121917</v>
      </c>
      <c r="E1119" s="23">
        <f t="shared" si="36"/>
        <v>-0.64459624064585574</v>
      </c>
      <c r="F1119" s="24">
        <f t="shared" si="37"/>
        <v>2.5847182659592142E-5</v>
      </c>
      <c r="G1119" s="120"/>
    </row>
    <row r="1120" spans="1:7" x14ac:dyDescent="0.15">
      <c r="A1120" s="65" t="s">
        <v>1595</v>
      </c>
      <c r="B1120" s="25" t="s">
        <v>1596</v>
      </c>
      <c r="C1120" s="21">
        <v>0.85226449000000004</v>
      </c>
      <c r="D1120" s="22">
        <v>1.3712129999999999E-2</v>
      </c>
      <c r="E1120" s="23">
        <f t="shared" si="36"/>
        <v>61.154055569776546</v>
      </c>
      <c r="F1120" s="24">
        <f t="shared" si="37"/>
        <v>3.3301827844337981E-5</v>
      </c>
      <c r="G1120" s="120"/>
    </row>
    <row r="1121" spans="1:7" x14ac:dyDescent="0.15">
      <c r="A1121" s="65" t="s">
        <v>1597</v>
      </c>
      <c r="B1121" s="25" t="s">
        <v>1598</v>
      </c>
      <c r="C1121" s="21">
        <v>7.90570737</v>
      </c>
      <c r="D1121" s="22">
        <v>4.5588599999999996E-3</v>
      </c>
      <c r="E1121" s="23">
        <f t="shared" si="36"/>
        <v>1733.1412919019231</v>
      </c>
      <c r="F1121" s="24">
        <f t="shared" si="37"/>
        <v>3.0891173915207232E-4</v>
      </c>
      <c r="G1121" s="120"/>
    </row>
    <row r="1122" spans="1:7" x14ac:dyDescent="0.15">
      <c r="A1122" s="65" t="s">
        <v>1009</v>
      </c>
      <c r="B1122" s="25" t="s">
        <v>1007</v>
      </c>
      <c r="C1122" s="21">
        <v>11.0561756</v>
      </c>
      <c r="D1122" s="22">
        <v>0</v>
      </c>
      <c r="E1122" s="23" t="str">
        <f t="shared" si="36"/>
        <v/>
      </c>
      <c r="F1122" s="24">
        <f t="shared" si="37"/>
        <v>4.3201478035060465E-4</v>
      </c>
      <c r="G1122" s="120"/>
    </row>
    <row r="1123" spans="1:7" x14ac:dyDescent="0.15">
      <c r="A1123" s="65" t="s">
        <v>1625</v>
      </c>
      <c r="B1123" s="25" t="s">
        <v>1626</v>
      </c>
      <c r="C1123" s="21">
        <v>3.2834120000000001E-2</v>
      </c>
      <c r="D1123" s="22">
        <v>2.92508876</v>
      </c>
      <c r="E1123" s="23">
        <f t="shared" ref="E1123:E1154" si="38">IF(ISERROR(C1123/D1123-1),"",((C1123/D1123-1)))</f>
        <v>-0.98877500045502897</v>
      </c>
      <c r="F1123" s="24">
        <f t="shared" ref="F1123:F1154" si="39">C1123/$C$1579</f>
        <v>1.2829775550783942E-6</v>
      </c>
      <c r="G1123" s="120"/>
    </row>
    <row r="1124" spans="1:7" x14ac:dyDescent="0.15">
      <c r="A1124" s="25" t="s">
        <v>1413</v>
      </c>
      <c r="B1124" s="25" t="s">
        <v>559</v>
      </c>
      <c r="C1124" s="21">
        <v>5.1624993699999999</v>
      </c>
      <c r="D1124" s="22"/>
      <c r="E1124" s="23" t="str">
        <f t="shared" si="38"/>
        <v/>
      </c>
      <c r="F1124" s="24">
        <f t="shared" si="39"/>
        <v>2.0172219690420663E-4</v>
      </c>
      <c r="G1124" s="120"/>
    </row>
    <row r="1125" spans="1:7" x14ac:dyDescent="0.15">
      <c r="A1125" s="65" t="s">
        <v>1627</v>
      </c>
      <c r="B1125" s="25" t="s">
        <v>1628</v>
      </c>
      <c r="C1125" s="21">
        <v>17.305647689999997</v>
      </c>
      <c r="D1125" s="22">
        <v>0.29740941999999998</v>
      </c>
      <c r="E1125" s="23">
        <f t="shared" si="38"/>
        <v>57.18796085880534</v>
      </c>
      <c r="F1125" s="24">
        <f t="shared" si="39"/>
        <v>6.7620991707297939E-4</v>
      </c>
      <c r="G1125" s="120"/>
    </row>
    <row r="1126" spans="1:7" x14ac:dyDescent="0.15">
      <c r="A1126" s="65" t="s">
        <v>1629</v>
      </c>
      <c r="B1126" s="25" t="s">
        <v>1630</v>
      </c>
      <c r="C1126" s="21">
        <v>3.4004839900000001</v>
      </c>
      <c r="D1126" s="22">
        <v>0.73316572999999996</v>
      </c>
      <c r="E1126" s="23">
        <f t="shared" si="38"/>
        <v>3.6380836567470229</v>
      </c>
      <c r="F1126" s="24">
        <f t="shared" si="39"/>
        <v>1.3287228759514258E-4</v>
      </c>
      <c r="G1126" s="120"/>
    </row>
    <row r="1127" spans="1:7" x14ac:dyDescent="0.15">
      <c r="A1127" s="65" t="s">
        <v>1631</v>
      </c>
      <c r="B1127" s="25" t="s">
        <v>1632</v>
      </c>
      <c r="C1127" s="21">
        <v>2.8703993699999999</v>
      </c>
      <c r="D1127" s="22">
        <v>1.1700799999999999E-2</v>
      </c>
      <c r="E1127" s="23">
        <f t="shared" si="38"/>
        <v>244.31650570901135</v>
      </c>
      <c r="F1127" s="24">
        <f t="shared" si="39"/>
        <v>1.1215948427492994E-4</v>
      </c>
      <c r="G1127" s="120"/>
    </row>
    <row r="1128" spans="1:7" x14ac:dyDescent="0.15">
      <c r="A1128" s="65" t="s">
        <v>1633</v>
      </c>
      <c r="B1128" s="25" t="s">
        <v>1634</v>
      </c>
      <c r="C1128" s="21">
        <v>8.8943083900000008</v>
      </c>
      <c r="D1128" s="22">
        <v>3.6781155800000001</v>
      </c>
      <c r="E1128" s="23">
        <f t="shared" si="38"/>
        <v>1.4181699015559488</v>
      </c>
      <c r="F1128" s="24">
        <f t="shared" si="39"/>
        <v>3.475408517820928E-4</v>
      </c>
      <c r="G1128" s="120"/>
    </row>
    <row r="1129" spans="1:7" x14ac:dyDescent="0.15">
      <c r="A1129" s="65" t="s">
        <v>1635</v>
      </c>
      <c r="B1129" s="25" t="s">
        <v>1636</v>
      </c>
      <c r="C1129" s="21">
        <v>10.33528722</v>
      </c>
      <c r="D1129" s="22">
        <v>1.1365100000000001E-3</v>
      </c>
      <c r="E1129" s="23">
        <f t="shared" si="38"/>
        <v>9092.8814616677355</v>
      </c>
      <c r="F1129" s="24">
        <f t="shared" si="39"/>
        <v>4.0384641124990015E-4</v>
      </c>
      <c r="G1129" s="120"/>
    </row>
    <row r="1130" spans="1:7" x14ac:dyDescent="0.15">
      <c r="A1130" s="25" t="s">
        <v>1527</v>
      </c>
      <c r="B1130" s="25" t="s">
        <v>1</v>
      </c>
      <c r="C1130" s="21">
        <v>0</v>
      </c>
      <c r="D1130" s="22">
        <v>0.9374060500000001</v>
      </c>
      <c r="E1130" s="23">
        <f t="shared" si="38"/>
        <v>-1</v>
      </c>
      <c r="F1130" s="24">
        <f t="shared" si="39"/>
        <v>0</v>
      </c>
      <c r="G1130" s="120"/>
    </row>
    <row r="1131" spans="1:7" x14ac:dyDescent="0.15">
      <c r="A1131" s="25" t="s">
        <v>1192</v>
      </c>
      <c r="B1131" s="25" t="s">
        <v>3</v>
      </c>
      <c r="C1131" s="21">
        <v>0</v>
      </c>
      <c r="D1131" s="22">
        <v>0.8247159300000001</v>
      </c>
      <c r="E1131" s="23">
        <f t="shared" si="38"/>
        <v>-1</v>
      </c>
      <c r="F1131" s="24">
        <f t="shared" si="39"/>
        <v>0</v>
      </c>
      <c r="G1131" s="120"/>
    </row>
    <row r="1132" spans="1:7" x14ac:dyDescent="0.15">
      <c r="A1132" s="65" t="s">
        <v>4</v>
      </c>
      <c r="B1132" s="25" t="s">
        <v>5</v>
      </c>
      <c r="C1132" s="21">
        <v>4.7637666599999999</v>
      </c>
      <c r="D1132" s="22">
        <v>0.52950868999999989</v>
      </c>
      <c r="E1132" s="23">
        <f t="shared" si="38"/>
        <v>7.9965788096886588</v>
      </c>
      <c r="F1132" s="24">
        <f t="shared" si="39"/>
        <v>1.8614190672418713E-4</v>
      </c>
      <c r="G1132" s="120"/>
    </row>
    <row r="1133" spans="1:7" x14ac:dyDescent="0.15">
      <c r="A1133" s="65" t="s">
        <v>6</v>
      </c>
      <c r="B1133" s="25" t="s">
        <v>7</v>
      </c>
      <c r="C1133" s="21">
        <v>4.2802744399999995</v>
      </c>
      <c r="D1133" s="22">
        <v>1.466426E-2</v>
      </c>
      <c r="E1133" s="23">
        <f t="shared" si="38"/>
        <v>290.88478927678585</v>
      </c>
      <c r="F1133" s="24">
        <f t="shared" si="39"/>
        <v>1.6724967917811537E-4</v>
      </c>
      <c r="G1133" s="120"/>
    </row>
    <row r="1134" spans="1:7" x14ac:dyDescent="0.15">
      <c r="A1134" s="65" t="s">
        <v>8</v>
      </c>
      <c r="B1134" s="25" t="s">
        <v>9</v>
      </c>
      <c r="C1134" s="21">
        <v>5.5789282400000006</v>
      </c>
      <c r="D1134" s="22">
        <v>7.244884E-2</v>
      </c>
      <c r="E1134" s="23">
        <f t="shared" si="38"/>
        <v>76.005073373155469</v>
      </c>
      <c r="F1134" s="24">
        <f t="shared" si="39"/>
        <v>2.1799395608327585E-4</v>
      </c>
      <c r="G1134" s="120"/>
    </row>
    <row r="1135" spans="1:7" x14ac:dyDescent="0.15">
      <c r="A1135" s="25" t="s">
        <v>1414</v>
      </c>
      <c r="B1135" s="25" t="s">
        <v>557</v>
      </c>
      <c r="C1135" s="21">
        <v>11.5381131</v>
      </c>
      <c r="D1135" s="22"/>
      <c r="E1135" s="23" t="str">
        <f t="shared" si="38"/>
        <v/>
      </c>
      <c r="F1135" s="24">
        <f t="shared" si="39"/>
        <v>4.5084625795532179E-4</v>
      </c>
      <c r="G1135" s="120"/>
    </row>
    <row r="1136" spans="1:7" x14ac:dyDescent="0.15">
      <c r="A1136" s="65" t="s">
        <v>1517</v>
      </c>
      <c r="B1136" s="25" t="s">
        <v>11</v>
      </c>
      <c r="C1136" s="21">
        <v>1.0804996800000002</v>
      </c>
      <c r="D1136" s="22">
        <v>0</v>
      </c>
      <c r="E1136" s="23" t="str">
        <f t="shared" si="38"/>
        <v/>
      </c>
      <c r="F1136" s="24">
        <f t="shared" si="39"/>
        <v>4.2220008872154556E-5</v>
      </c>
      <c r="G1136" s="120"/>
    </row>
    <row r="1137" spans="1:7" x14ac:dyDescent="0.15">
      <c r="A1137" s="65" t="s">
        <v>12</v>
      </c>
      <c r="B1137" s="25" t="s">
        <v>13</v>
      </c>
      <c r="C1137" s="21">
        <v>6.1981354799999995</v>
      </c>
      <c r="D1137" s="22">
        <v>0.47326915999999997</v>
      </c>
      <c r="E1137" s="23">
        <f t="shared" si="38"/>
        <v>12.096428003041652</v>
      </c>
      <c r="F1137" s="24">
        <f t="shared" si="39"/>
        <v>2.4218918320865758E-4</v>
      </c>
      <c r="G1137" s="120"/>
    </row>
    <row r="1138" spans="1:7" x14ac:dyDescent="0.15">
      <c r="A1138" s="65" t="s">
        <v>14</v>
      </c>
      <c r="B1138" s="25" t="s">
        <v>15</v>
      </c>
      <c r="C1138" s="21">
        <v>3.7820205200000006</v>
      </c>
      <c r="D1138" s="22">
        <v>0.92803880000000005</v>
      </c>
      <c r="E1138" s="23">
        <f t="shared" si="38"/>
        <v>3.0752827575743602</v>
      </c>
      <c r="F1138" s="24">
        <f t="shared" si="39"/>
        <v>1.4778064525578627E-4</v>
      </c>
      <c r="G1138" s="134"/>
    </row>
    <row r="1139" spans="1:7" x14ac:dyDescent="0.15">
      <c r="A1139" s="65" t="s">
        <v>16</v>
      </c>
      <c r="B1139" s="25" t="s">
        <v>17</v>
      </c>
      <c r="C1139" s="21">
        <v>6.6596968700000003</v>
      </c>
      <c r="D1139" s="22">
        <v>0</v>
      </c>
      <c r="E1139" s="23" t="str">
        <f t="shared" si="38"/>
        <v/>
      </c>
      <c r="F1139" s="24">
        <f t="shared" si="39"/>
        <v>2.6022447404821066E-4</v>
      </c>
      <c r="G1139" s="120"/>
    </row>
    <row r="1140" spans="1:7" x14ac:dyDescent="0.15">
      <c r="A1140" s="25" t="s">
        <v>721</v>
      </c>
      <c r="B1140" s="25" t="s">
        <v>722</v>
      </c>
      <c r="C1140" s="21">
        <v>0</v>
      </c>
      <c r="D1140" s="22">
        <v>8.3352479999999993E-2</v>
      </c>
      <c r="E1140" s="23">
        <f t="shared" si="38"/>
        <v>-1</v>
      </c>
      <c r="F1140" s="24">
        <f t="shared" si="39"/>
        <v>0</v>
      </c>
      <c r="G1140" s="120"/>
    </row>
    <row r="1141" spans="1:7" x14ac:dyDescent="0.15">
      <c r="A1141" s="65" t="s">
        <v>19</v>
      </c>
      <c r="B1141" s="25" t="s">
        <v>20</v>
      </c>
      <c r="C1141" s="21">
        <v>21.513092310000001</v>
      </c>
      <c r="D1141" s="22">
        <v>10.670925199999999</v>
      </c>
      <c r="E1141" s="23">
        <f t="shared" si="38"/>
        <v>1.0160475222898202</v>
      </c>
      <c r="F1141" s="24">
        <f t="shared" si="39"/>
        <v>8.4061380582332043E-4</v>
      </c>
      <c r="G1141" s="120"/>
    </row>
    <row r="1142" spans="1:7" x14ac:dyDescent="0.15">
      <c r="A1142" s="65" t="s">
        <v>30</v>
      </c>
      <c r="B1142" s="25" t="s">
        <v>39</v>
      </c>
      <c r="C1142" s="21">
        <v>6.3978786300000001</v>
      </c>
      <c r="D1142" s="22">
        <v>3.8189601200000003</v>
      </c>
      <c r="E1142" s="23">
        <f t="shared" si="38"/>
        <v>0.67529338588641763</v>
      </c>
      <c r="F1142" s="24">
        <f t="shared" si="39"/>
        <v>2.4999405138330816E-4</v>
      </c>
      <c r="G1142" s="120"/>
    </row>
    <row r="1143" spans="1:7" x14ac:dyDescent="0.15">
      <c r="A1143" s="65" t="s">
        <v>1207</v>
      </c>
      <c r="B1143" s="25" t="s">
        <v>31</v>
      </c>
      <c r="C1143" s="21">
        <v>5.3641472000000006</v>
      </c>
      <c r="D1143" s="22">
        <v>1.55962924</v>
      </c>
      <c r="E1143" s="23">
        <f t="shared" si="38"/>
        <v>2.439373321828719</v>
      </c>
      <c r="F1143" s="24">
        <f t="shared" si="39"/>
        <v>2.0960148954004597E-4</v>
      </c>
      <c r="G1143" s="120"/>
    </row>
    <row r="1144" spans="1:7" x14ac:dyDescent="0.15">
      <c r="A1144" s="25" t="s">
        <v>715</v>
      </c>
      <c r="B1144" s="25" t="s">
        <v>716</v>
      </c>
      <c r="C1144" s="21">
        <v>0</v>
      </c>
      <c r="D1144" s="22">
        <v>0</v>
      </c>
      <c r="E1144" s="23" t="str">
        <f t="shared" si="38"/>
        <v/>
      </c>
      <c r="F1144" s="24">
        <f t="shared" si="39"/>
        <v>0</v>
      </c>
      <c r="G1144" s="120"/>
    </row>
    <row r="1145" spans="1:7" x14ac:dyDescent="0.15">
      <c r="A1145" s="65" t="s">
        <v>32</v>
      </c>
      <c r="B1145" s="25" t="s">
        <v>33</v>
      </c>
      <c r="C1145" s="21">
        <v>3.5901410000000002E-2</v>
      </c>
      <c r="D1145" s="22">
        <v>0.82797192000000008</v>
      </c>
      <c r="E1145" s="23">
        <f t="shared" si="38"/>
        <v>-0.95663933868675155</v>
      </c>
      <c r="F1145" s="24">
        <f t="shared" si="39"/>
        <v>1.402830446671542E-6</v>
      </c>
      <c r="G1145" s="134"/>
    </row>
    <row r="1146" spans="1:7" x14ac:dyDescent="0.15">
      <c r="A1146" s="25" t="s">
        <v>719</v>
      </c>
      <c r="B1146" s="25" t="s">
        <v>720</v>
      </c>
      <c r="C1146" s="21">
        <v>0</v>
      </c>
      <c r="D1146" s="22">
        <v>8.3891670000000002E-2</v>
      </c>
      <c r="E1146" s="23">
        <f t="shared" si="38"/>
        <v>-1</v>
      </c>
      <c r="F1146" s="24">
        <f t="shared" si="39"/>
        <v>0</v>
      </c>
      <c r="G1146" s="120"/>
    </row>
    <row r="1147" spans="1:7" x14ac:dyDescent="0.15">
      <c r="A1147" s="65" t="s">
        <v>34</v>
      </c>
      <c r="B1147" s="25" t="s">
        <v>35</v>
      </c>
      <c r="C1147" s="21">
        <v>4.3542459999999998E-2</v>
      </c>
      <c r="D1147" s="22">
        <v>4.3049999999999996E-5</v>
      </c>
      <c r="E1147" s="23">
        <f t="shared" si="38"/>
        <v>1010.4392566782811</v>
      </c>
      <c r="F1147" s="24">
        <f t="shared" si="39"/>
        <v>1.7014008255101331E-6</v>
      </c>
      <c r="G1147" s="120"/>
    </row>
    <row r="1148" spans="1:7" x14ac:dyDescent="0.15">
      <c r="A1148" s="65" t="s">
        <v>36</v>
      </c>
      <c r="B1148" s="25" t="s">
        <v>37</v>
      </c>
      <c r="C1148" s="21">
        <v>0.43663504999999997</v>
      </c>
      <c r="D1148" s="22">
        <v>0.12433166999999999</v>
      </c>
      <c r="E1148" s="23">
        <f t="shared" si="38"/>
        <v>2.511857035299212</v>
      </c>
      <c r="F1148" s="24">
        <f t="shared" si="39"/>
        <v>1.7061306010653928E-5</v>
      </c>
      <c r="G1148" s="120"/>
    </row>
    <row r="1149" spans="1:7" x14ac:dyDescent="0.15">
      <c r="A1149" s="65" t="s">
        <v>40</v>
      </c>
      <c r="B1149" s="25" t="s">
        <v>41</v>
      </c>
      <c r="C1149" s="21">
        <v>18.14179421</v>
      </c>
      <c r="D1149" s="22">
        <v>4.5813335000000004</v>
      </c>
      <c r="E1149" s="23">
        <f t="shared" si="38"/>
        <v>2.9599374745366167</v>
      </c>
      <c r="F1149" s="24">
        <f t="shared" si="39"/>
        <v>7.0888194293866158E-4</v>
      </c>
      <c r="G1149" s="120"/>
    </row>
    <row r="1150" spans="1:7" x14ac:dyDescent="0.15">
      <c r="A1150" s="65" t="s">
        <v>1008</v>
      </c>
      <c r="B1150" s="25" t="s">
        <v>1006</v>
      </c>
      <c r="C1150" s="21">
        <v>19.369173159999999</v>
      </c>
      <c r="D1150" s="22">
        <v>0</v>
      </c>
      <c r="E1150" s="23" t="str">
        <f t="shared" si="38"/>
        <v/>
      </c>
      <c r="F1150" s="24">
        <f t="shared" si="39"/>
        <v>7.5684118912603261E-4</v>
      </c>
      <c r="G1150" s="120"/>
    </row>
    <row r="1151" spans="1:7" x14ac:dyDescent="0.15">
      <c r="A1151" s="25" t="s">
        <v>304</v>
      </c>
      <c r="B1151" s="25" t="s">
        <v>305</v>
      </c>
      <c r="C1151" s="21">
        <v>3.0377849999999998E-2</v>
      </c>
      <c r="D1151" s="22">
        <v>56.467315259999999</v>
      </c>
      <c r="E1151" s="23">
        <f t="shared" si="38"/>
        <v>-0.99946202772594861</v>
      </c>
      <c r="F1151" s="24">
        <f t="shared" si="39"/>
        <v>1.1869999781184387E-6</v>
      </c>
      <c r="G1151" s="120"/>
    </row>
    <row r="1152" spans="1:7" x14ac:dyDescent="0.15">
      <c r="A1152" s="25" t="s">
        <v>306</v>
      </c>
      <c r="B1152" s="25" t="s">
        <v>307</v>
      </c>
      <c r="C1152" s="21">
        <v>0.25291379999999997</v>
      </c>
      <c r="D1152" s="22">
        <v>2.00618118</v>
      </c>
      <c r="E1152" s="23">
        <f t="shared" si="38"/>
        <v>-0.8739327222678861</v>
      </c>
      <c r="F1152" s="24">
        <f t="shared" si="39"/>
        <v>9.8824859252992283E-6</v>
      </c>
      <c r="G1152" s="120"/>
    </row>
    <row r="1153" spans="1:7" x14ac:dyDescent="0.15">
      <c r="A1153" s="25" t="s">
        <v>401</v>
      </c>
      <c r="B1153" s="25" t="s">
        <v>402</v>
      </c>
      <c r="C1153" s="21">
        <v>0.25090000000000001</v>
      </c>
      <c r="D1153" s="22">
        <v>10.11160098</v>
      </c>
      <c r="E1153" s="23">
        <f t="shared" si="38"/>
        <v>-0.97518691644416533</v>
      </c>
      <c r="F1153" s="24">
        <f t="shared" si="39"/>
        <v>9.8037976522339899E-6</v>
      </c>
      <c r="G1153" s="120"/>
    </row>
    <row r="1154" spans="1:7" x14ac:dyDescent="0.15">
      <c r="A1154" s="25" t="s">
        <v>308</v>
      </c>
      <c r="B1154" s="25" t="s">
        <v>309</v>
      </c>
      <c r="C1154" s="21">
        <v>0.26913739000000003</v>
      </c>
      <c r="D1154" s="22">
        <v>8.6705717</v>
      </c>
      <c r="E1154" s="23">
        <f t="shared" si="38"/>
        <v>-0.96895967194412336</v>
      </c>
      <c r="F1154" s="24">
        <f t="shared" si="39"/>
        <v>1.0516414955003522E-5</v>
      </c>
      <c r="G1154" s="120"/>
    </row>
    <row r="1155" spans="1:7" x14ac:dyDescent="0.15">
      <c r="A1155" s="25" t="s">
        <v>310</v>
      </c>
      <c r="B1155" s="25" t="s">
        <v>311</v>
      </c>
      <c r="C1155" s="21">
        <v>6.3054899999999995E-3</v>
      </c>
      <c r="D1155" s="22">
        <v>2.1570398500000003</v>
      </c>
      <c r="E1155" s="23">
        <f t="shared" ref="E1155:E1186" si="40">IF(ISERROR(C1155/D1155-1),"",((C1155/D1155-1)))</f>
        <v>-0.99707678557723445</v>
      </c>
      <c r="F1155" s="24">
        <f t="shared" ref="F1155:F1186" si="41">C1155/$C$1579</f>
        <v>2.4638400979746871E-7</v>
      </c>
      <c r="G1155" s="120"/>
    </row>
    <row r="1156" spans="1:7" x14ac:dyDescent="0.15">
      <c r="A1156" s="25" t="s">
        <v>328</v>
      </c>
      <c r="B1156" s="25" t="s">
        <v>208</v>
      </c>
      <c r="C1156" s="21">
        <v>0.20125171000000003</v>
      </c>
      <c r="D1156" s="22">
        <v>3.7097569999999996E-2</v>
      </c>
      <c r="E1156" s="23">
        <f t="shared" si="40"/>
        <v>4.424929719116375</v>
      </c>
      <c r="F1156" s="24">
        <f t="shared" si="41"/>
        <v>7.8638144360545068E-6</v>
      </c>
      <c r="G1156" s="120"/>
    </row>
    <row r="1157" spans="1:7" x14ac:dyDescent="0.15">
      <c r="A1157" s="25" t="s">
        <v>1174</v>
      </c>
      <c r="B1157" s="25" t="s">
        <v>313</v>
      </c>
      <c r="C1157" s="21">
        <v>1.8452594600000001</v>
      </c>
      <c r="D1157" s="22">
        <v>4.1558830799999997</v>
      </c>
      <c r="E1157" s="23">
        <f t="shared" si="40"/>
        <v>-0.55598860110376336</v>
      </c>
      <c r="F1157" s="24">
        <f t="shared" si="41"/>
        <v>7.2102631971743961E-5</v>
      </c>
      <c r="G1157" s="120"/>
    </row>
    <row r="1158" spans="1:7" x14ac:dyDescent="0.15">
      <c r="A1158" s="25" t="s">
        <v>1175</v>
      </c>
      <c r="B1158" s="25" t="s">
        <v>315</v>
      </c>
      <c r="C1158" s="21">
        <v>8.1925498300000008</v>
      </c>
      <c r="D1158" s="22">
        <v>2.9527034900000002</v>
      </c>
      <c r="E1158" s="23">
        <f t="shared" si="40"/>
        <v>1.7745927952962184</v>
      </c>
      <c r="F1158" s="24">
        <f t="shared" si="41"/>
        <v>3.2011997126011948E-4</v>
      </c>
      <c r="G1158" s="120"/>
    </row>
    <row r="1159" spans="1:7" x14ac:dyDescent="0.15">
      <c r="A1159" s="25" t="s">
        <v>316</v>
      </c>
      <c r="B1159" s="25" t="s">
        <v>317</v>
      </c>
      <c r="C1159" s="21">
        <v>6.7350000000000005E-4</v>
      </c>
      <c r="D1159" s="22">
        <v>170.11025390999998</v>
      </c>
      <c r="E1159" s="23">
        <f t="shared" si="40"/>
        <v>-0.99999604080304083</v>
      </c>
      <c r="F1159" s="24">
        <f t="shared" si="41"/>
        <v>2.6316690788280559E-8</v>
      </c>
      <c r="G1159" s="120"/>
    </row>
    <row r="1160" spans="1:7" x14ac:dyDescent="0.15">
      <c r="A1160" s="25" t="s">
        <v>318</v>
      </c>
      <c r="B1160" s="25" t="s">
        <v>319</v>
      </c>
      <c r="C1160" s="21">
        <v>1.1285848300000001</v>
      </c>
      <c r="D1160" s="22">
        <v>0.42968529999999999</v>
      </c>
      <c r="E1160" s="23">
        <f t="shared" si="40"/>
        <v>1.6265381431480206</v>
      </c>
      <c r="F1160" s="24">
        <f t="shared" si="41"/>
        <v>4.4098913139501381E-5</v>
      </c>
      <c r="G1160" s="120"/>
    </row>
    <row r="1161" spans="1:7" x14ac:dyDescent="0.15">
      <c r="A1161" s="25" t="s">
        <v>320</v>
      </c>
      <c r="B1161" s="25" t="s">
        <v>321</v>
      </c>
      <c r="C1161" s="21">
        <v>8.9614740000000012E-2</v>
      </c>
      <c r="D1161" s="22">
        <v>5.2163689299999998</v>
      </c>
      <c r="E1161" s="23">
        <f t="shared" si="40"/>
        <v>-0.98282047508476356</v>
      </c>
      <c r="F1161" s="24">
        <f t="shared" si="41"/>
        <v>3.501653159097487E-6</v>
      </c>
      <c r="G1161" s="120"/>
    </row>
    <row r="1162" spans="1:7" x14ac:dyDescent="0.15">
      <c r="A1162" s="25" t="s">
        <v>322</v>
      </c>
      <c r="B1162" s="25" t="s">
        <v>323</v>
      </c>
      <c r="C1162" s="21">
        <v>0</v>
      </c>
      <c r="D1162" s="22">
        <v>0.80080757999999996</v>
      </c>
      <c r="E1162" s="23">
        <f t="shared" si="40"/>
        <v>-1</v>
      </c>
      <c r="F1162" s="24">
        <f t="shared" si="41"/>
        <v>0</v>
      </c>
      <c r="G1162" s="134"/>
    </row>
    <row r="1163" spans="1:7" x14ac:dyDescent="0.15">
      <c r="A1163" s="25" t="s">
        <v>324</v>
      </c>
      <c r="B1163" s="25" t="s">
        <v>325</v>
      </c>
      <c r="C1163" s="21">
        <v>0.32373263000000002</v>
      </c>
      <c r="D1163" s="22">
        <v>0.41724002000000004</v>
      </c>
      <c r="E1163" s="23">
        <f t="shared" si="40"/>
        <v>-0.22410935077608329</v>
      </c>
      <c r="F1163" s="24">
        <f t="shared" si="41"/>
        <v>1.2649697879416242E-5</v>
      </c>
      <c r="G1163" s="120"/>
    </row>
    <row r="1164" spans="1:7" x14ac:dyDescent="0.15">
      <c r="A1164" s="25" t="s">
        <v>1176</v>
      </c>
      <c r="B1164" s="25" t="s">
        <v>327</v>
      </c>
      <c r="C1164" s="21">
        <v>0.19129764000000002</v>
      </c>
      <c r="D1164" s="22">
        <v>12.024438829999999</v>
      </c>
      <c r="E1164" s="23">
        <f t="shared" si="40"/>
        <v>-0.98409092992159197</v>
      </c>
      <c r="F1164" s="24">
        <f t="shared" si="41"/>
        <v>7.4748639055795256E-6</v>
      </c>
      <c r="G1164" s="120"/>
    </row>
    <row r="1165" spans="1:7" x14ac:dyDescent="0.15">
      <c r="A1165" s="65" t="s">
        <v>75</v>
      </c>
      <c r="B1165" s="25" t="s">
        <v>868</v>
      </c>
      <c r="C1165" s="21">
        <v>30.336947469999998</v>
      </c>
      <c r="D1165" s="22">
        <v>3.0708188500000002</v>
      </c>
      <c r="E1165" s="23">
        <f t="shared" si="40"/>
        <v>8.8791068284604275</v>
      </c>
      <c r="F1165" s="24">
        <f t="shared" si="41"/>
        <v>1.1854017312966595E-3</v>
      </c>
      <c r="G1165" s="120"/>
    </row>
    <row r="1166" spans="1:7" x14ac:dyDescent="0.15">
      <c r="A1166" s="65" t="s">
        <v>77</v>
      </c>
      <c r="B1166" s="25" t="s">
        <v>869</v>
      </c>
      <c r="C1166" s="21">
        <v>43.765540099999996</v>
      </c>
      <c r="D1166" s="22">
        <v>74.724069749999998</v>
      </c>
      <c r="E1166" s="23">
        <f t="shared" si="40"/>
        <v>-0.41430465114622594</v>
      </c>
      <c r="F1166" s="24">
        <f t="shared" si="41"/>
        <v>1.7101175738586387E-3</v>
      </c>
      <c r="G1166" s="120"/>
    </row>
    <row r="1167" spans="1:7" x14ac:dyDescent="0.15">
      <c r="A1167" s="65" t="s">
        <v>79</v>
      </c>
      <c r="B1167" s="25" t="s">
        <v>870</v>
      </c>
      <c r="C1167" s="21">
        <v>17.285349649999997</v>
      </c>
      <c r="D1167" s="22">
        <v>4.3810879999999996E-2</v>
      </c>
      <c r="E1167" s="23">
        <f t="shared" si="40"/>
        <v>393.54468045380503</v>
      </c>
      <c r="F1167" s="24">
        <f t="shared" si="41"/>
        <v>6.7541678085577357E-4</v>
      </c>
      <c r="G1167" s="120"/>
    </row>
    <row r="1168" spans="1:7" x14ac:dyDescent="0.15">
      <c r="A1168" s="25" t="s">
        <v>81</v>
      </c>
      <c r="B1168" s="25" t="s">
        <v>871</v>
      </c>
      <c r="C1168" s="21">
        <v>50.233145449999995</v>
      </c>
      <c r="D1168" s="22">
        <v>47.345141060000003</v>
      </c>
      <c r="E1168" s="23">
        <f t="shared" si="40"/>
        <v>6.0998960512971268E-2</v>
      </c>
      <c r="F1168" s="24">
        <f t="shared" si="41"/>
        <v>1.9628361635194835E-3</v>
      </c>
      <c r="G1168" s="134"/>
    </row>
    <row r="1169" spans="1:7" x14ac:dyDescent="0.15">
      <c r="A1169" s="25" t="s">
        <v>1251</v>
      </c>
      <c r="B1169" s="25" t="s">
        <v>1252</v>
      </c>
      <c r="C1169" s="21">
        <v>160.43614787000001</v>
      </c>
      <c r="D1169" s="22">
        <v>5.0953683599999993</v>
      </c>
      <c r="E1169" s="23">
        <f t="shared" si="40"/>
        <v>30.486663286106371</v>
      </c>
      <c r="F1169" s="24">
        <f t="shared" si="41"/>
        <v>6.2689658422533726E-3</v>
      </c>
      <c r="G1169" s="120"/>
    </row>
    <row r="1170" spans="1:7" x14ac:dyDescent="0.15">
      <c r="A1170" s="25" t="s">
        <v>1253</v>
      </c>
      <c r="B1170" s="25" t="s">
        <v>1254</v>
      </c>
      <c r="C1170" s="21">
        <v>76.076246699999999</v>
      </c>
      <c r="D1170" s="22">
        <v>61.543998130000006</v>
      </c>
      <c r="E1170" s="23">
        <f t="shared" si="40"/>
        <v>0.23612779493628899</v>
      </c>
      <c r="F1170" s="24">
        <f t="shared" si="41"/>
        <v>2.9726430003516689E-3</v>
      </c>
      <c r="G1170" s="120"/>
    </row>
    <row r="1171" spans="1:7" x14ac:dyDescent="0.15">
      <c r="A1171" s="25" t="s">
        <v>83</v>
      </c>
      <c r="B1171" s="25" t="s">
        <v>872</v>
      </c>
      <c r="C1171" s="21">
        <v>162.49382600000001</v>
      </c>
      <c r="D1171" s="22">
        <v>4.6964487300000002</v>
      </c>
      <c r="E1171" s="23">
        <f t="shared" si="40"/>
        <v>33.599297329069323</v>
      </c>
      <c r="F1171" s="24">
        <f t="shared" si="41"/>
        <v>6.3493686322890338E-3</v>
      </c>
      <c r="G1171" s="134"/>
    </row>
    <row r="1172" spans="1:7" x14ac:dyDescent="0.15">
      <c r="A1172" s="25" t="s">
        <v>85</v>
      </c>
      <c r="B1172" s="25" t="s">
        <v>873</v>
      </c>
      <c r="C1172" s="21">
        <v>27.958733210000002</v>
      </c>
      <c r="D1172" s="22">
        <v>0.55600338999999999</v>
      </c>
      <c r="E1172" s="23">
        <f t="shared" si="40"/>
        <v>49.285184789970437</v>
      </c>
      <c r="F1172" s="24">
        <f t="shared" si="41"/>
        <v>1.092474145092206E-3</v>
      </c>
      <c r="G1172" s="134"/>
    </row>
    <row r="1173" spans="1:7" x14ac:dyDescent="0.15">
      <c r="A1173" s="25" t="s">
        <v>87</v>
      </c>
      <c r="B1173" s="25" t="s">
        <v>874</v>
      </c>
      <c r="C1173" s="21">
        <v>3.5663477700000006</v>
      </c>
      <c r="D1173" s="22">
        <v>31.238008820000001</v>
      </c>
      <c r="E1173" s="23">
        <f t="shared" si="40"/>
        <v>-0.88583306347885205</v>
      </c>
      <c r="F1173" s="24">
        <f t="shared" si="41"/>
        <v>1.3935333557025081E-4</v>
      </c>
      <c r="G1173" s="120"/>
    </row>
    <row r="1174" spans="1:7" x14ac:dyDescent="0.15">
      <c r="A1174" s="25" t="s">
        <v>89</v>
      </c>
      <c r="B1174" s="25" t="s">
        <v>875</v>
      </c>
      <c r="C1174" s="21">
        <v>10.863927870000001</v>
      </c>
      <c r="D1174" s="22">
        <v>39.261334210000001</v>
      </c>
      <c r="E1174" s="23">
        <f t="shared" si="40"/>
        <v>-0.72329193368999367</v>
      </c>
      <c r="F1174" s="24">
        <f t="shared" si="41"/>
        <v>4.2450279213210611E-4</v>
      </c>
      <c r="G1174" s="134"/>
    </row>
    <row r="1175" spans="1:7" x14ac:dyDescent="0.15">
      <c r="A1175" s="25" t="s">
        <v>91</v>
      </c>
      <c r="B1175" s="25" t="s">
        <v>876</v>
      </c>
      <c r="C1175" s="21">
        <v>144.93276993999999</v>
      </c>
      <c r="D1175" s="22">
        <v>5.1616367099999998</v>
      </c>
      <c r="E1175" s="23">
        <f t="shared" si="40"/>
        <v>27.078839732988492</v>
      </c>
      <c r="F1175" s="24">
        <f t="shared" si="41"/>
        <v>5.6631787551595881E-3</v>
      </c>
      <c r="G1175" s="120"/>
    </row>
    <row r="1176" spans="1:7" x14ac:dyDescent="0.15">
      <c r="A1176" s="25" t="s">
        <v>93</v>
      </c>
      <c r="B1176" s="25" t="s">
        <v>878</v>
      </c>
      <c r="C1176" s="21">
        <v>24.52155209</v>
      </c>
      <c r="D1176" s="22">
        <v>0</v>
      </c>
      <c r="E1176" s="23" t="str">
        <f t="shared" si="40"/>
        <v/>
      </c>
      <c r="F1176" s="24">
        <f t="shared" si="41"/>
        <v>9.5816793467148453E-4</v>
      </c>
      <c r="G1176" s="134"/>
    </row>
    <row r="1177" spans="1:7" x14ac:dyDescent="0.15">
      <c r="A1177" s="25" t="s">
        <v>879</v>
      </c>
      <c r="B1177" s="25" t="s">
        <v>880</v>
      </c>
      <c r="C1177" s="21">
        <v>8.0351451100000002</v>
      </c>
      <c r="D1177" s="22">
        <v>0.18643582</v>
      </c>
      <c r="E1177" s="23">
        <f t="shared" si="40"/>
        <v>42.098719494998335</v>
      </c>
      <c r="F1177" s="24">
        <f t="shared" si="41"/>
        <v>3.139694570138598E-4</v>
      </c>
      <c r="G1177" s="120"/>
    </row>
    <row r="1178" spans="1:7" x14ac:dyDescent="0.15">
      <c r="A1178" s="25" t="s">
        <v>1406</v>
      </c>
      <c r="B1178" s="25" t="s">
        <v>1399</v>
      </c>
      <c r="C1178" s="21">
        <v>13.137689139999999</v>
      </c>
      <c r="D1178" s="22"/>
      <c r="E1178" s="23" t="str">
        <f t="shared" si="40"/>
        <v/>
      </c>
      <c r="F1178" s="24">
        <f t="shared" si="41"/>
        <v>5.1334892764652042E-4</v>
      </c>
      <c r="G1178" s="120"/>
    </row>
    <row r="1179" spans="1:7" x14ac:dyDescent="0.15">
      <c r="A1179" s="25" t="s">
        <v>1410</v>
      </c>
      <c r="B1179" s="25" t="s">
        <v>1400</v>
      </c>
      <c r="C1179" s="21">
        <v>2.12085663</v>
      </c>
      <c r="D1179" s="22"/>
      <c r="E1179" s="23" t="str">
        <f t="shared" si="40"/>
        <v/>
      </c>
      <c r="F1179" s="24">
        <f t="shared" si="41"/>
        <v>8.2871459744595014E-5</v>
      </c>
      <c r="G1179" s="120"/>
    </row>
    <row r="1180" spans="1:7" x14ac:dyDescent="0.15">
      <c r="A1180" s="25" t="s">
        <v>1411</v>
      </c>
      <c r="B1180" s="25" t="s">
        <v>1397</v>
      </c>
      <c r="C1180" s="21">
        <v>0.57581097999999997</v>
      </c>
      <c r="D1180" s="22"/>
      <c r="E1180" s="23" t="str">
        <f t="shared" si="40"/>
        <v/>
      </c>
      <c r="F1180" s="24">
        <f t="shared" si="41"/>
        <v>2.2499538995036079E-5</v>
      </c>
      <c r="G1180" s="120"/>
    </row>
    <row r="1181" spans="1:7" x14ac:dyDescent="0.15">
      <c r="A1181" s="25" t="s">
        <v>1409</v>
      </c>
      <c r="B1181" s="25" t="s">
        <v>1398</v>
      </c>
      <c r="C1181" s="21">
        <v>10.166343980000001</v>
      </c>
      <c r="D1181" s="22"/>
      <c r="E1181" s="23" t="str">
        <f t="shared" si="40"/>
        <v/>
      </c>
      <c r="F1181" s="24">
        <f t="shared" si="41"/>
        <v>3.9724503484626206E-4</v>
      </c>
      <c r="G1181" s="120"/>
    </row>
    <row r="1182" spans="1:7" x14ac:dyDescent="0.15">
      <c r="A1182" s="25" t="s">
        <v>102</v>
      </c>
      <c r="B1182" s="25" t="s">
        <v>881</v>
      </c>
      <c r="C1182" s="21">
        <v>0.82025832999999992</v>
      </c>
      <c r="D1182" s="22">
        <v>7.4762197800000001</v>
      </c>
      <c r="E1182" s="23">
        <f t="shared" si="40"/>
        <v>-0.89028434768673959</v>
      </c>
      <c r="F1182" s="24">
        <f t="shared" si="41"/>
        <v>3.2051202430766731E-5</v>
      </c>
      <c r="G1182" s="120"/>
    </row>
    <row r="1183" spans="1:7" x14ac:dyDescent="0.15">
      <c r="A1183" s="25" t="s">
        <v>1436</v>
      </c>
      <c r="B1183" s="25" t="s">
        <v>107</v>
      </c>
      <c r="C1183" s="21">
        <v>81.84553262</v>
      </c>
      <c r="D1183" s="22">
        <v>9.3660178399999996</v>
      </c>
      <c r="E1183" s="23">
        <f t="shared" si="40"/>
        <v>7.7385625372671729</v>
      </c>
      <c r="F1183" s="24">
        <f t="shared" si="41"/>
        <v>3.1980750918525164E-3</v>
      </c>
      <c r="G1183" s="120"/>
    </row>
    <row r="1184" spans="1:7" x14ac:dyDescent="0.15">
      <c r="A1184" s="25" t="s">
        <v>1162</v>
      </c>
      <c r="B1184" s="25" t="s">
        <v>882</v>
      </c>
      <c r="C1184" s="21">
        <v>0.70811229000000009</v>
      </c>
      <c r="D1184" s="22">
        <v>3.8694510000000001E-2</v>
      </c>
      <c r="E1184" s="23">
        <f t="shared" si="40"/>
        <v>17.300071250417698</v>
      </c>
      <c r="F1184" s="24">
        <f t="shared" si="41"/>
        <v>2.7669149486727916E-5</v>
      </c>
      <c r="G1184" s="120"/>
    </row>
    <row r="1185" spans="1:7" x14ac:dyDescent="0.15">
      <c r="A1185" s="25" t="s">
        <v>1437</v>
      </c>
      <c r="B1185" s="25" t="s">
        <v>883</v>
      </c>
      <c r="C1185" s="21">
        <v>5.4598041999999998</v>
      </c>
      <c r="D1185" s="22">
        <v>6.4588900000000005E-2</v>
      </c>
      <c r="E1185" s="23">
        <f t="shared" si="40"/>
        <v>83.531617661858292</v>
      </c>
      <c r="F1185" s="24">
        <f t="shared" si="41"/>
        <v>2.1333924112242834E-4</v>
      </c>
      <c r="G1185" s="120"/>
    </row>
    <row r="1186" spans="1:7" x14ac:dyDescent="0.15">
      <c r="A1186" s="25" t="s">
        <v>1164</v>
      </c>
      <c r="B1186" s="25" t="s">
        <v>884</v>
      </c>
      <c r="C1186" s="21">
        <v>2.1936079900000003</v>
      </c>
      <c r="D1186" s="22">
        <v>8.4111214399999987</v>
      </c>
      <c r="E1186" s="23">
        <f t="shared" si="40"/>
        <v>-0.73920148393434681</v>
      </c>
      <c r="F1186" s="24">
        <f t="shared" si="41"/>
        <v>8.5714184385347634E-5</v>
      </c>
      <c r="G1186" s="120"/>
    </row>
    <row r="1187" spans="1:7" x14ac:dyDescent="0.15">
      <c r="A1187" s="25" t="s">
        <v>1438</v>
      </c>
      <c r="B1187" s="25" t="s">
        <v>885</v>
      </c>
      <c r="C1187" s="21">
        <v>0.55193848000000001</v>
      </c>
      <c r="D1187" s="22">
        <v>12.16958213</v>
      </c>
      <c r="E1187" s="23">
        <f t="shared" ref="E1187:E1218" si="42">IF(ISERROR(C1187/D1187-1),"",((C1187/D1187-1)))</f>
        <v>-0.95464606145847997</v>
      </c>
      <c r="F1187" s="24">
        <f t="shared" ref="F1187:F1218" si="43">C1187/$C$1579</f>
        <v>2.1566732460747694E-5</v>
      </c>
      <c r="G1187" s="120"/>
    </row>
    <row r="1188" spans="1:7" x14ac:dyDescent="0.15">
      <c r="A1188" s="25" t="s">
        <v>1168</v>
      </c>
      <c r="B1188" s="25" t="s">
        <v>886</v>
      </c>
      <c r="C1188" s="21">
        <v>1.63142107</v>
      </c>
      <c r="D1188" s="22">
        <v>0</v>
      </c>
      <c r="E1188" s="23" t="str">
        <f t="shared" si="42"/>
        <v/>
      </c>
      <c r="F1188" s="24">
        <f t="shared" si="43"/>
        <v>6.3746999026987095E-5</v>
      </c>
      <c r="G1188" s="120"/>
    </row>
    <row r="1189" spans="1:7" x14ac:dyDescent="0.15">
      <c r="A1189" s="25" t="s">
        <v>123</v>
      </c>
      <c r="B1189" s="25" t="s">
        <v>124</v>
      </c>
      <c r="C1189" s="21">
        <v>53.082755540000001</v>
      </c>
      <c r="D1189" s="22">
        <v>7.0603625700000006</v>
      </c>
      <c r="E1189" s="23">
        <f t="shared" si="42"/>
        <v>6.5184177885640793</v>
      </c>
      <c r="F1189" s="24">
        <f t="shared" si="43"/>
        <v>2.0741833166088592E-3</v>
      </c>
      <c r="G1189" s="120"/>
    </row>
    <row r="1190" spans="1:7" x14ac:dyDescent="0.15">
      <c r="A1190" s="25" t="s">
        <v>887</v>
      </c>
      <c r="B1190" s="25" t="s">
        <v>888</v>
      </c>
      <c r="C1190" s="21">
        <v>1609.2060128000001</v>
      </c>
      <c r="D1190" s="22">
        <v>2.3579058200000005</v>
      </c>
      <c r="E1190" s="23">
        <f t="shared" si="42"/>
        <v>681.47255643145229</v>
      </c>
      <c r="F1190" s="24">
        <f t="shared" si="43"/>
        <v>6.2878956278395612E-2</v>
      </c>
      <c r="G1190" s="120"/>
    </row>
    <row r="1191" spans="1:7" x14ac:dyDescent="0.15">
      <c r="A1191" s="25" t="s">
        <v>1255</v>
      </c>
      <c r="B1191" s="25" t="s">
        <v>1256</v>
      </c>
      <c r="C1191" s="21">
        <v>101.8675228</v>
      </c>
      <c r="D1191" s="22">
        <v>1.90866012</v>
      </c>
      <c r="E1191" s="23">
        <f t="shared" si="42"/>
        <v>52.371221901990602</v>
      </c>
      <c r="F1191" s="24">
        <f t="shared" si="43"/>
        <v>3.9804247942029991E-3</v>
      </c>
      <c r="G1191" s="120"/>
    </row>
    <row r="1192" spans="1:7" x14ac:dyDescent="0.15">
      <c r="A1192" s="25" t="s">
        <v>417</v>
      </c>
      <c r="B1192" s="25" t="s">
        <v>890</v>
      </c>
      <c r="C1192" s="21">
        <v>14.790934199999999</v>
      </c>
      <c r="D1192" s="22">
        <v>9.6230327300000003</v>
      </c>
      <c r="E1192" s="23">
        <f t="shared" si="42"/>
        <v>0.53703459345918669</v>
      </c>
      <c r="F1192" s="24">
        <f t="shared" si="43"/>
        <v>5.7794868865806059E-4</v>
      </c>
      <c r="G1192" s="120"/>
    </row>
    <row r="1193" spans="1:7" x14ac:dyDescent="0.15">
      <c r="A1193" s="25" t="s">
        <v>419</v>
      </c>
      <c r="B1193" s="25" t="s">
        <v>892</v>
      </c>
      <c r="C1193" s="21">
        <v>0.96148948000000001</v>
      </c>
      <c r="D1193" s="22">
        <v>0.78074456999999997</v>
      </c>
      <c r="E1193" s="23">
        <f t="shared" si="42"/>
        <v>0.23150325592402132</v>
      </c>
      <c r="F1193" s="24">
        <f t="shared" si="43"/>
        <v>3.7569742154928976E-5</v>
      </c>
      <c r="G1193" s="120"/>
    </row>
    <row r="1194" spans="1:7" x14ac:dyDescent="0.15">
      <c r="A1194" s="25" t="s">
        <v>421</v>
      </c>
      <c r="B1194" s="25" t="s">
        <v>894</v>
      </c>
      <c r="C1194" s="21">
        <v>10.381016280000001</v>
      </c>
      <c r="D1194" s="22">
        <v>0</v>
      </c>
      <c r="E1194" s="23" t="str">
        <f t="shared" si="42"/>
        <v/>
      </c>
      <c r="F1194" s="24">
        <f t="shared" si="43"/>
        <v>4.0563325242593397E-4</v>
      </c>
      <c r="G1194" s="120"/>
    </row>
    <row r="1195" spans="1:7" x14ac:dyDescent="0.15">
      <c r="A1195" s="25" t="s">
        <v>1257</v>
      </c>
      <c r="B1195" s="25" t="s">
        <v>1258</v>
      </c>
      <c r="C1195" s="21">
        <v>10.26808411</v>
      </c>
      <c r="D1195" s="22">
        <v>15.3755925</v>
      </c>
      <c r="E1195" s="23">
        <f t="shared" si="42"/>
        <v>-0.33218286644888639</v>
      </c>
      <c r="F1195" s="24">
        <f t="shared" si="43"/>
        <v>4.0122048182765697E-4</v>
      </c>
      <c r="G1195" s="120"/>
    </row>
    <row r="1196" spans="1:7" x14ac:dyDescent="0.15">
      <c r="A1196" s="25" t="s">
        <v>423</v>
      </c>
      <c r="B1196" s="25" t="s">
        <v>896</v>
      </c>
      <c r="C1196" s="21">
        <v>10.62243685</v>
      </c>
      <c r="D1196" s="22">
        <v>41.368816270000003</v>
      </c>
      <c r="E1196" s="23">
        <f t="shared" si="42"/>
        <v>-0.74322598982114896</v>
      </c>
      <c r="F1196" s="24">
        <f t="shared" si="43"/>
        <v>4.1506664587897093E-4</v>
      </c>
      <c r="G1196" s="120"/>
    </row>
    <row r="1197" spans="1:7" x14ac:dyDescent="0.15">
      <c r="A1197" s="25" t="s">
        <v>1260</v>
      </c>
      <c r="B1197" s="25" t="s">
        <v>1261</v>
      </c>
      <c r="C1197" s="21">
        <v>146.95582659999999</v>
      </c>
      <c r="D1197" s="22">
        <v>162.99825580000001</v>
      </c>
      <c r="E1197" s="23">
        <f t="shared" si="42"/>
        <v>-9.8420864206572811E-2</v>
      </c>
      <c r="F1197" s="24">
        <f t="shared" si="43"/>
        <v>5.7422287277926866E-3</v>
      </c>
      <c r="G1197" s="120"/>
    </row>
    <row r="1198" spans="1:7" x14ac:dyDescent="0.15">
      <c r="A1198" s="25" t="s">
        <v>425</v>
      </c>
      <c r="B1198" s="25" t="s">
        <v>1262</v>
      </c>
      <c r="C1198" s="21">
        <v>30.24452638</v>
      </c>
      <c r="D1198" s="22">
        <v>0.17093596</v>
      </c>
      <c r="E1198" s="23">
        <f t="shared" si="42"/>
        <v>175.9348379357977</v>
      </c>
      <c r="F1198" s="24">
        <f t="shared" si="43"/>
        <v>1.1817904213518252E-3</v>
      </c>
      <c r="G1198" s="120"/>
    </row>
    <row r="1199" spans="1:7" x14ac:dyDescent="0.15">
      <c r="A1199" s="25" t="s">
        <v>427</v>
      </c>
      <c r="B1199" s="25" t="s">
        <v>898</v>
      </c>
      <c r="C1199" s="21">
        <v>3.1732613999999999</v>
      </c>
      <c r="D1199" s="22">
        <v>19.42334464</v>
      </c>
      <c r="E1199" s="23">
        <f t="shared" si="42"/>
        <v>-0.83662641739543364</v>
      </c>
      <c r="F1199" s="24">
        <f t="shared" si="43"/>
        <v>1.2399367342863588E-4</v>
      </c>
      <c r="G1199" s="120"/>
    </row>
    <row r="1200" spans="1:7" x14ac:dyDescent="0.15">
      <c r="A1200" s="25" t="s">
        <v>429</v>
      </c>
      <c r="B1200" s="25" t="s">
        <v>900</v>
      </c>
      <c r="C1200" s="21">
        <v>4.1818022700000004</v>
      </c>
      <c r="D1200" s="22">
        <v>2.6216951699999997</v>
      </c>
      <c r="E1200" s="23">
        <f t="shared" si="42"/>
        <v>0.59507570439625157</v>
      </c>
      <c r="F1200" s="24">
        <f t="shared" si="43"/>
        <v>1.6340192617270933E-4</v>
      </c>
      <c r="G1200" s="120"/>
    </row>
    <row r="1201" spans="1:7" x14ac:dyDescent="0.15">
      <c r="A1201" s="25" t="s">
        <v>436</v>
      </c>
      <c r="B1201" s="25" t="s">
        <v>901</v>
      </c>
      <c r="C1201" s="21">
        <v>31.659266710000001</v>
      </c>
      <c r="D1201" s="22">
        <v>8.3235099300000002</v>
      </c>
      <c r="E1201" s="23">
        <f t="shared" si="42"/>
        <v>2.8035957157799656</v>
      </c>
      <c r="F1201" s="24">
        <f t="shared" si="43"/>
        <v>1.237070723965515E-3</v>
      </c>
      <c r="G1201" s="120"/>
    </row>
    <row r="1202" spans="1:7" x14ac:dyDescent="0.15">
      <c r="A1202" s="25" t="s">
        <v>438</v>
      </c>
      <c r="B1202" s="25" t="s">
        <v>902</v>
      </c>
      <c r="C1202" s="21">
        <v>0.53654168000000002</v>
      </c>
      <c r="D1202" s="22">
        <v>0</v>
      </c>
      <c r="E1202" s="23" t="str">
        <f t="shared" si="42"/>
        <v/>
      </c>
      <c r="F1202" s="24">
        <f t="shared" si="43"/>
        <v>2.0965109855359428E-5</v>
      </c>
      <c r="G1202" s="120"/>
    </row>
    <row r="1203" spans="1:7" x14ac:dyDescent="0.15">
      <c r="A1203" s="25" t="s">
        <v>440</v>
      </c>
      <c r="B1203" s="25" t="s">
        <v>903</v>
      </c>
      <c r="C1203" s="21">
        <v>4.9232624800000009</v>
      </c>
      <c r="D1203" s="22">
        <v>3.2657439999999996E-2</v>
      </c>
      <c r="E1203" s="23">
        <f t="shared" si="42"/>
        <v>149.75469724509946</v>
      </c>
      <c r="F1203" s="24">
        <f t="shared" si="43"/>
        <v>1.9237412970408806E-4</v>
      </c>
      <c r="G1203" s="120"/>
    </row>
    <row r="1204" spans="1:7" x14ac:dyDescent="0.15">
      <c r="A1204" s="25" t="s">
        <v>1177</v>
      </c>
      <c r="B1204" s="25" t="s">
        <v>730</v>
      </c>
      <c r="C1204" s="21">
        <v>8.240695839999999</v>
      </c>
      <c r="D1204" s="22">
        <v>25.419700670000001</v>
      </c>
      <c r="E1204" s="23">
        <f t="shared" si="42"/>
        <v>-0.6758145995902477</v>
      </c>
      <c r="F1204" s="24">
        <f t="shared" si="43"/>
        <v>3.2200125360289512E-4</v>
      </c>
      <c r="G1204" s="120"/>
    </row>
    <row r="1205" spans="1:7" x14ac:dyDescent="0.15">
      <c r="A1205" s="25" t="s">
        <v>1178</v>
      </c>
      <c r="B1205" s="25" t="s">
        <v>731</v>
      </c>
      <c r="C1205" s="21">
        <v>3.4951679699999998</v>
      </c>
      <c r="D1205" s="22">
        <v>0</v>
      </c>
      <c r="E1205" s="23" t="str">
        <f t="shared" si="42"/>
        <v/>
      </c>
      <c r="F1205" s="24">
        <f t="shared" si="43"/>
        <v>1.3657201888580883E-4</v>
      </c>
      <c r="G1205" s="120"/>
    </row>
    <row r="1206" spans="1:7" x14ac:dyDescent="0.15">
      <c r="A1206" s="25" t="s">
        <v>1515</v>
      </c>
      <c r="B1206" s="25" t="s">
        <v>1263</v>
      </c>
      <c r="C1206" s="21">
        <v>8.86017981</v>
      </c>
      <c r="D1206" s="22">
        <v>50.110126159999993</v>
      </c>
      <c r="E1206" s="23">
        <f t="shared" si="42"/>
        <v>-0.82318584108709414</v>
      </c>
      <c r="F1206" s="24">
        <f t="shared" si="43"/>
        <v>3.4620729382084094E-4</v>
      </c>
      <c r="G1206" s="120"/>
    </row>
    <row r="1207" spans="1:7" x14ac:dyDescent="0.15">
      <c r="A1207" s="25" t="s">
        <v>1322</v>
      </c>
      <c r="B1207" s="25" t="s">
        <v>910</v>
      </c>
      <c r="C1207" s="21">
        <v>49.191715309999999</v>
      </c>
      <c r="D1207" s="22">
        <v>0.16226699000000003</v>
      </c>
      <c r="E1207" s="23">
        <f t="shared" si="42"/>
        <v>302.15294139615207</v>
      </c>
      <c r="F1207" s="24">
        <f t="shared" si="43"/>
        <v>1.9221427782604257E-3</v>
      </c>
      <c r="G1207" s="120"/>
    </row>
    <row r="1208" spans="1:7" x14ac:dyDescent="0.15">
      <c r="A1208" s="25" t="s">
        <v>1123</v>
      </c>
      <c r="B1208" s="25" t="s">
        <v>1014</v>
      </c>
      <c r="C1208" s="21">
        <v>3.6668819999999998E-2</v>
      </c>
      <c r="D1208" s="22">
        <v>4.77620851</v>
      </c>
      <c r="E1208" s="23">
        <f t="shared" si="42"/>
        <v>-0.99232260904790359</v>
      </c>
      <c r="F1208" s="24">
        <f t="shared" si="43"/>
        <v>1.4328166258516968E-6</v>
      </c>
      <c r="G1208" s="120"/>
    </row>
    <row r="1209" spans="1:7" x14ac:dyDescent="0.15">
      <c r="A1209" s="25" t="s">
        <v>452</v>
      </c>
      <c r="B1209" s="25" t="s">
        <v>911</v>
      </c>
      <c r="C1209" s="21">
        <v>65.159898740000003</v>
      </c>
      <c r="D1209" s="22">
        <v>0.61006356000000006</v>
      </c>
      <c r="E1209" s="23">
        <f t="shared" si="42"/>
        <v>105.80837704845048</v>
      </c>
      <c r="F1209" s="24">
        <f t="shared" si="43"/>
        <v>2.5460919182423935E-3</v>
      </c>
      <c r="G1209" s="120"/>
    </row>
    <row r="1210" spans="1:7" x14ac:dyDescent="0.15">
      <c r="A1210" s="25" t="s">
        <v>1264</v>
      </c>
      <c r="B1210" s="25" t="s">
        <v>928</v>
      </c>
      <c r="C1210" s="21">
        <v>6.6070668000000001</v>
      </c>
      <c r="D1210" s="22">
        <v>2.872305E-2</v>
      </c>
      <c r="E1210" s="23">
        <f t="shared" si="42"/>
        <v>229.02664410638843</v>
      </c>
      <c r="F1210" s="24">
        <f t="shared" si="43"/>
        <v>2.581679792028423E-4</v>
      </c>
      <c r="G1210" s="134"/>
    </row>
    <row r="1211" spans="1:7" x14ac:dyDescent="0.15">
      <c r="A1211" s="25" t="s">
        <v>456</v>
      </c>
      <c r="B1211" s="25" t="s">
        <v>929</v>
      </c>
      <c r="C1211" s="21">
        <v>78.375673689999999</v>
      </c>
      <c r="D1211" s="22">
        <v>27.57235275</v>
      </c>
      <c r="E1211" s="23">
        <f t="shared" si="42"/>
        <v>1.8425457341503075</v>
      </c>
      <c r="F1211" s="24">
        <f t="shared" si="43"/>
        <v>3.062492011615302E-3</v>
      </c>
      <c r="G1211" s="120"/>
    </row>
    <row r="1212" spans="1:7" x14ac:dyDescent="0.15">
      <c r="A1212" s="25" t="s">
        <v>1265</v>
      </c>
      <c r="B1212" s="25" t="s">
        <v>905</v>
      </c>
      <c r="C1212" s="21">
        <v>0.10666753999999999</v>
      </c>
      <c r="D1212" s="22">
        <v>0.44075877000000002</v>
      </c>
      <c r="E1212" s="23">
        <f t="shared" si="42"/>
        <v>-0.75799111155519383</v>
      </c>
      <c r="F1212" s="24">
        <f t="shared" si="43"/>
        <v>4.1679831734618375E-6</v>
      </c>
      <c r="G1212" s="120"/>
    </row>
    <row r="1213" spans="1:7" x14ac:dyDescent="0.15">
      <c r="A1213" s="25" t="s">
        <v>1408</v>
      </c>
      <c r="B1213" s="25" t="s">
        <v>1401</v>
      </c>
      <c r="C1213" s="21">
        <v>4.1828299999999999E-2</v>
      </c>
      <c r="D1213" s="22"/>
      <c r="E1213" s="23" t="str">
        <f t="shared" si="42"/>
        <v/>
      </c>
      <c r="F1213" s="24">
        <f t="shared" si="43"/>
        <v>1.6344208423154202E-6</v>
      </c>
      <c r="G1213" s="120"/>
    </row>
    <row r="1214" spans="1:7" x14ac:dyDescent="0.15">
      <c r="A1214" s="25" t="s">
        <v>458</v>
      </c>
      <c r="B1214" s="25" t="s">
        <v>931</v>
      </c>
      <c r="C1214" s="21">
        <v>23.791210739999997</v>
      </c>
      <c r="D1214" s="22">
        <v>19.639975839999998</v>
      </c>
      <c r="E1214" s="23">
        <f t="shared" si="42"/>
        <v>0.21136659911492028</v>
      </c>
      <c r="F1214" s="24">
        <f t="shared" si="43"/>
        <v>9.296301952834438E-4</v>
      </c>
      <c r="G1214" s="120"/>
    </row>
    <row r="1215" spans="1:7" x14ac:dyDescent="0.15">
      <c r="A1215" s="25" t="s">
        <v>460</v>
      </c>
      <c r="B1215" s="25" t="s">
        <v>932</v>
      </c>
      <c r="C1215" s="21">
        <v>65.071774320000003</v>
      </c>
      <c r="D1215" s="22">
        <v>0.84778849000000001</v>
      </c>
      <c r="E1215" s="23">
        <f t="shared" si="42"/>
        <v>75.754727255143564</v>
      </c>
      <c r="F1215" s="24">
        <f t="shared" si="43"/>
        <v>2.5426484986254124E-3</v>
      </c>
      <c r="G1215" s="120"/>
    </row>
    <row r="1216" spans="1:7" x14ac:dyDescent="0.15">
      <c r="A1216" s="25" t="s">
        <v>1407</v>
      </c>
      <c r="B1216" s="25" t="s">
        <v>1402</v>
      </c>
      <c r="C1216" s="21">
        <v>3.9765799999999995E-3</v>
      </c>
      <c r="D1216" s="22"/>
      <c r="E1216" s="23" t="str">
        <f t="shared" si="42"/>
        <v/>
      </c>
      <c r="F1216" s="24">
        <f t="shared" si="43"/>
        <v>1.5538296400127792E-7</v>
      </c>
      <c r="G1216" s="120"/>
    </row>
    <row r="1217" spans="1:9" x14ac:dyDescent="0.15">
      <c r="A1217" s="25" t="s">
        <v>476</v>
      </c>
      <c r="B1217" s="25" t="s">
        <v>933</v>
      </c>
      <c r="C1217" s="21">
        <v>72.965825879999997</v>
      </c>
      <c r="D1217" s="22">
        <v>4.62412782</v>
      </c>
      <c r="E1217" s="23">
        <f t="shared" si="42"/>
        <v>14.779370450014939</v>
      </c>
      <c r="F1217" s="24">
        <f t="shared" si="43"/>
        <v>2.8511047925693822E-3</v>
      </c>
      <c r="G1217" s="120"/>
    </row>
    <row r="1218" spans="1:9" x14ac:dyDescent="0.15">
      <c r="A1218" s="65" t="s">
        <v>1029</v>
      </c>
      <c r="B1218" s="25" t="s">
        <v>1030</v>
      </c>
      <c r="C1218" s="21">
        <v>1.1644317</v>
      </c>
      <c r="D1218" s="22">
        <v>36.140243750000003</v>
      </c>
      <c r="E1218" s="23">
        <f t="shared" si="42"/>
        <v>-0.96778019240669899</v>
      </c>
      <c r="F1218" s="24">
        <f t="shared" si="43"/>
        <v>4.549961246172512E-5</v>
      </c>
      <c r="G1218" s="120"/>
    </row>
    <row r="1219" spans="1:9" x14ac:dyDescent="0.15">
      <c r="A1219" s="25" t="s">
        <v>478</v>
      </c>
      <c r="B1219" s="25" t="s">
        <v>934</v>
      </c>
      <c r="C1219" s="21">
        <v>9.6756906699999998</v>
      </c>
      <c r="D1219" s="22">
        <v>3.3676499999999998E-2</v>
      </c>
      <c r="E1219" s="23">
        <f t="shared" ref="E1219:E1250" si="44">IF(ISERROR(C1219/D1219-1),"",((C1219/D1219-1)))</f>
        <v>286.31283446914023</v>
      </c>
      <c r="F1219" s="24">
        <f t="shared" ref="F1219:F1250" si="45">C1219/$C$1579</f>
        <v>3.7807299112908855E-4</v>
      </c>
      <c r="G1219" s="134"/>
    </row>
    <row r="1220" spans="1:9" x14ac:dyDescent="0.15">
      <c r="A1220" s="25" t="s">
        <v>480</v>
      </c>
      <c r="B1220" s="25" t="s">
        <v>936</v>
      </c>
      <c r="C1220" s="21">
        <v>5.8124334699999993</v>
      </c>
      <c r="D1220" s="22">
        <v>2.2131605899999998</v>
      </c>
      <c r="E1220" s="23">
        <f t="shared" si="44"/>
        <v>1.6263044336967885</v>
      </c>
      <c r="F1220" s="24">
        <f t="shared" si="45"/>
        <v>2.2711806140674474E-4</v>
      </c>
      <c r="G1220" s="120"/>
    </row>
    <row r="1221" spans="1:9" x14ac:dyDescent="0.15">
      <c r="A1221" s="25" t="s">
        <v>937</v>
      </c>
      <c r="B1221" s="25" t="s">
        <v>938</v>
      </c>
      <c r="C1221" s="21">
        <v>19.974526090000001</v>
      </c>
      <c r="D1221" s="22">
        <v>0.35649542000000001</v>
      </c>
      <c r="E1221" s="23">
        <f t="shared" si="44"/>
        <v>55.030246026723148</v>
      </c>
      <c r="F1221" s="24">
        <f t="shared" si="45"/>
        <v>7.8049506570597275E-4</v>
      </c>
      <c r="G1221" s="120"/>
    </row>
    <row r="1222" spans="1:9" x14ac:dyDescent="0.15">
      <c r="A1222" s="25" t="s">
        <v>484</v>
      </c>
      <c r="B1222" s="25" t="s">
        <v>939</v>
      </c>
      <c r="C1222" s="21">
        <v>17.348701370000001</v>
      </c>
      <c r="D1222" s="22">
        <v>2.3865624199999997</v>
      </c>
      <c r="E1222" s="23">
        <f t="shared" si="44"/>
        <v>6.2693264691564208</v>
      </c>
      <c r="F1222" s="24">
        <f t="shared" si="45"/>
        <v>6.7789221905346594E-4</v>
      </c>
      <c r="G1222" s="120"/>
      <c r="I1222" s="135"/>
    </row>
    <row r="1223" spans="1:9" x14ac:dyDescent="0.15">
      <c r="A1223" s="25" t="s">
        <v>486</v>
      </c>
      <c r="B1223" s="25" t="s">
        <v>941</v>
      </c>
      <c r="C1223" s="21">
        <v>4.5310790599999997</v>
      </c>
      <c r="D1223" s="22">
        <v>2.6787740499999999</v>
      </c>
      <c r="E1223" s="23">
        <f t="shared" si="44"/>
        <v>0.69147489688426678</v>
      </c>
      <c r="F1223" s="24">
        <f t="shared" si="45"/>
        <v>1.7704974990240968E-4</v>
      </c>
      <c r="G1223" s="120"/>
      <c r="I1223" s="135"/>
    </row>
    <row r="1224" spans="1:9" x14ac:dyDescent="0.15">
      <c r="A1224" s="25" t="s">
        <v>1266</v>
      </c>
      <c r="B1224" s="25" t="s">
        <v>907</v>
      </c>
      <c r="C1224" s="21">
        <v>2.35582337</v>
      </c>
      <c r="D1224" s="22">
        <v>2.66922003</v>
      </c>
      <c r="E1224" s="23">
        <f t="shared" si="44"/>
        <v>-0.11741132483559247</v>
      </c>
      <c r="F1224" s="24">
        <f t="shared" si="45"/>
        <v>9.2052672873192364E-5</v>
      </c>
      <c r="G1224" s="120"/>
      <c r="I1224" s="134"/>
    </row>
    <row r="1225" spans="1:9" x14ac:dyDescent="0.15">
      <c r="A1225" s="25" t="s">
        <v>490</v>
      </c>
      <c r="B1225" s="25" t="s">
        <v>942</v>
      </c>
      <c r="C1225" s="21">
        <v>100.21321528</v>
      </c>
      <c r="D1225" s="22">
        <v>5.4600021100000005</v>
      </c>
      <c r="E1225" s="23">
        <f t="shared" si="44"/>
        <v>17.354061639730755</v>
      </c>
      <c r="F1225" s="24">
        <f t="shared" si="45"/>
        <v>3.9157835180744652E-3</v>
      </c>
      <c r="G1225" s="120"/>
      <c r="I1225" s="134"/>
    </row>
    <row r="1226" spans="1:9" x14ac:dyDescent="0.15">
      <c r="A1226" s="25" t="s">
        <v>1267</v>
      </c>
      <c r="B1226" s="25" t="s">
        <v>909</v>
      </c>
      <c r="C1226" s="21">
        <v>0.25653618</v>
      </c>
      <c r="D1226" s="22">
        <v>11.07851118</v>
      </c>
      <c r="E1226" s="23">
        <f t="shared" si="44"/>
        <v>-0.9768438036635172</v>
      </c>
      <c r="F1226" s="24">
        <f t="shared" si="45"/>
        <v>1.0024028693491735E-5</v>
      </c>
      <c r="G1226" s="134"/>
      <c r="I1226" s="134"/>
    </row>
    <row r="1227" spans="1:9" x14ac:dyDescent="0.15">
      <c r="A1227" s="25" t="s">
        <v>497</v>
      </c>
      <c r="B1227" s="25" t="s">
        <v>943</v>
      </c>
      <c r="C1227" s="21">
        <v>245.98237696999999</v>
      </c>
      <c r="D1227" s="22">
        <v>7.5736529999999996E-2</v>
      </c>
      <c r="E1227" s="23">
        <f t="shared" si="44"/>
        <v>3246.869647183466</v>
      </c>
      <c r="F1227" s="24">
        <f t="shared" si="45"/>
        <v>9.6116438813448474E-3</v>
      </c>
      <c r="G1227" s="120"/>
      <c r="I1227" s="134"/>
    </row>
    <row r="1228" spans="1:9" x14ac:dyDescent="0.15">
      <c r="A1228" s="25" t="s">
        <v>1516</v>
      </c>
      <c r="B1228" s="25" t="s">
        <v>1268</v>
      </c>
      <c r="C1228" s="21">
        <v>1.52487602</v>
      </c>
      <c r="D1228" s="22">
        <v>0</v>
      </c>
      <c r="E1228" s="23" t="str">
        <f t="shared" si="44"/>
        <v/>
      </c>
      <c r="F1228" s="24">
        <f t="shared" si="45"/>
        <v>5.9583802091765282E-5</v>
      </c>
      <c r="G1228" s="120"/>
      <c r="I1228" s="134"/>
    </row>
    <row r="1229" spans="1:9" x14ac:dyDescent="0.15">
      <c r="A1229" s="25" t="s">
        <v>499</v>
      </c>
      <c r="B1229" s="25" t="s">
        <v>945</v>
      </c>
      <c r="C1229" s="21">
        <v>8.3870739200000006</v>
      </c>
      <c r="D1229" s="22">
        <v>2.3241913900000002</v>
      </c>
      <c r="E1229" s="23">
        <f t="shared" si="44"/>
        <v>2.6085986533148633</v>
      </c>
      <c r="F1229" s="24">
        <f t="shared" si="45"/>
        <v>3.2772090715826597E-4</v>
      </c>
      <c r="G1229" s="134"/>
      <c r="I1229" s="134"/>
    </row>
    <row r="1230" spans="1:9" x14ac:dyDescent="0.15">
      <c r="A1230" s="25" t="s">
        <v>502</v>
      </c>
      <c r="B1230" s="25" t="s">
        <v>947</v>
      </c>
      <c r="C1230" s="21">
        <v>4.1212754699999996</v>
      </c>
      <c r="D1230" s="22">
        <v>30.937917030000001</v>
      </c>
      <c r="E1230" s="23">
        <f t="shared" si="44"/>
        <v>-0.86678885116914417</v>
      </c>
      <c r="F1230" s="24">
        <f t="shared" si="45"/>
        <v>1.6103687037463343E-4</v>
      </c>
      <c r="G1230" s="120"/>
      <c r="I1230" s="134"/>
    </row>
    <row r="1231" spans="1:9" x14ac:dyDescent="0.15">
      <c r="A1231" s="25" t="s">
        <v>504</v>
      </c>
      <c r="B1231" s="25" t="s">
        <v>949</v>
      </c>
      <c r="C1231" s="21">
        <v>1.14054601</v>
      </c>
      <c r="D1231" s="22">
        <v>3.01795254</v>
      </c>
      <c r="E1231" s="23">
        <f t="shared" si="44"/>
        <v>-0.62207954072067673</v>
      </c>
      <c r="F1231" s="24">
        <f t="shared" si="45"/>
        <v>4.4566290534487222E-5</v>
      </c>
      <c r="G1231" s="120"/>
      <c r="I1231" s="134"/>
    </row>
    <row r="1232" spans="1:9" x14ac:dyDescent="0.15">
      <c r="A1232" s="25" t="s">
        <v>1016</v>
      </c>
      <c r="B1232" s="25" t="s">
        <v>1015</v>
      </c>
      <c r="C1232" s="21">
        <v>0.26238740999999999</v>
      </c>
      <c r="D1232" s="22">
        <v>54.997513929999997</v>
      </c>
      <c r="E1232" s="23">
        <f t="shared" si="44"/>
        <v>-0.99522910416761812</v>
      </c>
      <c r="F1232" s="24">
        <f t="shared" si="45"/>
        <v>1.0252662710776234E-5</v>
      </c>
      <c r="G1232" s="120"/>
      <c r="I1232" s="134"/>
    </row>
    <row r="1233" spans="1:9" x14ac:dyDescent="0.15">
      <c r="A1233" s="25" t="s">
        <v>1269</v>
      </c>
      <c r="B1233" s="25" t="s">
        <v>950</v>
      </c>
      <c r="C1233" s="21">
        <v>1.31616259</v>
      </c>
      <c r="D1233" s="22">
        <v>0.57673017000000004</v>
      </c>
      <c r="E1233" s="23">
        <f t="shared" si="44"/>
        <v>1.2821115635410574</v>
      </c>
      <c r="F1233" s="24">
        <f t="shared" si="45"/>
        <v>5.1428424510961366E-5</v>
      </c>
      <c r="G1233" s="120"/>
      <c r="I1233" s="134"/>
    </row>
    <row r="1234" spans="1:9" x14ac:dyDescent="0.15">
      <c r="A1234" s="25" t="s">
        <v>1270</v>
      </c>
      <c r="B1234" s="25" t="s">
        <v>1271</v>
      </c>
      <c r="C1234" s="21">
        <v>2.385396E-2</v>
      </c>
      <c r="D1234" s="22">
        <v>28.248285589999998</v>
      </c>
      <c r="E1234" s="23">
        <f t="shared" si="44"/>
        <v>-0.9991555607888486</v>
      </c>
      <c r="F1234" s="24">
        <f t="shared" si="45"/>
        <v>9.3208209264441407E-7</v>
      </c>
      <c r="G1234" s="120"/>
      <c r="I1234" s="134"/>
    </row>
    <row r="1235" spans="1:9" x14ac:dyDescent="0.15">
      <c r="A1235" s="25" t="s">
        <v>511</v>
      </c>
      <c r="B1235" s="25" t="s">
        <v>1273</v>
      </c>
      <c r="C1235" s="21">
        <v>0.96082208999999996</v>
      </c>
      <c r="D1235" s="22">
        <v>0.75545869999999993</v>
      </c>
      <c r="E1235" s="23">
        <f t="shared" si="44"/>
        <v>0.27183933416876394</v>
      </c>
      <c r="F1235" s="24">
        <f t="shared" si="45"/>
        <v>3.7543664209472114E-5</v>
      </c>
      <c r="G1235" s="120"/>
      <c r="I1235" s="134"/>
    </row>
    <row r="1236" spans="1:9" x14ac:dyDescent="0.15">
      <c r="A1236" s="25" t="s">
        <v>513</v>
      </c>
      <c r="B1236" s="25" t="s">
        <v>1272</v>
      </c>
      <c r="C1236" s="21">
        <v>1.3971260000000001</v>
      </c>
      <c r="D1236" s="22">
        <v>0</v>
      </c>
      <c r="E1236" s="23" t="str">
        <f t="shared" si="44"/>
        <v/>
      </c>
      <c r="F1236" s="24">
        <f t="shared" si="45"/>
        <v>5.4592031082802173E-5</v>
      </c>
      <c r="G1236" s="120"/>
      <c r="I1236" s="135"/>
    </row>
    <row r="1237" spans="1:9" x14ac:dyDescent="0.15">
      <c r="A1237" s="25" t="s">
        <v>1513</v>
      </c>
      <c r="B1237" s="25" t="s">
        <v>1274</v>
      </c>
      <c r="C1237" s="21">
        <v>4.9425390499999997</v>
      </c>
      <c r="D1237" s="22">
        <v>2.4329679999999999E-2</v>
      </c>
      <c r="E1237" s="23">
        <f t="shared" si="44"/>
        <v>202.1485432607416</v>
      </c>
      <c r="F1237" s="24">
        <f t="shared" si="45"/>
        <v>1.9312735246897094E-4</v>
      </c>
      <c r="G1237" s="120"/>
      <c r="I1237" s="135"/>
    </row>
    <row r="1238" spans="1:9" x14ac:dyDescent="0.15">
      <c r="A1238" s="25" t="s">
        <v>1514</v>
      </c>
      <c r="B1238" s="25" t="s">
        <v>1275</v>
      </c>
      <c r="C1238" s="21">
        <v>1.16678488</v>
      </c>
      <c r="D1238" s="22">
        <v>8.8357530000000004E-2</v>
      </c>
      <c r="E1238" s="23">
        <f t="shared" si="44"/>
        <v>12.205268187103012</v>
      </c>
      <c r="F1238" s="24">
        <f t="shared" si="45"/>
        <v>4.5591561846178229E-5</v>
      </c>
      <c r="G1238" s="120"/>
      <c r="I1238" s="135"/>
    </row>
    <row r="1239" spans="1:9" x14ac:dyDescent="0.15">
      <c r="A1239" s="25" t="s">
        <v>965</v>
      </c>
      <c r="B1239" s="25" t="s">
        <v>1276</v>
      </c>
      <c r="C1239" s="21">
        <v>2.9281950600000002</v>
      </c>
      <c r="D1239" s="22">
        <v>25.700536244963995</v>
      </c>
      <c r="E1239" s="23">
        <f t="shared" si="44"/>
        <v>-0.88606482634875849</v>
      </c>
      <c r="F1239" s="24">
        <f t="shared" si="45"/>
        <v>1.1441782325432909E-4</v>
      </c>
      <c r="G1239" s="120"/>
    </row>
    <row r="1240" spans="1:9" x14ac:dyDescent="0.15">
      <c r="A1240" s="25" t="s">
        <v>1205</v>
      </c>
      <c r="B1240" s="25" t="s">
        <v>1277</v>
      </c>
      <c r="C1240" s="21">
        <v>0.37659920000000002</v>
      </c>
      <c r="D1240" s="22">
        <v>0.95500079000000004</v>
      </c>
      <c r="E1240" s="23">
        <f t="shared" si="44"/>
        <v>-0.60565561416970137</v>
      </c>
      <c r="F1240" s="24">
        <f t="shared" si="45"/>
        <v>1.4715433849315261E-5</v>
      </c>
      <c r="G1240" s="120"/>
    </row>
    <row r="1241" spans="1:9" x14ac:dyDescent="0.15">
      <c r="A1241" s="25" t="s">
        <v>649</v>
      </c>
      <c r="B1241" s="25" t="s">
        <v>1278</v>
      </c>
      <c r="C1241" s="21">
        <v>1.1269839799999999</v>
      </c>
      <c r="D1241" s="22">
        <v>0.18475551000000001</v>
      </c>
      <c r="E1241" s="23">
        <f t="shared" si="44"/>
        <v>5.0998666832723947</v>
      </c>
      <c r="F1241" s="24">
        <f t="shared" si="45"/>
        <v>4.4036360690431708E-5</v>
      </c>
      <c r="G1241" s="120"/>
    </row>
    <row r="1242" spans="1:9" x14ac:dyDescent="0.15">
      <c r="A1242" s="25" t="s">
        <v>1279</v>
      </c>
      <c r="B1242" s="25" t="s">
        <v>1280</v>
      </c>
      <c r="C1242" s="21">
        <v>36.669245400000001</v>
      </c>
      <c r="D1242" s="22">
        <v>7.5926442699999992</v>
      </c>
      <c r="E1242" s="23">
        <f t="shared" si="44"/>
        <v>3.8295750592303204</v>
      </c>
      <c r="F1242" s="24">
        <f t="shared" si="45"/>
        <v>1.4328332481534955E-3</v>
      </c>
      <c r="G1242" s="120"/>
    </row>
    <row r="1243" spans="1:9" x14ac:dyDescent="0.15">
      <c r="A1243" s="25" t="s">
        <v>1281</v>
      </c>
      <c r="B1243" s="25" t="s">
        <v>1282</v>
      </c>
      <c r="C1243" s="21">
        <v>0.88640803000000001</v>
      </c>
      <c r="D1243" s="22">
        <v>17.89340713</v>
      </c>
      <c r="E1243" s="23">
        <f t="shared" si="44"/>
        <v>-0.95046175255723919</v>
      </c>
      <c r="F1243" s="24">
        <f t="shared" si="45"/>
        <v>3.4635970360443822E-5</v>
      </c>
      <c r="G1243" s="120"/>
    </row>
    <row r="1244" spans="1:9" x14ac:dyDescent="0.15">
      <c r="A1244" s="25" t="s">
        <v>1283</v>
      </c>
      <c r="B1244" s="25" t="s">
        <v>1284</v>
      </c>
      <c r="C1244" s="21">
        <v>9.8416626899999997</v>
      </c>
      <c r="D1244" s="22">
        <v>0.38959727</v>
      </c>
      <c r="E1244" s="23">
        <f t="shared" si="44"/>
        <v>24.261118205474077</v>
      </c>
      <c r="F1244" s="24">
        <f t="shared" si="45"/>
        <v>3.8455826853049359E-4</v>
      </c>
      <c r="G1244" s="120"/>
    </row>
    <row r="1245" spans="1:9" x14ac:dyDescent="0.15">
      <c r="A1245" s="25" t="s">
        <v>671</v>
      </c>
      <c r="B1245" s="25" t="s">
        <v>1285</v>
      </c>
      <c r="C1245" s="21">
        <v>0</v>
      </c>
      <c r="D1245" s="22">
        <v>0.73732192000000008</v>
      </c>
      <c r="E1245" s="23">
        <f t="shared" si="44"/>
        <v>-1</v>
      </c>
      <c r="F1245" s="24">
        <f t="shared" si="45"/>
        <v>0</v>
      </c>
      <c r="G1245" s="120"/>
    </row>
    <row r="1246" spans="1:9" x14ac:dyDescent="0.15">
      <c r="A1246" s="25" t="s">
        <v>673</v>
      </c>
      <c r="B1246" s="25" t="s">
        <v>1286</v>
      </c>
      <c r="C1246" s="21">
        <v>0</v>
      </c>
      <c r="D1246" s="22">
        <v>0</v>
      </c>
      <c r="E1246" s="23" t="str">
        <f t="shared" si="44"/>
        <v/>
      </c>
      <c r="F1246" s="24">
        <f t="shared" si="45"/>
        <v>0</v>
      </c>
      <c r="G1246" s="120"/>
    </row>
    <row r="1247" spans="1:9" x14ac:dyDescent="0.15">
      <c r="A1247" s="25" t="s">
        <v>675</v>
      </c>
      <c r="B1247" s="25" t="s">
        <v>1287</v>
      </c>
      <c r="C1247" s="21">
        <v>5.7002479999999994E-2</v>
      </c>
      <c r="D1247" s="22">
        <v>0.25784021000000001</v>
      </c>
      <c r="E1247" s="23">
        <f t="shared" si="44"/>
        <v>-0.77892323311402833</v>
      </c>
      <c r="F1247" s="24">
        <f t="shared" si="45"/>
        <v>2.2273446775429049E-6</v>
      </c>
      <c r="G1247" s="120"/>
    </row>
    <row r="1248" spans="1:9" x14ac:dyDescent="0.15">
      <c r="A1248" s="25" t="s">
        <v>677</v>
      </c>
      <c r="B1248" s="25" t="s">
        <v>1288</v>
      </c>
      <c r="C1248" s="21">
        <v>0</v>
      </c>
      <c r="D1248" s="22">
        <v>0</v>
      </c>
      <c r="E1248" s="23" t="str">
        <f t="shared" si="44"/>
        <v/>
      </c>
      <c r="F1248" s="24">
        <f t="shared" si="45"/>
        <v>0</v>
      </c>
      <c r="G1248" s="120"/>
    </row>
    <row r="1249" spans="1:7" x14ac:dyDescent="0.15">
      <c r="A1249" s="25" t="s">
        <v>679</v>
      </c>
      <c r="B1249" s="25" t="s">
        <v>1289</v>
      </c>
      <c r="C1249" s="21">
        <v>2.00991396</v>
      </c>
      <c r="D1249" s="22">
        <v>6.4173562000000004</v>
      </c>
      <c r="E1249" s="23">
        <f t="shared" si="44"/>
        <v>-0.68680031194154378</v>
      </c>
      <c r="F1249" s="24">
        <f t="shared" si="45"/>
        <v>7.8536427908490713E-5</v>
      </c>
      <c r="G1249" s="120"/>
    </row>
    <row r="1250" spans="1:7" x14ac:dyDescent="0.15">
      <c r="A1250" s="25" t="s">
        <v>976</v>
      </c>
      <c r="B1250" s="25" t="s">
        <v>1290</v>
      </c>
      <c r="C1250" s="21">
        <v>2.7909505399999999</v>
      </c>
      <c r="D1250" s="22">
        <v>4.03117752</v>
      </c>
      <c r="E1250" s="23">
        <f t="shared" si="44"/>
        <v>-0.30765873590205972</v>
      </c>
      <c r="F1250" s="24">
        <f t="shared" si="45"/>
        <v>1.0905505919311751E-4</v>
      </c>
      <c r="G1250" s="120"/>
    </row>
    <row r="1251" spans="1:7" x14ac:dyDescent="0.15">
      <c r="A1251" s="25" t="s">
        <v>977</v>
      </c>
      <c r="B1251" s="25" t="s">
        <v>1291</v>
      </c>
      <c r="C1251" s="21">
        <v>0.55520535999999998</v>
      </c>
      <c r="D1251" s="22">
        <v>1.3133451899999999</v>
      </c>
      <c r="E1251" s="23">
        <f t="shared" ref="E1251:E1282" si="46">IF(ISERROR(C1251/D1251-1),"",((C1251/D1251-1)))</f>
        <v>-0.57725861850531468</v>
      </c>
      <c r="F1251" s="24">
        <f t="shared" ref="F1251:F1285" si="47">C1251/$C$1579</f>
        <v>2.1694384236252397E-5</v>
      </c>
      <c r="G1251" s="120"/>
    </row>
    <row r="1252" spans="1:7" x14ac:dyDescent="0.15">
      <c r="A1252" s="25" t="s">
        <v>998</v>
      </c>
      <c r="B1252" s="25" t="s">
        <v>1093</v>
      </c>
      <c r="C1252" s="21">
        <v>7.5519420000000018E-2</v>
      </c>
      <c r="D1252" s="22">
        <v>21.165752749999999</v>
      </c>
      <c r="E1252" s="23">
        <f t="shared" si="46"/>
        <v>-0.99643199932967186</v>
      </c>
      <c r="F1252" s="24">
        <f t="shared" si="47"/>
        <v>2.9508852630293853E-6</v>
      </c>
      <c r="G1252" s="120"/>
    </row>
    <row r="1253" spans="1:7" x14ac:dyDescent="0.15">
      <c r="A1253" s="25" t="s">
        <v>688</v>
      </c>
      <c r="B1253" s="25" t="s">
        <v>1294</v>
      </c>
      <c r="C1253" s="21">
        <v>0.47043706999999996</v>
      </c>
      <c r="D1253" s="22">
        <v>0</v>
      </c>
      <c r="E1253" s="23" t="str">
        <f t="shared" si="46"/>
        <v/>
      </c>
      <c r="F1253" s="24">
        <f t="shared" si="47"/>
        <v>1.8382103795894125E-5</v>
      </c>
      <c r="G1253" s="120"/>
    </row>
    <row r="1254" spans="1:7" x14ac:dyDescent="0.15">
      <c r="A1254" s="25" t="s">
        <v>690</v>
      </c>
      <c r="B1254" s="25" t="s">
        <v>1295</v>
      </c>
      <c r="C1254" s="21">
        <v>2.2452456700000001</v>
      </c>
      <c r="D1254" s="22">
        <v>7.0839000000000004E-4</v>
      </c>
      <c r="E1254" s="23">
        <f t="shared" si="46"/>
        <v>3168.5050325385732</v>
      </c>
      <c r="F1254" s="24">
        <f t="shared" si="47"/>
        <v>8.773190206550231E-5</v>
      </c>
      <c r="G1254" s="120"/>
    </row>
    <row r="1255" spans="1:7" x14ac:dyDescent="0.15">
      <c r="A1255" s="25" t="s">
        <v>704</v>
      </c>
      <c r="B1255" s="25" t="s">
        <v>1296</v>
      </c>
      <c r="C1255" s="21">
        <v>0.45979886999999997</v>
      </c>
      <c r="D1255" s="22">
        <v>17.233997719999998</v>
      </c>
      <c r="E1255" s="23">
        <f t="shared" si="46"/>
        <v>-0.97332024307590548</v>
      </c>
      <c r="F1255" s="24">
        <f t="shared" si="47"/>
        <v>1.7966421212458512E-5</v>
      </c>
      <c r="G1255" s="120"/>
    </row>
    <row r="1256" spans="1:7" x14ac:dyDescent="0.15">
      <c r="A1256" s="25" t="s">
        <v>707</v>
      </c>
      <c r="B1256" s="25" t="s">
        <v>1297</v>
      </c>
      <c r="C1256" s="21">
        <v>0.62048192000000002</v>
      </c>
      <c r="D1256" s="22">
        <v>2.0672239399999999</v>
      </c>
      <c r="E1256" s="23">
        <f t="shared" si="46"/>
        <v>-0.69984774847373332</v>
      </c>
      <c r="F1256" s="24">
        <f t="shared" si="47"/>
        <v>2.4245034637503541E-5</v>
      </c>
      <c r="G1256" s="134"/>
    </row>
    <row r="1257" spans="1:7" x14ac:dyDescent="0.15">
      <c r="A1257" s="25" t="s">
        <v>709</v>
      </c>
      <c r="B1257" s="25" t="s">
        <v>1298</v>
      </c>
      <c r="C1257" s="21">
        <v>1.3438396499999998</v>
      </c>
      <c r="D1257" s="22">
        <v>9.2956652699999989</v>
      </c>
      <c r="E1257" s="23">
        <f t="shared" si="46"/>
        <v>-0.85543373056504213</v>
      </c>
      <c r="F1257" s="24">
        <f t="shared" si="47"/>
        <v>5.2509892409920065E-5</v>
      </c>
      <c r="G1257" s="120"/>
    </row>
    <row r="1258" spans="1:7" x14ac:dyDescent="0.15">
      <c r="A1258" s="25" t="s">
        <v>1213</v>
      </c>
      <c r="B1258" s="25" t="s">
        <v>1299</v>
      </c>
      <c r="C1258" s="21">
        <v>2.5340203899999998</v>
      </c>
      <c r="D1258" s="22">
        <v>0.30467526</v>
      </c>
      <c r="E1258" s="23">
        <f t="shared" si="46"/>
        <v>7.3171189876066727</v>
      </c>
      <c r="F1258" s="24">
        <f t="shared" si="47"/>
        <v>9.9015636310063993E-5</v>
      </c>
      <c r="G1258" s="120"/>
    </row>
    <row r="1259" spans="1:7" x14ac:dyDescent="0.15">
      <c r="A1259" s="25" t="s">
        <v>711</v>
      </c>
      <c r="B1259" s="25" t="s">
        <v>1300</v>
      </c>
      <c r="C1259" s="21">
        <v>2.4404229999999999E-2</v>
      </c>
      <c r="D1259" s="22">
        <v>0.38380299000000001</v>
      </c>
      <c r="E1259" s="23">
        <f t="shared" si="46"/>
        <v>-0.93641469546654654</v>
      </c>
      <c r="F1259" s="24">
        <f t="shared" si="47"/>
        <v>9.5358363004614697E-7</v>
      </c>
      <c r="G1259" s="120"/>
    </row>
    <row r="1260" spans="1:7" x14ac:dyDescent="0.15">
      <c r="A1260" s="25" t="s">
        <v>982</v>
      </c>
      <c r="B1260" s="25" t="s">
        <v>1301</v>
      </c>
      <c r="C1260" s="21">
        <v>1.3597344</v>
      </c>
      <c r="D1260" s="22">
        <v>6.330086E-2</v>
      </c>
      <c r="E1260" s="23">
        <f t="shared" si="46"/>
        <v>20.480504372294469</v>
      </c>
      <c r="F1260" s="24">
        <f t="shared" si="47"/>
        <v>5.3130972173701839E-5</v>
      </c>
      <c r="G1260" s="120"/>
    </row>
    <row r="1261" spans="1:7" x14ac:dyDescent="0.15">
      <c r="A1261" s="25" t="s">
        <v>1445</v>
      </c>
      <c r="B1261" s="25" t="s">
        <v>1302</v>
      </c>
      <c r="C1261" s="21">
        <v>1.65591862</v>
      </c>
      <c r="D1261" s="22">
        <v>0.50975218</v>
      </c>
      <c r="E1261" s="23">
        <f t="shared" si="46"/>
        <v>2.2484777603109025</v>
      </c>
      <c r="F1261" s="24">
        <f t="shared" si="47"/>
        <v>6.4704229091456941E-5</v>
      </c>
      <c r="G1261" s="134"/>
    </row>
    <row r="1262" spans="1:7" x14ac:dyDescent="0.15">
      <c r="A1262" s="25" t="s">
        <v>1206</v>
      </c>
      <c r="B1262" s="25" t="s">
        <v>1303</v>
      </c>
      <c r="C1262" s="21">
        <v>0.46168815000000002</v>
      </c>
      <c r="D1262" s="22">
        <v>7.1015999999999994E-4</v>
      </c>
      <c r="E1262" s="23">
        <f t="shared" si="46"/>
        <v>649.11849442379196</v>
      </c>
      <c r="F1262" s="24">
        <f t="shared" si="47"/>
        <v>1.8040243926003403E-5</v>
      </c>
      <c r="G1262" s="120"/>
    </row>
    <row r="1263" spans="1:7" x14ac:dyDescent="0.15">
      <c r="A1263" s="25" t="s">
        <v>1451</v>
      </c>
      <c r="B1263" s="25" t="s">
        <v>1304</v>
      </c>
      <c r="C1263" s="21">
        <v>2.1319319999999999E-2</v>
      </c>
      <c r="D1263" s="22">
        <v>1.04191071</v>
      </c>
      <c r="E1263" s="23">
        <f t="shared" si="46"/>
        <v>-0.97953824661232247</v>
      </c>
      <c r="F1263" s="24">
        <f t="shared" si="47"/>
        <v>8.3304224536957005E-7</v>
      </c>
      <c r="G1263" s="120"/>
    </row>
    <row r="1264" spans="1:7" x14ac:dyDescent="0.15">
      <c r="A1264" s="25" t="s">
        <v>1124</v>
      </c>
      <c r="B1264" s="25" t="s">
        <v>1305</v>
      </c>
      <c r="C1264" s="21">
        <v>1.66686815</v>
      </c>
      <c r="D1264" s="22">
        <v>0.16530051999999998</v>
      </c>
      <c r="E1264" s="23">
        <f t="shared" si="46"/>
        <v>9.0838651324266877</v>
      </c>
      <c r="F1264" s="24">
        <f t="shared" si="47"/>
        <v>6.513207674592911E-5</v>
      </c>
      <c r="G1264" s="120"/>
    </row>
    <row r="1265" spans="1:7" x14ac:dyDescent="0.15">
      <c r="A1265" s="25" t="s">
        <v>1470</v>
      </c>
      <c r="B1265" s="25" t="s">
        <v>1471</v>
      </c>
      <c r="C1265" s="21">
        <v>0</v>
      </c>
      <c r="D1265" s="22">
        <v>5.0930573399999997</v>
      </c>
      <c r="E1265" s="23">
        <f t="shared" si="46"/>
        <v>-1</v>
      </c>
      <c r="F1265" s="24">
        <f t="shared" si="47"/>
        <v>0</v>
      </c>
      <c r="G1265" s="120"/>
    </row>
    <row r="1266" spans="1:7" x14ac:dyDescent="0.15">
      <c r="A1266" s="25" t="s">
        <v>1472</v>
      </c>
      <c r="B1266" s="25" t="s">
        <v>1473</v>
      </c>
      <c r="C1266" s="21">
        <v>0</v>
      </c>
      <c r="D1266" s="22">
        <v>43.812237029999999</v>
      </c>
      <c r="E1266" s="23">
        <f t="shared" si="46"/>
        <v>-1</v>
      </c>
      <c r="F1266" s="24">
        <f t="shared" si="47"/>
        <v>0</v>
      </c>
      <c r="G1266" s="120"/>
    </row>
    <row r="1267" spans="1:7" x14ac:dyDescent="0.15">
      <c r="A1267" s="25" t="s">
        <v>1179</v>
      </c>
      <c r="B1267" s="25" t="s">
        <v>209</v>
      </c>
      <c r="C1267" s="21">
        <v>0</v>
      </c>
      <c r="D1267" s="22">
        <v>111.97711394</v>
      </c>
      <c r="E1267" s="23">
        <f t="shared" si="46"/>
        <v>-1</v>
      </c>
      <c r="F1267" s="24">
        <f t="shared" si="47"/>
        <v>0</v>
      </c>
      <c r="G1267" s="120"/>
    </row>
    <row r="1268" spans="1:7" x14ac:dyDescent="0.15">
      <c r="A1268" s="25" t="s">
        <v>1306</v>
      </c>
      <c r="B1268" s="25" t="s">
        <v>1307</v>
      </c>
      <c r="C1268" s="21">
        <v>1.3157479999999999E-2</v>
      </c>
      <c r="D1268" s="22">
        <v>60.46054324</v>
      </c>
      <c r="E1268" s="23">
        <f t="shared" si="46"/>
        <v>-0.99978237906418121</v>
      </c>
      <c r="F1268" s="24">
        <f t="shared" si="47"/>
        <v>5.1412224604749165E-7</v>
      </c>
      <c r="G1268" s="120"/>
    </row>
    <row r="1269" spans="1:7" x14ac:dyDescent="0.15">
      <c r="A1269" s="25" t="s">
        <v>1474</v>
      </c>
      <c r="B1269" s="25" t="s">
        <v>1475</v>
      </c>
      <c r="C1269" s="21">
        <v>0.82872442000000002</v>
      </c>
      <c r="D1269" s="22">
        <v>77.417496599999993</v>
      </c>
      <c r="E1269" s="23">
        <f t="shared" si="46"/>
        <v>-0.9892953859735113</v>
      </c>
      <c r="F1269" s="24">
        <f t="shared" si="47"/>
        <v>3.2382010853507271E-5</v>
      </c>
      <c r="G1269" s="120"/>
    </row>
    <row r="1270" spans="1:7" x14ac:dyDescent="0.15">
      <c r="A1270" s="25" t="s">
        <v>1476</v>
      </c>
      <c r="B1270" s="25" t="s">
        <v>1477</v>
      </c>
      <c r="C1270" s="21">
        <v>7.5129323099999992</v>
      </c>
      <c r="D1270" s="22">
        <v>7.3385293199999992</v>
      </c>
      <c r="E1270" s="23">
        <f t="shared" si="46"/>
        <v>2.376538709529874E-2</v>
      </c>
      <c r="F1270" s="24">
        <f t="shared" si="47"/>
        <v>2.9356424130000348E-4</v>
      </c>
      <c r="G1270" s="120"/>
    </row>
    <row r="1271" spans="1:7" x14ac:dyDescent="0.15">
      <c r="A1271" s="25" t="s">
        <v>1478</v>
      </c>
      <c r="B1271" s="25" t="s">
        <v>1479</v>
      </c>
      <c r="C1271" s="21">
        <v>0</v>
      </c>
      <c r="D1271" s="22">
        <v>54.167263810000001</v>
      </c>
      <c r="E1271" s="23">
        <f t="shared" si="46"/>
        <v>-1</v>
      </c>
      <c r="F1271" s="24">
        <f t="shared" si="47"/>
        <v>0</v>
      </c>
      <c r="G1271" s="120"/>
    </row>
    <row r="1272" spans="1:7" x14ac:dyDescent="0.15">
      <c r="A1272" s="25" t="s">
        <v>1480</v>
      </c>
      <c r="B1272" s="25" t="s">
        <v>1481</v>
      </c>
      <c r="C1272" s="21">
        <v>0</v>
      </c>
      <c r="D1272" s="22">
        <v>1.0218209</v>
      </c>
      <c r="E1272" s="23">
        <f t="shared" si="46"/>
        <v>-1</v>
      </c>
      <c r="F1272" s="24">
        <f t="shared" si="47"/>
        <v>0</v>
      </c>
      <c r="G1272" s="120"/>
    </row>
    <row r="1273" spans="1:7" x14ac:dyDescent="0.15">
      <c r="A1273" s="25" t="s">
        <v>1482</v>
      </c>
      <c r="B1273" s="25" t="s">
        <v>1483</v>
      </c>
      <c r="C1273" s="21">
        <v>2.9583509999999997E-2</v>
      </c>
      <c r="D1273" s="22">
        <v>6.6458146900000008</v>
      </c>
      <c r="E1273" s="23">
        <f t="shared" si="46"/>
        <v>-0.9955485502711181</v>
      </c>
      <c r="F1273" s="24">
        <f t="shared" si="47"/>
        <v>1.1559615220519756E-6</v>
      </c>
      <c r="G1273" s="120"/>
    </row>
    <row r="1274" spans="1:7" x14ac:dyDescent="0.15">
      <c r="A1274" s="25" t="s">
        <v>1308</v>
      </c>
      <c r="B1274" s="25" t="s">
        <v>1309</v>
      </c>
      <c r="C1274" s="21">
        <v>5.7622390000000002E-2</v>
      </c>
      <c r="D1274" s="22">
        <v>3.2069506900000002</v>
      </c>
      <c r="E1274" s="23">
        <f t="shared" si="46"/>
        <v>-0.98203203118162075</v>
      </c>
      <c r="F1274" s="24">
        <f t="shared" si="47"/>
        <v>2.2515673646795986E-6</v>
      </c>
      <c r="G1274" s="120"/>
    </row>
    <row r="1275" spans="1:7" x14ac:dyDescent="0.15">
      <c r="A1275" s="25" t="s">
        <v>1484</v>
      </c>
      <c r="B1275" s="25" t="s">
        <v>1485</v>
      </c>
      <c r="C1275" s="21">
        <v>5.5184690000000002E-2</v>
      </c>
      <c r="D1275" s="22">
        <v>1016.8063937999999</v>
      </c>
      <c r="E1275" s="23">
        <f t="shared" si="46"/>
        <v>-0.99994572743608179</v>
      </c>
      <c r="F1275" s="24">
        <f t="shared" si="47"/>
        <v>2.1563154015992846E-6</v>
      </c>
      <c r="G1275" s="120"/>
    </row>
    <row r="1276" spans="1:7" x14ac:dyDescent="0.15">
      <c r="A1276" s="25" t="s">
        <v>221</v>
      </c>
      <c r="B1276" s="25" t="s">
        <v>216</v>
      </c>
      <c r="C1276" s="21">
        <v>0.57005929</v>
      </c>
      <c r="D1276" s="22">
        <v>105.88584890999999</v>
      </c>
      <c r="E1276" s="23">
        <f t="shared" si="46"/>
        <v>-0.99461628446229355</v>
      </c>
      <c r="F1276" s="24">
        <f t="shared" si="47"/>
        <v>2.2274794455704165E-5</v>
      </c>
      <c r="G1276" s="120"/>
    </row>
    <row r="1277" spans="1:7" x14ac:dyDescent="0.15">
      <c r="A1277" s="25" t="s">
        <v>1486</v>
      </c>
      <c r="B1277" s="25" t="s">
        <v>1487</v>
      </c>
      <c r="C1277" s="21">
        <v>1.53434E-2</v>
      </c>
      <c r="D1277" s="22">
        <v>12.24360585</v>
      </c>
      <c r="E1277" s="23">
        <f t="shared" si="46"/>
        <v>-0.99874682342865517</v>
      </c>
      <c r="F1277" s="24">
        <f t="shared" si="47"/>
        <v>5.995360258959227E-7</v>
      </c>
      <c r="G1277" s="120"/>
    </row>
    <row r="1278" spans="1:7" x14ac:dyDescent="0.15">
      <c r="A1278" s="25" t="s">
        <v>1488</v>
      </c>
      <c r="B1278" s="25" t="s">
        <v>1489</v>
      </c>
      <c r="C1278" s="21">
        <v>0</v>
      </c>
      <c r="D1278" s="22">
        <v>3.8192471100000005</v>
      </c>
      <c r="E1278" s="23">
        <f t="shared" si="46"/>
        <v>-1</v>
      </c>
      <c r="F1278" s="24">
        <f t="shared" si="47"/>
        <v>0</v>
      </c>
      <c r="G1278" s="120"/>
    </row>
    <row r="1279" spans="1:7" x14ac:dyDescent="0.15">
      <c r="A1279" s="25" t="s">
        <v>1490</v>
      </c>
      <c r="B1279" s="25" t="s">
        <v>1491</v>
      </c>
      <c r="C1279" s="21">
        <v>1.13936E-2</v>
      </c>
      <c r="D1279" s="22">
        <v>24.566559680000001</v>
      </c>
      <c r="E1279" s="23">
        <f t="shared" si="46"/>
        <v>-0.9995362150765752</v>
      </c>
      <c r="F1279" s="24">
        <f t="shared" si="47"/>
        <v>4.4519947760260338E-7</v>
      </c>
      <c r="G1279" s="120"/>
    </row>
    <row r="1280" spans="1:7" x14ac:dyDescent="0.15">
      <c r="A1280" s="25" t="s">
        <v>1199</v>
      </c>
      <c r="B1280" s="25" t="s">
        <v>1310</v>
      </c>
      <c r="C1280" s="21">
        <v>0</v>
      </c>
      <c r="D1280" s="22">
        <v>0.69378793000000005</v>
      </c>
      <c r="E1280" s="23">
        <f t="shared" si="46"/>
        <v>-1</v>
      </c>
      <c r="F1280" s="24">
        <f t="shared" si="47"/>
        <v>0</v>
      </c>
      <c r="G1280" s="120"/>
    </row>
    <row r="1281" spans="1:8" x14ac:dyDescent="0.15">
      <c r="A1281" s="25" t="s">
        <v>1200</v>
      </c>
      <c r="B1281" s="25" t="s">
        <v>1311</v>
      </c>
      <c r="C1281" s="21">
        <v>0</v>
      </c>
      <c r="D1281" s="22">
        <v>104.89790114</v>
      </c>
      <c r="E1281" s="23">
        <f t="shared" si="46"/>
        <v>-1</v>
      </c>
      <c r="F1281" s="24">
        <f t="shared" si="47"/>
        <v>0</v>
      </c>
      <c r="G1281" s="120"/>
    </row>
    <row r="1282" spans="1:8" x14ac:dyDescent="0.15">
      <c r="A1282" s="25" t="s">
        <v>1201</v>
      </c>
      <c r="B1282" s="25" t="s">
        <v>1312</v>
      </c>
      <c r="C1282" s="21">
        <v>0</v>
      </c>
      <c r="D1282" s="22">
        <v>20.098091289999999</v>
      </c>
      <c r="E1282" s="23">
        <f t="shared" si="46"/>
        <v>-1</v>
      </c>
      <c r="F1282" s="24">
        <f t="shared" si="47"/>
        <v>0</v>
      </c>
      <c r="G1282" s="120"/>
    </row>
    <row r="1283" spans="1:8" x14ac:dyDescent="0.15">
      <c r="A1283" s="25" t="s">
        <v>1202</v>
      </c>
      <c r="B1283" s="25" t="s">
        <v>1313</v>
      </c>
      <c r="C1283" s="21">
        <v>0.50693869999999996</v>
      </c>
      <c r="D1283" s="22">
        <v>4.1037730000000001E-2</v>
      </c>
      <c r="E1283" s="23">
        <f t="shared" ref="E1283:E1314" si="48">IF(ISERROR(C1283/D1283-1),"",((C1283/D1283-1)))</f>
        <v>11.352990772150408</v>
      </c>
      <c r="F1283" s="24">
        <f t="shared" si="47"/>
        <v>1.9808387552357713E-5</v>
      </c>
      <c r="G1283" s="120"/>
    </row>
    <row r="1284" spans="1:8" x14ac:dyDescent="0.15">
      <c r="A1284" s="25" t="s">
        <v>1203</v>
      </c>
      <c r="B1284" s="25" t="s">
        <v>1314</v>
      </c>
      <c r="C1284" s="21">
        <v>0</v>
      </c>
      <c r="D1284" s="22">
        <v>48.110759229999999</v>
      </c>
      <c r="E1284" s="23">
        <f t="shared" si="48"/>
        <v>-1</v>
      </c>
      <c r="F1284" s="24">
        <f t="shared" si="47"/>
        <v>0</v>
      </c>
      <c r="G1284" s="120"/>
    </row>
    <row r="1285" spans="1:8" x14ac:dyDescent="0.15">
      <c r="A1285" s="25" t="s">
        <v>1204</v>
      </c>
      <c r="B1285" s="25" t="s">
        <v>1315</v>
      </c>
      <c r="C1285" s="133">
        <v>0</v>
      </c>
      <c r="D1285" s="22">
        <v>1.3526302699999999</v>
      </c>
      <c r="E1285" s="23">
        <f t="shared" si="48"/>
        <v>-1</v>
      </c>
      <c r="F1285" s="24">
        <f t="shared" si="47"/>
        <v>0</v>
      </c>
      <c r="G1285" s="120"/>
    </row>
    <row r="1286" spans="1:8" s="4" customFormat="1" x14ac:dyDescent="0.15">
      <c r="A1286" s="111" t="s">
        <v>1292</v>
      </c>
      <c r="B1286" s="26"/>
      <c r="C1286" s="28">
        <f>SUM(C1091:C1285)</f>
        <v>4113.9624418799986</v>
      </c>
      <c r="D1286" s="28">
        <f>SUM(D1091:D1285)</f>
        <v>3229.847387154965</v>
      </c>
      <c r="E1286" s="29">
        <f t="shared" si="48"/>
        <v>0.2737327646628569</v>
      </c>
      <c r="F1286" s="48">
        <f>C1286/C$1579</f>
        <v>0.1607511172940691</v>
      </c>
      <c r="H1286"/>
    </row>
    <row r="1287" spans="1:8" x14ac:dyDescent="0.15">
      <c r="C1287" s="113"/>
      <c r="E1287" s="32"/>
      <c r="F1287" s="31">
        <f>C1287/C$1579</f>
        <v>0</v>
      </c>
      <c r="G1287" s="134"/>
    </row>
    <row r="1288" spans="1:8" s="4" customFormat="1" x14ac:dyDescent="0.15">
      <c r="A1288" s="33" t="s">
        <v>1316</v>
      </c>
      <c r="B1288" s="34" t="s">
        <v>1543</v>
      </c>
      <c r="C1288" s="140" t="s">
        <v>1000</v>
      </c>
      <c r="D1288" s="141"/>
      <c r="E1288" s="142"/>
      <c r="F1288" s="35"/>
      <c r="G1288" s="120"/>
      <c r="H1288"/>
    </row>
    <row r="1289" spans="1:8" s="10" customFormat="1" x14ac:dyDescent="0.15">
      <c r="A1289" s="36"/>
      <c r="B1289" s="37"/>
      <c r="C1289" s="7" t="s">
        <v>1396</v>
      </c>
      <c r="D1289" s="38" t="s">
        <v>154</v>
      </c>
      <c r="E1289" s="39" t="s">
        <v>1511</v>
      </c>
      <c r="F1289" s="40" t="s">
        <v>1512</v>
      </c>
      <c r="G1289" s="120"/>
      <c r="H1289"/>
    </row>
    <row r="1290" spans="1:8" x14ac:dyDescent="0.15">
      <c r="A1290" s="20" t="s">
        <v>1552</v>
      </c>
      <c r="B1290" s="20" t="s">
        <v>1553</v>
      </c>
      <c r="C1290" s="21">
        <v>3.3699055789721495</v>
      </c>
      <c r="D1290" s="45">
        <v>22.545862439793805</v>
      </c>
      <c r="E1290" s="41">
        <f t="shared" ref="E1290:E1321" si="49">IF(ISERROR(C1290/D1290-1),"",((C1290/D1290-1)))</f>
        <v>-0.850531085782542</v>
      </c>
      <c r="F1290" s="42">
        <f t="shared" ref="F1290:F1321" si="50">C1290/$C$1579</f>
        <v>1.3167745079066315E-4</v>
      </c>
      <c r="G1290" s="120"/>
    </row>
    <row r="1291" spans="1:8" x14ac:dyDescent="0.15">
      <c r="A1291" s="25" t="s">
        <v>1155</v>
      </c>
      <c r="B1291" s="25" t="s">
        <v>1556</v>
      </c>
      <c r="C1291" s="21">
        <v>0.18642776776238001</v>
      </c>
      <c r="D1291" s="22">
        <v>0.97191789085160507</v>
      </c>
      <c r="E1291" s="23">
        <f t="shared" si="49"/>
        <v>-0.80818568161243542</v>
      </c>
      <c r="F1291" s="24">
        <f t="shared" si="50"/>
        <v>7.2845759740934421E-6</v>
      </c>
      <c r="G1291" s="120"/>
    </row>
    <row r="1292" spans="1:8" x14ac:dyDescent="0.15">
      <c r="A1292" s="25" t="s">
        <v>1156</v>
      </c>
      <c r="B1292" s="25" t="s">
        <v>1557</v>
      </c>
      <c r="C1292" s="21">
        <v>2.1940241043554898</v>
      </c>
      <c r="D1292" s="22">
        <v>9.6678187936970676</v>
      </c>
      <c r="E1292" s="23">
        <f t="shared" si="49"/>
        <v>-0.77305903728916769</v>
      </c>
      <c r="F1292" s="24">
        <f t="shared" si="50"/>
        <v>8.5730443855022446E-5</v>
      </c>
      <c r="G1292" s="120"/>
    </row>
    <row r="1293" spans="1:8" x14ac:dyDescent="0.15">
      <c r="A1293" s="25" t="s">
        <v>1157</v>
      </c>
      <c r="B1293" s="25" t="s">
        <v>1558</v>
      </c>
      <c r="C1293" s="21">
        <v>4.2105773725003598E-2</v>
      </c>
      <c r="D1293" s="22">
        <v>4.3996188719498605E-3</v>
      </c>
      <c r="E1293" s="23">
        <f t="shared" si="49"/>
        <v>8.5703230098980825</v>
      </c>
      <c r="F1293" s="24">
        <f t="shared" si="50"/>
        <v>1.6452629955786604E-6</v>
      </c>
      <c r="G1293" s="120"/>
    </row>
    <row r="1294" spans="1:8" x14ac:dyDescent="0.15">
      <c r="A1294" s="25" t="s">
        <v>1587</v>
      </c>
      <c r="B1294" s="25" t="s">
        <v>1588</v>
      </c>
      <c r="C1294" s="21">
        <v>6.4290777396967508E-2</v>
      </c>
      <c r="D1294" s="22">
        <v>0.23522867354737301</v>
      </c>
      <c r="E1294" s="23">
        <f t="shared" si="49"/>
        <v>-0.72668817781680894</v>
      </c>
      <c r="F1294" s="24">
        <f t="shared" si="50"/>
        <v>2.512131416917848E-6</v>
      </c>
      <c r="G1294" s="120"/>
    </row>
    <row r="1295" spans="1:8" x14ac:dyDescent="0.15">
      <c r="A1295" s="25" t="s">
        <v>723</v>
      </c>
      <c r="B1295" s="25" t="s">
        <v>1131</v>
      </c>
      <c r="C1295" s="21">
        <v>0.19290882168346501</v>
      </c>
      <c r="D1295" s="22">
        <v>1.7435201342281902E-2</v>
      </c>
      <c r="E1295" s="23">
        <f t="shared" si="49"/>
        <v>10.064330023860641</v>
      </c>
      <c r="F1295" s="24">
        <f t="shared" si="50"/>
        <v>7.537820060245435E-6</v>
      </c>
      <c r="G1295" s="120"/>
    </row>
    <row r="1296" spans="1:8" x14ac:dyDescent="0.15">
      <c r="A1296" s="25" t="s">
        <v>1595</v>
      </c>
      <c r="B1296" s="25" t="s">
        <v>1596</v>
      </c>
      <c r="C1296" s="21">
        <v>8.5181625057442492E-2</v>
      </c>
      <c r="D1296" s="22">
        <v>1.9341013513513503E-2</v>
      </c>
      <c r="E1296" s="23">
        <f t="shared" si="49"/>
        <v>3.40419655350152</v>
      </c>
      <c r="F1296" s="24">
        <f t="shared" si="50"/>
        <v>3.3284313102894803E-6</v>
      </c>
      <c r="G1296" s="120"/>
    </row>
    <row r="1297" spans="1:7" x14ac:dyDescent="0.15">
      <c r="A1297" s="25" t="s">
        <v>1597</v>
      </c>
      <c r="B1297" s="25" t="s">
        <v>1598</v>
      </c>
      <c r="C1297" s="21">
        <v>4.5624255857639904</v>
      </c>
      <c r="D1297" s="22">
        <v>1.9338542131085099</v>
      </c>
      <c r="E1297" s="23">
        <f t="shared" si="49"/>
        <v>1.3592396752753508</v>
      </c>
      <c r="F1297" s="24">
        <f t="shared" si="50"/>
        <v>1.7827460042329728E-4</v>
      </c>
      <c r="G1297" s="120"/>
    </row>
    <row r="1298" spans="1:7" x14ac:dyDescent="0.15">
      <c r="A1298" s="25" t="s">
        <v>1627</v>
      </c>
      <c r="B1298" s="25" t="s">
        <v>1628</v>
      </c>
      <c r="C1298" s="21">
        <v>0.27973952728883306</v>
      </c>
      <c r="D1298" s="22">
        <v>1.4426979733518399</v>
      </c>
      <c r="E1298" s="23">
        <f t="shared" si="49"/>
        <v>-0.80609972949576525</v>
      </c>
      <c r="F1298" s="24">
        <f t="shared" si="50"/>
        <v>1.0930688405226414E-5</v>
      </c>
      <c r="G1298" s="120"/>
    </row>
    <row r="1299" spans="1:7" x14ac:dyDescent="0.15">
      <c r="A1299" s="25" t="s">
        <v>1317</v>
      </c>
      <c r="B1299" s="25" t="s">
        <v>1630</v>
      </c>
      <c r="C1299" s="21">
        <v>0.19517090534654399</v>
      </c>
      <c r="D1299" s="22">
        <v>3.5208510137976101E-2</v>
      </c>
      <c r="E1299" s="23">
        <f t="shared" si="49"/>
        <v>4.5432878182491319</v>
      </c>
      <c r="F1299" s="24">
        <f t="shared" si="50"/>
        <v>7.6262098988474701E-6</v>
      </c>
      <c r="G1299" s="120"/>
    </row>
    <row r="1300" spans="1:7" x14ac:dyDescent="0.15">
      <c r="A1300" s="25" t="s">
        <v>1631</v>
      </c>
      <c r="B1300" s="25" t="s">
        <v>1632</v>
      </c>
      <c r="C1300" s="21">
        <v>7.1006351351351408E-4</v>
      </c>
      <c r="D1300" s="22">
        <v>3.7919023772973008E-2</v>
      </c>
      <c r="E1300" s="23">
        <f t="shared" si="49"/>
        <v>-0.98127421428977779</v>
      </c>
      <c r="F1300" s="24">
        <f t="shared" si="50"/>
        <v>2.774539261347472E-8</v>
      </c>
      <c r="G1300" s="120"/>
    </row>
    <row r="1301" spans="1:7" x14ac:dyDescent="0.15">
      <c r="A1301" s="25" t="s">
        <v>1633</v>
      </c>
      <c r="B1301" s="25" t="s">
        <v>1634</v>
      </c>
      <c r="C1301" s="21">
        <v>7.1730331203415404E-2</v>
      </c>
      <c r="D1301" s="22">
        <v>0.38346427999516303</v>
      </c>
      <c r="E1301" s="23">
        <f t="shared" si="49"/>
        <v>-0.81294129611154342</v>
      </c>
      <c r="F1301" s="24">
        <f t="shared" si="50"/>
        <v>2.802828428242369E-6</v>
      </c>
      <c r="G1301" s="120"/>
    </row>
    <row r="1302" spans="1:7" x14ac:dyDescent="0.15">
      <c r="A1302" s="25" t="s">
        <v>1635</v>
      </c>
      <c r="B1302" s="25" t="s">
        <v>1636</v>
      </c>
      <c r="C1302" s="21">
        <v>4.9477385713104702</v>
      </c>
      <c r="D1302" s="22">
        <v>12.798466456185</v>
      </c>
      <c r="E1302" s="23">
        <f t="shared" si="49"/>
        <v>-0.61341160769152769</v>
      </c>
      <c r="F1302" s="24">
        <f t="shared" si="50"/>
        <v>1.9333052128051471E-4</v>
      </c>
      <c r="G1302" s="120"/>
    </row>
    <row r="1303" spans="1:7" x14ac:dyDescent="0.15">
      <c r="A1303" s="25" t="s">
        <v>433</v>
      </c>
      <c r="B1303" s="25" t="s">
        <v>1</v>
      </c>
      <c r="C1303" s="21">
        <v>4.5648979591836709E-3</v>
      </c>
      <c r="D1303" s="22">
        <v>3.5737288590603995E-2</v>
      </c>
      <c r="E1303" s="23">
        <f t="shared" si="49"/>
        <v>-0.87226512868735462</v>
      </c>
      <c r="F1303" s="24">
        <f t="shared" si="50"/>
        <v>1.7837120723368912E-7</v>
      </c>
      <c r="G1303" s="120"/>
    </row>
    <row r="1304" spans="1:7" x14ac:dyDescent="0.15">
      <c r="A1304" s="25" t="s">
        <v>434</v>
      </c>
      <c r="B1304" s="25" t="s">
        <v>3</v>
      </c>
      <c r="C1304" s="21">
        <v>0</v>
      </c>
      <c r="D1304" s="22">
        <v>3.5140090038636405E-2</v>
      </c>
      <c r="E1304" s="23">
        <f t="shared" si="49"/>
        <v>-1</v>
      </c>
      <c r="F1304" s="24">
        <f t="shared" si="50"/>
        <v>0</v>
      </c>
      <c r="G1304" s="120"/>
    </row>
    <row r="1305" spans="1:7" x14ac:dyDescent="0.15">
      <c r="A1305" s="25" t="s">
        <v>4</v>
      </c>
      <c r="B1305" s="25" t="s">
        <v>5</v>
      </c>
      <c r="C1305" s="21">
        <v>0.14674706967961201</v>
      </c>
      <c r="D1305" s="22">
        <v>0.61402989876745906</v>
      </c>
      <c r="E1305" s="23">
        <f t="shared" si="49"/>
        <v>-0.76100989548851428</v>
      </c>
      <c r="F1305" s="24">
        <f t="shared" si="50"/>
        <v>5.7340716508457465E-6</v>
      </c>
      <c r="G1305" s="120"/>
    </row>
    <row r="1306" spans="1:7" x14ac:dyDescent="0.15">
      <c r="A1306" s="25" t="s">
        <v>6</v>
      </c>
      <c r="B1306" s="25" t="s">
        <v>7</v>
      </c>
      <c r="C1306" s="21">
        <v>1.48191727992115</v>
      </c>
      <c r="D1306" s="22">
        <v>38.340260450538302</v>
      </c>
      <c r="E1306" s="23">
        <f t="shared" si="49"/>
        <v>-0.96134827300318082</v>
      </c>
      <c r="F1306" s="24">
        <f t="shared" si="50"/>
        <v>5.7905209843347745E-5</v>
      </c>
      <c r="G1306" s="120"/>
    </row>
    <row r="1307" spans="1:7" x14ac:dyDescent="0.15">
      <c r="A1307" s="25" t="s">
        <v>8</v>
      </c>
      <c r="B1307" s="25" t="s">
        <v>9</v>
      </c>
      <c r="C1307" s="21">
        <v>6.4776288641582797E-3</v>
      </c>
      <c r="D1307" s="22">
        <v>3.9170888513513497E-3</v>
      </c>
      <c r="E1307" s="23">
        <f t="shared" si="49"/>
        <v>0.65368443504251217</v>
      </c>
      <c r="F1307" s="24">
        <f t="shared" si="50"/>
        <v>2.5311025368863317E-7</v>
      </c>
      <c r="G1307" s="120"/>
    </row>
    <row r="1308" spans="1:7" x14ac:dyDescent="0.15">
      <c r="A1308" s="25" t="s">
        <v>12</v>
      </c>
      <c r="B1308" s="25" t="s">
        <v>13</v>
      </c>
      <c r="C1308" s="21">
        <v>0.262620223303208</v>
      </c>
      <c r="D1308" s="22">
        <v>0.14034674740538999</v>
      </c>
      <c r="E1308" s="23">
        <f t="shared" si="49"/>
        <v>0.87122415131312203</v>
      </c>
      <c r="F1308" s="24">
        <f t="shared" si="50"/>
        <v>1.0261759779390819E-5</v>
      </c>
      <c r="G1308" s="120"/>
    </row>
    <row r="1309" spans="1:7" x14ac:dyDescent="0.15">
      <c r="A1309" s="25" t="s">
        <v>14</v>
      </c>
      <c r="B1309" s="25" t="s">
        <v>15</v>
      </c>
      <c r="C1309" s="21">
        <v>5.0337834864327098</v>
      </c>
      <c r="D1309" s="22">
        <v>4.5822815723629402</v>
      </c>
      <c r="E1309" s="23">
        <f t="shared" si="49"/>
        <v>9.8532119194269407E-2</v>
      </c>
      <c r="F1309" s="24">
        <f t="shared" si="50"/>
        <v>1.9669268523771712E-4</v>
      </c>
      <c r="G1309" s="120"/>
    </row>
    <row r="1310" spans="1:7" x14ac:dyDescent="0.15">
      <c r="A1310" s="25" t="s">
        <v>16</v>
      </c>
      <c r="B1310" s="25" t="s">
        <v>17</v>
      </c>
      <c r="C1310" s="21">
        <v>4.61040088089295</v>
      </c>
      <c r="D1310" s="22">
        <v>5.2220635553930199</v>
      </c>
      <c r="E1310" s="23">
        <f t="shared" si="49"/>
        <v>-0.11713045389276866</v>
      </c>
      <c r="F1310" s="24">
        <f t="shared" si="50"/>
        <v>1.8014921216403276E-4</v>
      </c>
      <c r="G1310" s="120"/>
    </row>
    <row r="1311" spans="1:7" x14ac:dyDescent="0.15">
      <c r="A1311" s="25" t="s">
        <v>30</v>
      </c>
      <c r="B1311" s="25" t="s">
        <v>31</v>
      </c>
      <c r="C1311" s="21">
        <v>0.20069355838609401</v>
      </c>
      <c r="D1311" s="22">
        <v>0.132899272006167</v>
      </c>
      <c r="E1311" s="23">
        <f t="shared" si="49"/>
        <v>0.51011781597103956</v>
      </c>
      <c r="F1311" s="24">
        <f t="shared" si="50"/>
        <v>7.8420049283542187E-6</v>
      </c>
      <c r="G1311" s="120"/>
    </row>
    <row r="1312" spans="1:7" x14ac:dyDescent="0.15">
      <c r="A1312" s="25" t="s">
        <v>32</v>
      </c>
      <c r="B1312" s="25" t="s">
        <v>33</v>
      </c>
      <c r="C1312" s="21">
        <v>3.3386953055662895E-2</v>
      </c>
      <c r="D1312" s="22">
        <v>5.1648254167724804E-2</v>
      </c>
      <c r="E1312" s="23">
        <f t="shared" si="49"/>
        <v>-0.3535705399210467</v>
      </c>
      <c r="F1312" s="24">
        <f t="shared" si="50"/>
        <v>1.3045792426558562E-6</v>
      </c>
      <c r="G1312" s="120"/>
    </row>
    <row r="1313" spans="1:8" x14ac:dyDescent="0.15">
      <c r="A1313" s="25" t="s">
        <v>34</v>
      </c>
      <c r="B1313" s="25" t="s">
        <v>35</v>
      </c>
      <c r="C1313" s="21">
        <v>0</v>
      </c>
      <c r="D1313" s="22">
        <v>0</v>
      </c>
      <c r="E1313" s="23" t="str">
        <f t="shared" si="49"/>
        <v/>
      </c>
      <c r="F1313" s="24">
        <f t="shared" si="50"/>
        <v>0</v>
      </c>
      <c r="G1313" s="120"/>
    </row>
    <row r="1314" spans="1:8" x14ac:dyDescent="0.15">
      <c r="A1314" s="25" t="s">
        <v>38</v>
      </c>
      <c r="B1314" s="25" t="s">
        <v>39</v>
      </c>
      <c r="C1314" s="21">
        <v>0.19564478764478802</v>
      </c>
      <c r="D1314" s="22">
        <v>1.5691275167785201E-4</v>
      </c>
      <c r="E1314" s="23">
        <f t="shared" si="49"/>
        <v>1245.8380393102429</v>
      </c>
      <c r="F1314" s="24">
        <f t="shared" si="50"/>
        <v>7.6447266232913111E-6</v>
      </c>
      <c r="G1314" s="120"/>
    </row>
    <row r="1315" spans="1:8" x14ac:dyDescent="0.15">
      <c r="A1315" s="25" t="s">
        <v>40</v>
      </c>
      <c r="B1315" s="25" t="s">
        <v>41</v>
      </c>
      <c r="C1315" s="21">
        <v>12.7171867083003</v>
      </c>
      <c r="D1315" s="22">
        <v>3.7984929288596798</v>
      </c>
      <c r="E1315" s="23">
        <f t="shared" si="49"/>
        <v>2.3479558726249996</v>
      </c>
      <c r="F1315" s="24">
        <f t="shared" si="50"/>
        <v>4.9691799598985964E-4</v>
      </c>
      <c r="G1315" s="120"/>
    </row>
    <row r="1316" spans="1:8" x14ac:dyDescent="0.15">
      <c r="A1316" s="25" t="s">
        <v>42</v>
      </c>
      <c r="B1316" s="25" t="s">
        <v>43</v>
      </c>
      <c r="C1316" s="21">
        <v>0.114758201069619</v>
      </c>
      <c r="D1316" s="22">
        <v>4.9922818791946294E-2</v>
      </c>
      <c r="E1316" s="23">
        <f t="shared" si="49"/>
        <v>1.2987123693450608</v>
      </c>
      <c r="F1316" s="24">
        <f t="shared" si="50"/>
        <v>4.4841218900794216E-6</v>
      </c>
      <c r="G1316" s="120"/>
    </row>
    <row r="1317" spans="1:8" x14ac:dyDescent="0.15">
      <c r="A1317" s="25" t="s">
        <v>44</v>
      </c>
      <c r="B1317" s="25" t="s">
        <v>45</v>
      </c>
      <c r="C1317" s="21">
        <v>5.5176934733039209</v>
      </c>
      <c r="D1317" s="22">
        <v>11.769060957886099</v>
      </c>
      <c r="E1317" s="23">
        <f t="shared" si="49"/>
        <v>-0.53116960706991001</v>
      </c>
      <c r="F1317" s="24">
        <f t="shared" si="50"/>
        <v>2.1560123682472611E-4</v>
      </c>
      <c r="G1317" s="120"/>
    </row>
    <row r="1318" spans="1:8" x14ac:dyDescent="0.15">
      <c r="A1318" s="25" t="s">
        <v>1318</v>
      </c>
      <c r="B1318" s="25" t="s">
        <v>1319</v>
      </c>
      <c r="C1318" s="21">
        <v>1.6841838646543401</v>
      </c>
      <c r="D1318" s="22">
        <v>0.37712833153757797</v>
      </c>
      <c r="E1318" s="23">
        <f t="shared" si="49"/>
        <v>3.4658110351662188</v>
      </c>
      <c r="F1318" s="24">
        <f t="shared" si="50"/>
        <v>6.5808680024824975E-5</v>
      </c>
      <c r="G1318" s="120"/>
    </row>
    <row r="1319" spans="1:8" x14ac:dyDescent="0.15">
      <c r="A1319" s="25" t="s">
        <v>54</v>
      </c>
      <c r="B1319" s="25" t="s">
        <v>1320</v>
      </c>
      <c r="C1319" s="21">
        <v>17.051074164681399</v>
      </c>
      <c r="D1319" s="22">
        <v>10.456877179578898</v>
      </c>
      <c r="E1319" s="23">
        <f t="shared" si="49"/>
        <v>0.63060862931241313</v>
      </c>
      <c r="F1319" s="24">
        <f t="shared" si="50"/>
        <v>6.6626257817365938E-4</v>
      </c>
      <c r="G1319" s="120"/>
    </row>
    <row r="1320" spans="1:8" x14ac:dyDescent="0.15">
      <c r="A1320" s="25" t="s">
        <v>75</v>
      </c>
      <c r="B1320" s="25" t="s">
        <v>868</v>
      </c>
      <c r="C1320" s="21">
        <v>1.3447271142141801</v>
      </c>
      <c r="D1320" s="22">
        <v>2.4175984791434599</v>
      </c>
      <c r="E1320" s="23">
        <f t="shared" si="49"/>
        <v>-0.44377566175066074</v>
      </c>
      <c r="F1320" s="24">
        <f t="shared" si="50"/>
        <v>5.2544569650172841E-5</v>
      </c>
      <c r="G1320" s="120"/>
    </row>
    <row r="1321" spans="1:8" x14ac:dyDescent="0.15">
      <c r="A1321" s="25" t="s">
        <v>77</v>
      </c>
      <c r="B1321" s="25" t="s">
        <v>869</v>
      </c>
      <c r="C1321" s="21">
        <v>10.842324514467201</v>
      </c>
      <c r="D1321" s="22">
        <v>18.242062067999903</v>
      </c>
      <c r="E1321" s="23">
        <f t="shared" si="49"/>
        <v>-0.40564150730049697</v>
      </c>
      <c r="F1321" s="24">
        <f t="shared" si="50"/>
        <v>4.2365865133396798E-4</v>
      </c>
      <c r="G1321" s="120"/>
    </row>
    <row r="1322" spans="1:8" x14ac:dyDescent="0.15">
      <c r="A1322" s="25" t="s">
        <v>79</v>
      </c>
      <c r="B1322" s="25" t="s">
        <v>870</v>
      </c>
      <c r="C1322" s="21">
        <v>5.4679739053162209</v>
      </c>
      <c r="D1322" s="22">
        <v>9.1604762697963906</v>
      </c>
      <c r="E1322" s="23">
        <f t="shared" ref="E1322:E1353" si="51">IF(ISERROR(C1322/D1322-1),"",((C1322/D1322-1)))</f>
        <v>-0.40309065333807614</v>
      </c>
      <c r="F1322" s="24">
        <f t="shared" ref="F1322:F1353" si="52">C1322/$C$1579</f>
        <v>2.1365846845522473E-4</v>
      </c>
      <c r="G1322" s="120"/>
    </row>
    <row r="1323" spans="1:8" x14ac:dyDescent="0.15">
      <c r="A1323" s="25" t="s">
        <v>81</v>
      </c>
      <c r="B1323" s="25" t="s">
        <v>871</v>
      </c>
      <c r="C1323" s="21">
        <v>6.9848725700492995</v>
      </c>
      <c r="D1323" s="22">
        <v>3.8183224921140897</v>
      </c>
      <c r="E1323" s="23">
        <f t="shared" si="51"/>
        <v>0.82930399003096955</v>
      </c>
      <c r="F1323" s="24">
        <f t="shared" si="52"/>
        <v>2.729305592004899E-4</v>
      </c>
      <c r="G1323" s="120"/>
    </row>
    <row r="1324" spans="1:8" x14ac:dyDescent="0.15">
      <c r="A1324" s="25" t="s">
        <v>83</v>
      </c>
      <c r="B1324" s="25" t="s">
        <v>872</v>
      </c>
      <c r="C1324" s="21">
        <v>3.02328232427501</v>
      </c>
      <c r="D1324" s="22">
        <v>1.6892013817872902</v>
      </c>
      <c r="E1324" s="23">
        <f t="shared" si="51"/>
        <v>0.78977021737702535</v>
      </c>
      <c r="F1324" s="24">
        <f t="shared" si="52"/>
        <v>1.1813331268540399E-4</v>
      </c>
      <c r="G1324" s="120"/>
      <c r="H1324" s="4"/>
    </row>
    <row r="1325" spans="1:8" x14ac:dyDescent="0.15">
      <c r="A1325" s="25" t="s">
        <v>85</v>
      </c>
      <c r="B1325" s="25" t="s">
        <v>873</v>
      </c>
      <c r="C1325" s="21">
        <v>0.30841110816521</v>
      </c>
      <c r="D1325" s="22">
        <v>1.1006358874050099</v>
      </c>
      <c r="E1325" s="23">
        <f t="shared" si="51"/>
        <v>-0.71978824996125046</v>
      </c>
      <c r="F1325" s="24">
        <f t="shared" si="52"/>
        <v>1.2051016732375324E-5</v>
      </c>
      <c r="G1325" s="120"/>
    </row>
    <row r="1326" spans="1:8" x14ac:dyDescent="0.15">
      <c r="A1326" s="25" t="s">
        <v>87</v>
      </c>
      <c r="B1326" s="25" t="s">
        <v>874</v>
      </c>
      <c r="C1326" s="21">
        <v>0</v>
      </c>
      <c r="D1326" s="22">
        <v>6.2588779282634815E-2</v>
      </c>
      <c r="E1326" s="23">
        <f t="shared" si="51"/>
        <v>-1</v>
      </c>
      <c r="F1326" s="24">
        <f t="shared" si="52"/>
        <v>0</v>
      </c>
      <c r="G1326" s="120"/>
      <c r="H1326" s="4"/>
    </row>
    <row r="1327" spans="1:8" x14ac:dyDescent="0.15">
      <c r="A1327" s="25" t="s">
        <v>89</v>
      </c>
      <c r="B1327" s="25" t="s">
        <v>875</v>
      </c>
      <c r="C1327" s="21">
        <v>0.16446224958216998</v>
      </c>
      <c r="D1327" s="22">
        <v>0.16540144949815599</v>
      </c>
      <c r="E1327" s="23">
        <f t="shared" si="51"/>
        <v>-5.6783052315177995E-3</v>
      </c>
      <c r="F1327" s="24">
        <f t="shared" si="52"/>
        <v>6.4262838435025842E-6</v>
      </c>
      <c r="G1327" s="120"/>
      <c r="H1327" s="4"/>
    </row>
    <row r="1328" spans="1:8" x14ac:dyDescent="0.15">
      <c r="A1328" s="25" t="s">
        <v>91</v>
      </c>
      <c r="B1328" s="25" t="s">
        <v>876</v>
      </c>
      <c r="C1328" s="21">
        <v>1.8167801120448197E-2</v>
      </c>
      <c r="D1328" s="22">
        <v>0.10121637401217798</v>
      </c>
      <c r="E1328" s="23">
        <f t="shared" si="51"/>
        <v>-0.82050531549112482</v>
      </c>
      <c r="F1328" s="24">
        <f t="shared" si="52"/>
        <v>7.0989815054166628E-7</v>
      </c>
      <c r="G1328" s="120"/>
    </row>
    <row r="1329" spans="1:7" x14ac:dyDescent="0.15">
      <c r="A1329" s="25" t="s">
        <v>93</v>
      </c>
      <c r="B1329" s="25" t="s">
        <v>878</v>
      </c>
      <c r="C1329" s="21">
        <v>2.6962333807626502</v>
      </c>
      <c r="D1329" s="22">
        <v>0.79435725135437496</v>
      </c>
      <c r="E1329" s="23">
        <f t="shared" si="51"/>
        <v>2.3942327286187499</v>
      </c>
      <c r="F1329" s="24">
        <f t="shared" si="52"/>
        <v>1.0535403143960056E-4</v>
      </c>
      <c r="G1329" s="120"/>
    </row>
    <row r="1330" spans="1:7" x14ac:dyDescent="0.15">
      <c r="A1330" s="25" t="s">
        <v>102</v>
      </c>
      <c r="B1330" s="25" t="s">
        <v>881</v>
      </c>
      <c r="C1330" s="21">
        <v>0.89383251621302295</v>
      </c>
      <c r="D1330" s="22">
        <v>0.58574310023620091</v>
      </c>
      <c r="E1330" s="23">
        <f t="shared" si="51"/>
        <v>0.52598044407622546</v>
      </c>
      <c r="F1330" s="24">
        <f t="shared" si="52"/>
        <v>3.4926078612752623E-5</v>
      </c>
      <c r="G1330" s="120"/>
    </row>
    <row r="1331" spans="1:7" x14ac:dyDescent="0.15">
      <c r="A1331" s="25" t="s">
        <v>1436</v>
      </c>
      <c r="B1331" s="25" t="s">
        <v>107</v>
      </c>
      <c r="C1331" s="21">
        <v>6.4266023596575499</v>
      </c>
      <c r="D1331" s="22">
        <v>2.4724728381349799</v>
      </c>
      <c r="E1331" s="23">
        <f t="shared" si="51"/>
        <v>1.5992610557878661</v>
      </c>
      <c r="F1331" s="24">
        <f t="shared" si="52"/>
        <v>2.5111641739917139E-4</v>
      </c>
      <c r="G1331" s="120"/>
    </row>
    <row r="1332" spans="1:7" x14ac:dyDescent="0.15">
      <c r="A1332" s="25" t="s">
        <v>1160</v>
      </c>
      <c r="B1332" s="25" t="s">
        <v>108</v>
      </c>
      <c r="C1332" s="21">
        <v>11.319328720000001</v>
      </c>
      <c r="D1332" s="22">
        <v>10.430633689999999</v>
      </c>
      <c r="E1332" s="23">
        <f t="shared" si="51"/>
        <v>8.5200483154921569E-2</v>
      </c>
      <c r="F1332" s="24">
        <f t="shared" si="52"/>
        <v>4.4229736281387315E-4</v>
      </c>
      <c r="G1332" s="120"/>
    </row>
    <row r="1333" spans="1:7" x14ac:dyDescent="0.15">
      <c r="A1333" s="25" t="s">
        <v>1162</v>
      </c>
      <c r="B1333" s="25" t="s">
        <v>882</v>
      </c>
      <c r="C1333" s="21">
        <v>4.5757722007722006E-3</v>
      </c>
      <c r="D1333" s="22">
        <v>3.4053293606022106E-2</v>
      </c>
      <c r="E1333" s="23">
        <f t="shared" si="51"/>
        <v>-0.86562908558240004</v>
      </c>
      <c r="F1333" s="24">
        <f t="shared" si="52"/>
        <v>1.7879611302944622E-7</v>
      </c>
      <c r="G1333" s="120"/>
    </row>
    <row r="1334" spans="1:7" x14ac:dyDescent="0.15">
      <c r="A1334" s="25" t="s">
        <v>1437</v>
      </c>
      <c r="B1334" s="25" t="s">
        <v>883</v>
      </c>
      <c r="C1334" s="21">
        <v>3.8623707279562505E-2</v>
      </c>
      <c r="D1334" s="22">
        <v>0.346963744966443</v>
      </c>
      <c r="E1334" s="23">
        <f t="shared" si="51"/>
        <v>-0.88868085544990283</v>
      </c>
      <c r="F1334" s="24">
        <f t="shared" si="52"/>
        <v>1.5092029125067665E-6</v>
      </c>
      <c r="G1334" s="120"/>
    </row>
    <row r="1335" spans="1:7" x14ac:dyDescent="0.15">
      <c r="A1335" s="25" t="s">
        <v>1164</v>
      </c>
      <c r="B1335" s="25" t="s">
        <v>884</v>
      </c>
      <c r="C1335" s="21">
        <v>0.38584972723668803</v>
      </c>
      <c r="D1335" s="22">
        <v>0.434521427353528</v>
      </c>
      <c r="E1335" s="23">
        <f t="shared" si="51"/>
        <v>-0.11201219790995609</v>
      </c>
      <c r="F1335" s="24">
        <f t="shared" si="52"/>
        <v>1.5076893782376116E-5</v>
      </c>
      <c r="G1335" s="120"/>
    </row>
    <row r="1336" spans="1:7" x14ac:dyDescent="0.15">
      <c r="A1336" s="25" t="s">
        <v>1438</v>
      </c>
      <c r="B1336" s="25" t="s">
        <v>885</v>
      </c>
      <c r="C1336" s="21">
        <v>1.29177753461745E-2</v>
      </c>
      <c r="D1336" s="22">
        <v>0.22418354410605201</v>
      </c>
      <c r="E1336" s="23">
        <f t="shared" si="51"/>
        <v>-0.94237857467333275</v>
      </c>
      <c r="F1336" s="24">
        <f t="shared" si="52"/>
        <v>5.0475590119932912E-7</v>
      </c>
      <c r="G1336" s="120"/>
    </row>
    <row r="1337" spans="1:7" x14ac:dyDescent="0.15">
      <c r="A1337" s="25" t="s">
        <v>1168</v>
      </c>
      <c r="B1337" s="25" t="s">
        <v>886</v>
      </c>
      <c r="C1337" s="21">
        <v>6.4793418359662514E-2</v>
      </c>
      <c r="D1337" s="22">
        <v>1.1685229004172E-2</v>
      </c>
      <c r="E1337" s="23">
        <f t="shared" si="51"/>
        <v>4.5448993200329406</v>
      </c>
      <c r="F1337" s="24">
        <f t="shared" si="52"/>
        <v>2.5317718724379195E-6</v>
      </c>
      <c r="G1337" s="120"/>
    </row>
    <row r="1338" spans="1:7" x14ac:dyDescent="0.15">
      <c r="A1338" s="25" t="s">
        <v>123</v>
      </c>
      <c r="B1338" s="25" t="s">
        <v>124</v>
      </c>
      <c r="C1338" s="21">
        <v>9.590396121378939</v>
      </c>
      <c r="D1338" s="22">
        <v>8.7619173235624892</v>
      </c>
      <c r="E1338" s="23">
        <f t="shared" si="51"/>
        <v>9.4554509843240542E-2</v>
      </c>
      <c r="F1338" s="24">
        <f t="shared" si="52"/>
        <v>3.7474014738449104E-4</v>
      </c>
      <c r="G1338" s="120"/>
    </row>
    <row r="1339" spans="1:7" x14ac:dyDescent="0.15">
      <c r="A1339" s="25" t="s">
        <v>125</v>
      </c>
      <c r="B1339" s="25" t="s">
        <v>126</v>
      </c>
      <c r="C1339" s="21">
        <v>1.1185340100000001</v>
      </c>
      <c r="D1339" s="22">
        <v>0.43522320000000003</v>
      </c>
      <c r="E1339" s="23">
        <f t="shared" si="51"/>
        <v>1.5700238636175645</v>
      </c>
      <c r="F1339" s="24">
        <f t="shared" si="52"/>
        <v>4.3706182148991113E-5</v>
      </c>
      <c r="G1339" s="120"/>
    </row>
    <row r="1340" spans="1:7" x14ac:dyDescent="0.15">
      <c r="A1340" s="25" t="s">
        <v>417</v>
      </c>
      <c r="B1340" s="25" t="s">
        <v>890</v>
      </c>
      <c r="C1340" s="21">
        <v>0.52235778983256098</v>
      </c>
      <c r="D1340" s="22">
        <v>0.6325819165941291</v>
      </c>
      <c r="E1340" s="23">
        <f t="shared" si="51"/>
        <v>-0.17424482722336343</v>
      </c>
      <c r="F1340" s="24">
        <f t="shared" si="52"/>
        <v>2.0410881122306085E-5</v>
      </c>
      <c r="G1340" s="120"/>
    </row>
    <row r="1341" spans="1:7" x14ac:dyDescent="0.15">
      <c r="A1341" s="25" t="s">
        <v>419</v>
      </c>
      <c r="B1341" s="25" t="s">
        <v>892</v>
      </c>
      <c r="C1341" s="21">
        <v>0.34256291961628099</v>
      </c>
      <c r="D1341" s="22">
        <v>1.20963340344229</v>
      </c>
      <c r="E1341" s="23">
        <f t="shared" si="51"/>
        <v>-0.71680434862212017</v>
      </c>
      <c r="F1341" s="24">
        <f t="shared" si="52"/>
        <v>1.3385482451480734E-5</v>
      </c>
      <c r="G1341" s="120"/>
    </row>
    <row r="1342" spans="1:7" x14ac:dyDescent="0.15">
      <c r="A1342" s="25" t="s">
        <v>421</v>
      </c>
      <c r="B1342" s="25" t="s">
        <v>894</v>
      </c>
      <c r="C1342" s="21">
        <v>1.0052719019862</v>
      </c>
      <c r="D1342" s="22">
        <v>0.50082946741807899</v>
      </c>
      <c r="E1342" s="23">
        <f t="shared" si="51"/>
        <v>1.0072139667992537</v>
      </c>
      <c r="F1342" s="24">
        <f t="shared" si="52"/>
        <v>3.9280519380426881E-5</v>
      </c>
      <c r="G1342" s="120"/>
    </row>
    <row r="1343" spans="1:7" x14ac:dyDescent="0.15">
      <c r="A1343" s="25" t="s">
        <v>1321</v>
      </c>
      <c r="B1343" s="25" t="s">
        <v>1258</v>
      </c>
      <c r="C1343" s="21">
        <v>1.2113710984234201E-2</v>
      </c>
      <c r="D1343" s="22">
        <v>0.28028595286897606</v>
      </c>
      <c r="E1343" s="23">
        <f t="shared" si="51"/>
        <v>-0.95678088444947174</v>
      </c>
      <c r="F1343" s="24">
        <f t="shared" si="52"/>
        <v>4.73337470335099E-7</v>
      </c>
      <c r="G1343" s="120"/>
    </row>
    <row r="1344" spans="1:7" x14ac:dyDescent="0.15">
      <c r="A1344" s="25" t="s">
        <v>423</v>
      </c>
      <c r="B1344" s="25" t="s">
        <v>896</v>
      </c>
      <c r="C1344" s="21">
        <v>1.8442528811828698</v>
      </c>
      <c r="D1344" s="22">
        <v>0.32800698567537301</v>
      </c>
      <c r="E1344" s="23">
        <f t="shared" si="51"/>
        <v>4.6226024497176965</v>
      </c>
      <c r="F1344" s="24">
        <f t="shared" si="52"/>
        <v>7.2063300385278559E-5</v>
      </c>
      <c r="G1344" s="120"/>
    </row>
    <row r="1345" spans="1:8" x14ac:dyDescent="0.15">
      <c r="A1345" s="25" t="s">
        <v>425</v>
      </c>
      <c r="B1345" s="25" t="s">
        <v>1262</v>
      </c>
      <c r="C1345" s="21">
        <v>3.3851526400000803E-2</v>
      </c>
      <c r="D1345" s="22">
        <v>0.17958680685047504</v>
      </c>
      <c r="E1345" s="23">
        <f t="shared" si="51"/>
        <v>-0.81150326689540297</v>
      </c>
      <c r="F1345" s="24">
        <f t="shared" si="52"/>
        <v>1.3227322241724384E-6</v>
      </c>
      <c r="G1345" s="120"/>
    </row>
    <row r="1346" spans="1:8" x14ac:dyDescent="0.15">
      <c r="A1346" s="25" t="s">
        <v>427</v>
      </c>
      <c r="B1346" s="25" t="s">
        <v>898</v>
      </c>
      <c r="C1346" s="21">
        <v>0.69048279189983897</v>
      </c>
      <c r="D1346" s="22">
        <v>2.5860996579806899</v>
      </c>
      <c r="E1346" s="23">
        <f t="shared" si="51"/>
        <v>-0.73300224924858837</v>
      </c>
      <c r="F1346" s="24">
        <f t="shared" si="52"/>
        <v>2.6980285269571985E-5</v>
      </c>
      <c r="G1346" s="120"/>
    </row>
    <row r="1347" spans="1:8" x14ac:dyDescent="0.15">
      <c r="A1347" s="25" t="s">
        <v>429</v>
      </c>
      <c r="B1347" s="25" t="s">
        <v>900</v>
      </c>
      <c r="C1347" s="21">
        <v>2.24816108887268</v>
      </c>
      <c r="D1347" s="22">
        <v>0.69241337235605693</v>
      </c>
      <c r="E1347" s="23">
        <f t="shared" si="51"/>
        <v>2.2468481670464002</v>
      </c>
      <c r="F1347" s="24">
        <f t="shared" si="52"/>
        <v>8.7845820665339935E-5</v>
      </c>
      <c r="G1347" s="120"/>
    </row>
    <row r="1348" spans="1:8" x14ac:dyDescent="0.15">
      <c r="A1348" s="25" t="s">
        <v>436</v>
      </c>
      <c r="B1348" s="25" t="s">
        <v>901</v>
      </c>
      <c r="C1348" s="21">
        <v>4.0672587011928494</v>
      </c>
      <c r="D1348" s="22">
        <v>4.99851453228466</v>
      </c>
      <c r="E1348" s="23">
        <f t="shared" si="51"/>
        <v>-0.18630651668149967</v>
      </c>
      <c r="F1348" s="24">
        <f t="shared" si="52"/>
        <v>1.5892619093576214E-4</v>
      </c>
      <c r="G1348" s="120"/>
    </row>
    <row r="1349" spans="1:8" x14ac:dyDescent="0.15">
      <c r="A1349" s="25" t="s">
        <v>438</v>
      </c>
      <c r="B1349" s="25" t="s">
        <v>902</v>
      </c>
      <c r="C1349" s="21">
        <v>1.0568783783783802E-2</v>
      </c>
      <c r="D1349" s="22">
        <v>3.1651006711409398E-3</v>
      </c>
      <c r="E1349" s="23">
        <f t="shared" si="51"/>
        <v>2.3391619673108277</v>
      </c>
      <c r="F1349" s="24">
        <f t="shared" si="52"/>
        <v>4.1297017794511076E-7</v>
      </c>
      <c r="G1349" s="120"/>
    </row>
    <row r="1350" spans="1:8" x14ac:dyDescent="0.15">
      <c r="A1350" s="25" t="s">
        <v>440</v>
      </c>
      <c r="B1350" s="25" t="s">
        <v>903</v>
      </c>
      <c r="C1350" s="21">
        <v>6.8453947368421102E-3</v>
      </c>
      <c r="D1350" s="22">
        <v>1.51335570469799E-4</v>
      </c>
      <c r="E1350" s="23">
        <f t="shared" si="51"/>
        <v>44.233217250852455</v>
      </c>
      <c r="F1350" s="24">
        <f t="shared" si="52"/>
        <v>2.6748052949249738E-7</v>
      </c>
      <c r="G1350" s="120"/>
    </row>
    <row r="1351" spans="1:8" x14ac:dyDescent="0.15">
      <c r="A1351" s="25" t="s">
        <v>1322</v>
      </c>
      <c r="B1351" s="25" t="s">
        <v>910</v>
      </c>
      <c r="C1351" s="21">
        <v>14.583764844470698</v>
      </c>
      <c r="D1351" s="22">
        <v>13.439898369826899</v>
      </c>
      <c r="E1351" s="23">
        <f t="shared" si="51"/>
        <v>8.510975627701356E-2</v>
      </c>
      <c r="F1351" s="24">
        <f t="shared" si="52"/>
        <v>5.6985364504963897E-4</v>
      </c>
      <c r="G1351" s="120"/>
    </row>
    <row r="1352" spans="1:8" x14ac:dyDescent="0.15">
      <c r="A1352" s="25" t="s">
        <v>452</v>
      </c>
      <c r="B1352" s="25" t="s">
        <v>911</v>
      </c>
      <c r="C1352" s="21">
        <v>6.09971607490243</v>
      </c>
      <c r="D1352" s="22">
        <v>8.8471939537242399</v>
      </c>
      <c r="E1352" s="23">
        <f t="shared" si="51"/>
        <v>-0.31054794245414441</v>
      </c>
      <c r="F1352" s="24">
        <f t="shared" si="52"/>
        <v>2.3834349196660967E-4</v>
      </c>
      <c r="G1352" s="120"/>
    </row>
    <row r="1353" spans="1:8" x14ac:dyDescent="0.15">
      <c r="A1353" s="25" t="s">
        <v>454</v>
      </c>
      <c r="B1353" s="25" t="s">
        <v>928</v>
      </c>
      <c r="C1353" s="21">
        <v>1.10560355847239</v>
      </c>
      <c r="D1353" s="22">
        <v>1.76959708622676</v>
      </c>
      <c r="E1353" s="23">
        <f t="shared" si="51"/>
        <v>-0.37522300015207222</v>
      </c>
      <c r="F1353" s="24">
        <f t="shared" si="52"/>
        <v>4.3200930932057237E-5</v>
      </c>
      <c r="G1353" s="120"/>
    </row>
    <row r="1354" spans="1:8" x14ac:dyDescent="0.15">
      <c r="A1354" s="25" t="s">
        <v>456</v>
      </c>
      <c r="B1354" s="25" t="s">
        <v>929</v>
      </c>
      <c r="C1354" s="21">
        <v>11.530231413592</v>
      </c>
      <c r="D1354" s="22">
        <v>3.4893112856962101</v>
      </c>
      <c r="E1354" s="23">
        <f t="shared" ref="E1354:E1385" si="53">IF(ISERROR(C1354/D1354-1),"",((C1354/D1354-1)))</f>
        <v>2.3044433326593885</v>
      </c>
      <c r="F1354" s="24">
        <f t="shared" ref="F1354:F1385" si="54">C1354/$C$1579</f>
        <v>4.5053828482378576E-4</v>
      </c>
      <c r="G1354" s="120"/>
    </row>
    <row r="1355" spans="1:8" x14ac:dyDescent="0.15">
      <c r="A1355" s="25" t="s">
        <v>458</v>
      </c>
      <c r="B1355" s="25" t="s">
        <v>931</v>
      </c>
      <c r="C1355" s="21">
        <v>2.2446879493286302</v>
      </c>
      <c r="D1355" s="22">
        <v>2.2819730532175995</v>
      </c>
      <c r="E1355" s="23">
        <f t="shared" si="53"/>
        <v>-1.6338976411836681E-2</v>
      </c>
      <c r="F1355" s="24">
        <f t="shared" si="54"/>
        <v>8.7710109396675785E-5</v>
      </c>
      <c r="G1355" s="120"/>
    </row>
    <row r="1356" spans="1:8" x14ac:dyDescent="0.15">
      <c r="A1356" s="25" t="s">
        <v>460</v>
      </c>
      <c r="B1356" s="25" t="s">
        <v>932</v>
      </c>
      <c r="C1356" s="21">
        <v>5.7620069455573297E-2</v>
      </c>
      <c r="D1356" s="22">
        <v>3.0952306146683598E-2</v>
      </c>
      <c r="E1356" s="23">
        <f t="shared" si="53"/>
        <v>0.86157597377431694</v>
      </c>
      <c r="F1356" s="24">
        <f t="shared" si="54"/>
        <v>2.251476690514583E-6</v>
      </c>
      <c r="G1356" s="120"/>
    </row>
    <row r="1357" spans="1:8" x14ac:dyDescent="0.15">
      <c r="A1357" s="25" t="s">
        <v>476</v>
      </c>
      <c r="B1357" s="25" t="s">
        <v>933</v>
      </c>
      <c r="C1357" s="21">
        <v>1.5207086970701</v>
      </c>
      <c r="D1357" s="22">
        <v>7.3635270971003903</v>
      </c>
      <c r="E1357" s="23">
        <f t="shared" si="53"/>
        <v>-0.79348093963436017</v>
      </c>
      <c r="F1357" s="24">
        <f t="shared" si="54"/>
        <v>5.9420965938890618E-5</v>
      </c>
      <c r="G1357" s="120"/>
    </row>
    <row r="1358" spans="1:8" x14ac:dyDescent="0.15">
      <c r="A1358" s="25" t="s">
        <v>478</v>
      </c>
      <c r="B1358" s="25" t="s">
        <v>934</v>
      </c>
      <c r="C1358" s="21">
        <v>1.6676865192249599</v>
      </c>
      <c r="D1358" s="22">
        <v>0.57781891158516197</v>
      </c>
      <c r="E1358" s="23">
        <f t="shared" si="53"/>
        <v>1.8861750382137981</v>
      </c>
      <c r="F1358" s="24">
        <f t="shared" si="54"/>
        <v>6.51640541324828E-5</v>
      </c>
      <c r="G1358" s="120"/>
      <c r="H1358" s="4"/>
    </row>
    <row r="1359" spans="1:8" x14ac:dyDescent="0.15">
      <c r="A1359" s="25" t="s">
        <v>937</v>
      </c>
      <c r="B1359" s="25" t="s">
        <v>938</v>
      </c>
      <c r="C1359" s="21">
        <v>4.9106308126765397</v>
      </c>
      <c r="D1359" s="22">
        <v>18.093641333511599</v>
      </c>
      <c r="E1359" s="23">
        <f t="shared" si="53"/>
        <v>-0.72859908505086479</v>
      </c>
      <c r="F1359" s="24">
        <f t="shared" si="54"/>
        <v>1.9188055333721062E-4</v>
      </c>
      <c r="G1359" s="120"/>
    </row>
    <row r="1360" spans="1:8" x14ac:dyDescent="0.15">
      <c r="A1360" s="25" t="s">
        <v>484</v>
      </c>
      <c r="B1360" s="25" t="s">
        <v>939</v>
      </c>
      <c r="C1360" s="21">
        <v>2.1176403981919898</v>
      </c>
      <c r="D1360" s="22">
        <v>0.43368738214075803</v>
      </c>
      <c r="E1360" s="23">
        <f t="shared" si="53"/>
        <v>3.8828729757802503</v>
      </c>
      <c r="F1360" s="24">
        <f t="shared" si="54"/>
        <v>8.2745787022999121E-5</v>
      </c>
      <c r="G1360" s="120"/>
      <c r="H1360" s="4"/>
    </row>
    <row r="1361" spans="1:8" x14ac:dyDescent="0.15">
      <c r="A1361" s="25" t="s">
        <v>486</v>
      </c>
      <c r="B1361" s="25" t="s">
        <v>941</v>
      </c>
      <c r="C1361" s="21">
        <v>0.14781794591306902</v>
      </c>
      <c r="D1361" s="22">
        <v>5.8926358759749706E-2</v>
      </c>
      <c r="E1361" s="23">
        <f t="shared" si="53"/>
        <v>1.5085199395357463</v>
      </c>
      <c r="F1361" s="24">
        <f t="shared" si="54"/>
        <v>5.7759156281410797E-6</v>
      </c>
      <c r="G1361" s="120"/>
      <c r="H1361" s="4"/>
    </row>
    <row r="1362" spans="1:8" x14ac:dyDescent="0.15">
      <c r="A1362" s="25" t="s">
        <v>490</v>
      </c>
      <c r="B1362" s="25" t="s">
        <v>942</v>
      </c>
      <c r="C1362" s="21">
        <v>39.756158956461896</v>
      </c>
      <c r="D1362" s="22">
        <v>16.532488697074701</v>
      </c>
      <c r="E1362" s="23">
        <f t="shared" si="53"/>
        <v>1.4047292385868348</v>
      </c>
      <c r="F1362" s="24">
        <f t="shared" si="54"/>
        <v>1.5534529208417792E-3</v>
      </c>
      <c r="G1362" s="120"/>
    </row>
    <row r="1363" spans="1:8" x14ac:dyDescent="0.15">
      <c r="A1363" s="25" t="s">
        <v>497</v>
      </c>
      <c r="B1363" s="25" t="s">
        <v>943</v>
      </c>
      <c r="C1363" s="21">
        <v>95.074314664264207</v>
      </c>
      <c r="D1363" s="22">
        <v>67.071269314405995</v>
      </c>
      <c r="E1363" s="23">
        <f t="shared" si="53"/>
        <v>0.41751178464492744</v>
      </c>
      <c r="F1363" s="24">
        <f t="shared" si="54"/>
        <v>3.7149834312206814E-3</v>
      </c>
      <c r="G1363" s="120"/>
    </row>
    <row r="1364" spans="1:8" x14ac:dyDescent="0.15">
      <c r="A1364" s="25" t="s">
        <v>499</v>
      </c>
      <c r="B1364" s="25" t="s">
        <v>945</v>
      </c>
      <c r="C1364" s="21">
        <v>6.1256017890751293</v>
      </c>
      <c r="D1364" s="22">
        <v>0.54103373549060496</v>
      </c>
      <c r="E1364" s="23">
        <f t="shared" si="53"/>
        <v>10.322032966244672</v>
      </c>
      <c r="F1364" s="24">
        <f t="shared" si="54"/>
        <v>2.3935496388304136E-4</v>
      </c>
      <c r="G1364" s="120"/>
    </row>
    <row r="1365" spans="1:8" x14ac:dyDescent="0.15">
      <c r="A1365" s="25" t="s">
        <v>502</v>
      </c>
      <c r="B1365" s="25" t="s">
        <v>947</v>
      </c>
      <c r="C1365" s="21">
        <v>0.33817225602655898</v>
      </c>
      <c r="D1365" s="22">
        <v>0.52038520796943599</v>
      </c>
      <c r="E1365" s="23">
        <f t="shared" si="53"/>
        <v>-0.35015013715297416</v>
      </c>
      <c r="F1365" s="24">
        <f t="shared" si="54"/>
        <v>1.3213919369006977E-5</v>
      </c>
      <c r="G1365" s="120"/>
    </row>
    <row r="1366" spans="1:8" x14ac:dyDescent="0.15">
      <c r="A1366" s="25" t="s">
        <v>504</v>
      </c>
      <c r="B1366" s="25" t="s">
        <v>949</v>
      </c>
      <c r="C1366" s="21">
        <v>1.6521220905290897E-2</v>
      </c>
      <c r="D1366" s="22">
        <v>3.8202325185924201E-3</v>
      </c>
      <c r="E1366" s="23">
        <f t="shared" si="53"/>
        <v>3.3246637017210166</v>
      </c>
      <c r="F1366" s="24">
        <f t="shared" si="54"/>
        <v>6.4555881515874849E-7</v>
      </c>
      <c r="G1366" s="120"/>
    </row>
    <row r="1367" spans="1:8" x14ac:dyDescent="0.15">
      <c r="A1367" s="25" t="s">
        <v>506</v>
      </c>
      <c r="B1367" s="25" t="s">
        <v>507</v>
      </c>
      <c r="C1367" s="21">
        <v>8.9274224185467705</v>
      </c>
      <c r="D1367" s="22">
        <v>2.3860348187092999</v>
      </c>
      <c r="E1367" s="23">
        <f t="shared" si="53"/>
        <v>2.7415306551879928</v>
      </c>
      <c r="F1367" s="24">
        <f t="shared" si="54"/>
        <v>3.4883476662993191E-4</v>
      </c>
      <c r="G1367" s="120"/>
    </row>
    <row r="1368" spans="1:8" x14ac:dyDescent="0.15">
      <c r="A1368" s="25" t="s">
        <v>462</v>
      </c>
      <c r="B1368" s="25" t="s">
        <v>468</v>
      </c>
      <c r="C1368" s="21">
        <v>61.819693284265199</v>
      </c>
      <c r="D1368" s="22">
        <v>99.518362908177906</v>
      </c>
      <c r="E1368" s="23">
        <f t="shared" si="53"/>
        <v>-0.37881119144509989</v>
      </c>
      <c r="F1368" s="24">
        <f t="shared" si="54"/>
        <v>2.4155749855803285E-3</v>
      </c>
      <c r="G1368" s="120"/>
    </row>
    <row r="1369" spans="1:8" x14ac:dyDescent="0.15">
      <c r="A1369" s="25" t="s">
        <v>463</v>
      </c>
      <c r="B1369" s="25" t="s">
        <v>469</v>
      </c>
      <c r="C1369" s="21">
        <v>4.1854980968484599</v>
      </c>
      <c r="D1369" s="22">
        <v>2.41848910152427</v>
      </c>
      <c r="E1369" s="23">
        <f t="shared" si="53"/>
        <v>0.73062516354136964</v>
      </c>
      <c r="F1369" s="24">
        <f t="shared" si="54"/>
        <v>1.6354633884142192E-4</v>
      </c>
      <c r="G1369" s="120"/>
    </row>
    <row r="1370" spans="1:8" x14ac:dyDescent="0.15">
      <c r="A1370" s="25" t="s">
        <v>464</v>
      </c>
      <c r="B1370" s="25" t="s">
        <v>470</v>
      </c>
      <c r="C1370" s="21">
        <v>48.581013749999997</v>
      </c>
      <c r="D1370" s="22">
        <v>48.90961145</v>
      </c>
      <c r="E1370" s="23">
        <f t="shared" si="53"/>
        <v>-6.7184688297089457E-3</v>
      </c>
      <c r="F1370" s="24">
        <f t="shared" si="54"/>
        <v>1.8982799065181233E-3</v>
      </c>
      <c r="G1370" s="120"/>
    </row>
    <row r="1371" spans="1:8" x14ac:dyDescent="0.15">
      <c r="A1371" s="25" t="s">
        <v>465</v>
      </c>
      <c r="B1371" s="25" t="s">
        <v>471</v>
      </c>
      <c r="C1371" s="21">
        <v>4.9048621500000005</v>
      </c>
      <c r="D1371" s="22">
        <v>18.535926850000003</v>
      </c>
      <c r="E1371" s="23">
        <f t="shared" si="53"/>
        <v>-0.73538619408179207</v>
      </c>
      <c r="F1371" s="24">
        <f t="shared" si="54"/>
        <v>1.9165514559865032E-4</v>
      </c>
      <c r="G1371" s="120"/>
    </row>
    <row r="1372" spans="1:8" x14ac:dyDescent="0.15">
      <c r="A1372" s="25" t="s">
        <v>466</v>
      </c>
      <c r="B1372" s="25" t="s">
        <v>472</v>
      </c>
      <c r="C1372" s="21">
        <v>41.324244746712701</v>
      </c>
      <c r="D1372" s="22">
        <v>31.158987354043397</v>
      </c>
      <c r="E1372" s="23">
        <f t="shared" si="53"/>
        <v>0.32623837473171902</v>
      </c>
      <c r="F1372" s="24">
        <f t="shared" si="54"/>
        <v>1.6147251240660214E-3</v>
      </c>
      <c r="G1372" s="120"/>
    </row>
    <row r="1373" spans="1:8" x14ac:dyDescent="0.15">
      <c r="A1373" s="25" t="s">
        <v>467</v>
      </c>
      <c r="B1373" s="25" t="s">
        <v>473</v>
      </c>
      <c r="C1373" s="21">
        <v>5.8579420799282502</v>
      </c>
      <c r="D1373" s="22">
        <v>10.025895432130898</v>
      </c>
      <c r="E1373" s="23">
        <f t="shared" si="53"/>
        <v>-0.41571881338850092</v>
      </c>
      <c r="F1373" s="24">
        <f t="shared" si="54"/>
        <v>2.2889628860152758E-4</v>
      </c>
      <c r="G1373" s="120"/>
    </row>
    <row r="1374" spans="1:8" x14ac:dyDescent="0.15">
      <c r="A1374" s="25" t="s">
        <v>511</v>
      </c>
      <c r="B1374" s="25" t="s">
        <v>1323</v>
      </c>
      <c r="C1374" s="21">
        <v>3.8244381832349199</v>
      </c>
      <c r="D1374" s="22">
        <v>2.4622515852245401</v>
      </c>
      <c r="E1374" s="23">
        <f t="shared" si="53"/>
        <v>0.55322803168635493</v>
      </c>
      <c r="F1374" s="24">
        <f t="shared" si="54"/>
        <v>1.4943809518498419E-4</v>
      </c>
      <c r="G1374" s="120"/>
    </row>
    <row r="1375" spans="1:8" x14ac:dyDescent="0.15">
      <c r="A1375" s="25" t="s">
        <v>732</v>
      </c>
      <c r="B1375" s="25" t="s">
        <v>739</v>
      </c>
      <c r="C1375" s="21">
        <v>0.58931306776611914</v>
      </c>
      <c r="D1375" s="22">
        <v>3.3815450375690802E-2</v>
      </c>
      <c r="E1375" s="23">
        <f t="shared" si="53"/>
        <v>16.427331625598089</v>
      </c>
      <c r="F1375" s="24">
        <f t="shared" si="54"/>
        <v>2.3027126624935385E-5</v>
      </c>
      <c r="G1375" s="120"/>
    </row>
    <row r="1376" spans="1:8" x14ac:dyDescent="0.15">
      <c r="A1376" s="25" t="s">
        <v>959</v>
      </c>
      <c r="B1376" s="25" t="s">
        <v>1324</v>
      </c>
      <c r="C1376" s="21">
        <v>6.7214395817325805</v>
      </c>
      <c r="D1376" s="22">
        <v>10.9861155960216</v>
      </c>
      <c r="E1376" s="23">
        <f t="shared" si="53"/>
        <v>-0.3881877973169503</v>
      </c>
      <c r="F1376" s="24">
        <f t="shared" si="54"/>
        <v>2.6263704101643078E-4</v>
      </c>
      <c r="G1376" s="120"/>
      <c r="H1376" s="4"/>
    </row>
    <row r="1377" spans="1:8" x14ac:dyDescent="0.15">
      <c r="A1377" s="25" t="s">
        <v>960</v>
      </c>
      <c r="B1377" s="25" t="s">
        <v>1325</v>
      </c>
      <c r="C1377" s="21">
        <v>0.69485562968332704</v>
      </c>
      <c r="D1377" s="22">
        <v>9.3447921517473789E-2</v>
      </c>
      <c r="E1377" s="23">
        <f t="shared" si="53"/>
        <v>6.4357526459633059</v>
      </c>
      <c r="F1377" s="24">
        <f t="shared" si="54"/>
        <v>2.7151151817182034E-5</v>
      </c>
      <c r="G1377" s="120"/>
    </row>
    <row r="1378" spans="1:8" x14ac:dyDescent="0.15">
      <c r="A1378" s="25" t="s">
        <v>519</v>
      </c>
      <c r="B1378" s="25" t="s">
        <v>520</v>
      </c>
      <c r="C1378" s="21">
        <v>4.6364613499999994</v>
      </c>
      <c r="D1378" s="22">
        <v>9.6954914300000006</v>
      </c>
      <c r="E1378" s="23">
        <f t="shared" si="53"/>
        <v>-0.52179202225337851</v>
      </c>
      <c r="F1378" s="24">
        <f t="shared" si="54"/>
        <v>1.8116751254604872E-4</v>
      </c>
      <c r="G1378" s="120"/>
      <c r="H1378" s="4"/>
    </row>
    <row r="1379" spans="1:8" x14ac:dyDescent="0.15">
      <c r="A1379" s="25" t="s">
        <v>1170</v>
      </c>
      <c r="B1379" s="25" t="s">
        <v>608</v>
      </c>
      <c r="C1379" s="21">
        <v>16.104218929999998</v>
      </c>
      <c r="D1379" s="22">
        <v>23.36036236</v>
      </c>
      <c r="E1379" s="23">
        <f t="shared" si="53"/>
        <v>-0.31061776004060249</v>
      </c>
      <c r="F1379" s="24">
        <f t="shared" si="54"/>
        <v>6.2926466216419352E-4</v>
      </c>
      <c r="G1379" s="120"/>
      <c r="H1379" s="10"/>
    </row>
    <row r="1380" spans="1:8" x14ac:dyDescent="0.15">
      <c r="A1380" s="25" t="s">
        <v>609</v>
      </c>
      <c r="B1380" s="25" t="s">
        <v>610</v>
      </c>
      <c r="C1380" s="21">
        <v>3.5081339999999996E-2</v>
      </c>
      <c r="D1380" s="22">
        <v>1.13525E-3</v>
      </c>
      <c r="E1380" s="23">
        <f t="shared" si="53"/>
        <v>29.901863025765248</v>
      </c>
      <c r="F1380" s="24">
        <f t="shared" si="54"/>
        <v>1.3707866031455652E-6</v>
      </c>
      <c r="G1380" s="120"/>
    </row>
    <row r="1381" spans="1:8" x14ac:dyDescent="0.15">
      <c r="A1381" s="25" t="s">
        <v>963</v>
      </c>
      <c r="B1381" s="25" t="s">
        <v>964</v>
      </c>
      <c r="C1381" s="21">
        <v>3.325885E-2</v>
      </c>
      <c r="D1381" s="22">
        <v>0.36047565000000004</v>
      </c>
      <c r="E1381" s="23">
        <f t="shared" si="53"/>
        <v>-0.90773620908929631</v>
      </c>
      <c r="F1381" s="24">
        <f t="shared" si="54"/>
        <v>1.2995736769470004E-6</v>
      </c>
      <c r="G1381" s="120"/>
    </row>
    <row r="1382" spans="1:8" x14ac:dyDescent="0.15">
      <c r="A1382" s="25" t="s">
        <v>965</v>
      </c>
      <c r="B1382" s="25" t="s">
        <v>648</v>
      </c>
      <c r="C1382" s="21">
        <v>0.70345694999999997</v>
      </c>
      <c r="D1382" s="22">
        <v>0.18147932</v>
      </c>
      <c r="E1382" s="23">
        <f t="shared" si="53"/>
        <v>2.8762375239228359</v>
      </c>
      <c r="F1382" s="24">
        <f t="shared" si="54"/>
        <v>2.7487244299950908E-5</v>
      </c>
      <c r="G1382" s="120"/>
    </row>
    <row r="1383" spans="1:8" x14ac:dyDescent="0.15">
      <c r="A1383" s="25" t="s">
        <v>646</v>
      </c>
      <c r="B1383" s="25" t="s">
        <v>647</v>
      </c>
      <c r="C1383" s="21">
        <v>6.7006750000000004E-2</v>
      </c>
      <c r="D1383" s="22">
        <v>4.2903300000000005E-2</v>
      </c>
      <c r="E1383" s="23">
        <f t="shared" si="53"/>
        <v>0.56180876529311252</v>
      </c>
      <c r="F1383" s="24">
        <f t="shared" si="54"/>
        <v>2.6182567490387798E-6</v>
      </c>
      <c r="G1383" s="120"/>
    </row>
    <row r="1384" spans="1:8" x14ac:dyDescent="0.15">
      <c r="A1384" s="25" t="s">
        <v>604</v>
      </c>
      <c r="B1384" s="25" t="s">
        <v>652</v>
      </c>
      <c r="C1384" s="21">
        <v>7.7534797500000003</v>
      </c>
      <c r="D1384" s="22">
        <v>7.8822238499999999</v>
      </c>
      <c r="E1384" s="23">
        <f t="shared" si="53"/>
        <v>-1.6333474213625632E-2</v>
      </c>
      <c r="F1384" s="24">
        <f t="shared" si="54"/>
        <v>3.0296351761535981E-4</v>
      </c>
      <c r="G1384" s="120"/>
    </row>
    <row r="1385" spans="1:8" x14ac:dyDescent="0.15">
      <c r="A1385" s="25" t="s">
        <v>679</v>
      </c>
      <c r="B1385" s="25" t="s">
        <v>299</v>
      </c>
      <c r="C1385" s="21">
        <v>0.324278557111361</v>
      </c>
      <c r="D1385" s="22">
        <v>0.136168747764677</v>
      </c>
      <c r="E1385" s="23">
        <f t="shared" si="53"/>
        <v>1.3814462748219589</v>
      </c>
      <c r="F1385" s="24">
        <f t="shared" si="54"/>
        <v>1.2671029720518879E-5</v>
      </c>
      <c r="G1385" s="120"/>
    </row>
    <row r="1386" spans="1:8" x14ac:dyDescent="0.15">
      <c r="A1386" s="25" t="s">
        <v>915</v>
      </c>
      <c r="B1386" s="25" t="s">
        <v>300</v>
      </c>
      <c r="C1386" s="21">
        <v>0.30177095927341802</v>
      </c>
      <c r="D1386" s="22">
        <v>1.1492228979575498</v>
      </c>
      <c r="E1386" s="23">
        <f t="shared" ref="E1386:E1417" si="55">IF(ISERROR(C1386/D1386-1),"",((C1386/D1386-1)))</f>
        <v>-0.73741302943951181</v>
      </c>
      <c r="F1386" s="24">
        <f t="shared" ref="F1386:F1417" si="56">C1386/$C$1579</f>
        <v>1.179155608623808E-5</v>
      </c>
      <c r="G1386" s="120"/>
    </row>
    <row r="1387" spans="1:8" x14ac:dyDescent="0.15">
      <c r="A1387" s="25" t="s">
        <v>1326</v>
      </c>
      <c r="B1387" s="25" t="s">
        <v>650</v>
      </c>
      <c r="C1387" s="21">
        <v>0.36324964000000004</v>
      </c>
      <c r="D1387" s="22">
        <v>0.20386972</v>
      </c>
      <c r="E1387" s="23">
        <f t="shared" si="55"/>
        <v>0.78177337958770932</v>
      </c>
      <c r="F1387" s="24">
        <f t="shared" si="56"/>
        <v>1.41938061690189E-5</v>
      </c>
      <c r="G1387" s="120"/>
    </row>
    <row r="1388" spans="1:8" x14ac:dyDescent="0.15">
      <c r="A1388" s="25" t="s">
        <v>688</v>
      </c>
      <c r="B1388" s="25" t="s">
        <v>432</v>
      </c>
      <c r="C1388" s="21">
        <v>0.85062441056885307</v>
      </c>
      <c r="D1388" s="22">
        <v>1.03231712362767</v>
      </c>
      <c r="E1388" s="23">
        <f t="shared" si="55"/>
        <v>-0.17600474592568005</v>
      </c>
      <c r="F1388" s="24">
        <f t="shared" si="56"/>
        <v>3.3237742523985027E-5</v>
      </c>
      <c r="G1388" s="120"/>
    </row>
    <row r="1389" spans="1:8" x14ac:dyDescent="0.15">
      <c r="A1389" s="25" t="s">
        <v>690</v>
      </c>
      <c r="B1389" s="25" t="s">
        <v>301</v>
      </c>
      <c r="C1389" s="21">
        <v>0.69923750084927505</v>
      </c>
      <c r="D1389" s="22">
        <v>2.6878167567567601E-3</v>
      </c>
      <c r="E1389" s="23">
        <f t="shared" si="55"/>
        <v>259.15073352433677</v>
      </c>
      <c r="F1389" s="24">
        <f t="shared" si="56"/>
        <v>2.7322371339896712E-5</v>
      </c>
      <c r="G1389" s="120"/>
    </row>
    <row r="1390" spans="1:8" x14ac:dyDescent="0.15">
      <c r="A1390" s="25" t="s">
        <v>692</v>
      </c>
      <c r="B1390" s="25" t="s">
        <v>693</v>
      </c>
      <c r="C1390" s="21">
        <v>0.96963171999999997</v>
      </c>
      <c r="D1390" s="22">
        <v>2.36038E-3</v>
      </c>
      <c r="E1390" s="23">
        <f t="shared" si="55"/>
        <v>409.79475338716645</v>
      </c>
      <c r="F1390" s="24">
        <f t="shared" si="56"/>
        <v>3.788789629361341E-5</v>
      </c>
      <c r="G1390" s="120"/>
    </row>
    <row r="1391" spans="1:8" x14ac:dyDescent="0.15">
      <c r="A1391" s="25" t="s">
        <v>694</v>
      </c>
      <c r="B1391" s="25" t="s">
        <v>695</v>
      </c>
      <c r="C1391" s="21">
        <v>0.19224725000000001</v>
      </c>
      <c r="D1391" s="22">
        <v>2.3952930000000001E-2</v>
      </c>
      <c r="E1391" s="23">
        <f t="shared" si="55"/>
        <v>7.0260431604818283</v>
      </c>
      <c r="F1391" s="24">
        <f t="shared" si="56"/>
        <v>7.5119694627279433E-6</v>
      </c>
      <c r="G1391" s="120"/>
    </row>
    <row r="1392" spans="1:8" x14ac:dyDescent="0.15">
      <c r="A1392" s="25" t="s">
        <v>696</v>
      </c>
      <c r="B1392" s="25" t="s">
        <v>697</v>
      </c>
      <c r="C1392" s="21">
        <v>0.11799477</v>
      </c>
      <c r="D1392" s="22">
        <v>0.31689590000000001</v>
      </c>
      <c r="E1392" s="23">
        <f t="shared" si="55"/>
        <v>-0.62765447580735501</v>
      </c>
      <c r="F1392" s="24">
        <f t="shared" si="56"/>
        <v>4.6105892750174952E-6</v>
      </c>
      <c r="G1392" s="120"/>
    </row>
    <row r="1393" spans="1:8" x14ac:dyDescent="0.15">
      <c r="A1393" s="25" t="s">
        <v>698</v>
      </c>
      <c r="B1393" s="25" t="s">
        <v>699</v>
      </c>
      <c r="C1393" s="21">
        <v>5.6473114299999994</v>
      </c>
      <c r="D1393" s="22">
        <v>8.2277169999999997E-2</v>
      </c>
      <c r="E1393" s="23">
        <f t="shared" si="55"/>
        <v>67.637647964799953</v>
      </c>
      <c r="F1393" s="24">
        <f t="shared" si="56"/>
        <v>2.2066599656782849E-4</v>
      </c>
      <c r="G1393" s="120"/>
    </row>
    <row r="1394" spans="1:8" x14ac:dyDescent="0.15">
      <c r="A1394" s="25" t="s">
        <v>702</v>
      </c>
      <c r="B1394" s="25" t="s">
        <v>1327</v>
      </c>
      <c r="C1394" s="21">
        <v>2.5573909388462597</v>
      </c>
      <c r="D1394" s="22">
        <v>0.59096468034299698</v>
      </c>
      <c r="E1394" s="23">
        <f t="shared" si="55"/>
        <v>3.3274852523537364</v>
      </c>
      <c r="F1394" s="24">
        <f t="shared" si="56"/>
        <v>9.9928829342787719E-5</v>
      </c>
      <c r="G1394" s="120"/>
    </row>
    <row r="1395" spans="1:8" x14ac:dyDescent="0.15">
      <c r="A1395" s="25" t="s">
        <v>1328</v>
      </c>
      <c r="B1395" s="25" t="s">
        <v>1329</v>
      </c>
      <c r="C1395" s="21">
        <v>1.2370838743918899</v>
      </c>
      <c r="D1395" s="22">
        <v>1.71172718186461</v>
      </c>
      <c r="E1395" s="23">
        <f t="shared" si="55"/>
        <v>-0.27728911038012727</v>
      </c>
      <c r="F1395" s="24">
        <f t="shared" si="56"/>
        <v>4.8338461472218962E-5</v>
      </c>
      <c r="G1395" s="120"/>
    </row>
    <row r="1396" spans="1:8" x14ac:dyDescent="0.15">
      <c r="A1396" s="25" t="s">
        <v>704</v>
      </c>
      <c r="B1396" s="25" t="s">
        <v>222</v>
      </c>
      <c r="C1396" s="21">
        <v>1.8900839304643899</v>
      </c>
      <c r="D1396" s="22">
        <v>0</v>
      </c>
      <c r="E1396" s="23" t="str">
        <f t="shared" si="55"/>
        <v/>
      </c>
      <c r="F1396" s="24">
        <f t="shared" si="56"/>
        <v>7.3854126743770333E-5</v>
      </c>
      <c r="G1396" s="120"/>
    </row>
    <row r="1397" spans="1:8" x14ac:dyDescent="0.15">
      <c r="A1397" s="25" t="s">
        <v>146</v>
      </c>
      <c r="B1397" s="25" t="s">
        <v>605</v>
      </c>
      <c r="C1397" s="21">
        <v>0.101320540540541</v>
      </c>
      <c r="D1397" s="22">
        <v>0</v>
      </c>
      <c r="E1397" s="23" t="str">
        <f t="shared" si="55"/>
        <v/>
      </c>
      <c r="F1397" s="24">
        <f t="shared" si="56"/>
        <v>3.9590517236924454E-6</v>
      </c>
      <c r="G1397" s="120"/>
    </row>
    <row r="1398" spans="1:8" x14ac:dyDescent="0.15">
      <c r="A1398" s="25" t="s">
        <v>707</v>
      </c>
      <c r="B1398" s="25" t="s">
        <v>1330</v>
      </c>
      <c r="C1398" s="21">
        <v>3.1673429356929197</v>
      </c>
      <c r="D1398" s="22">
        <v>2.82595783449539</v>
      </c>
      <c r="E1398" s="23">
        <f t="shared" si="55"/>
        <v>0.1208033244623723</v>
      </c>
      <c r="F1398" s="24">
        <f t="shared" si="56"/>
        <v>1.2376241226291811E-4</v>
      </c>
      <c r="G1398" s="120"/>
    </row>
    <row r="1399" spans="1:8" x14ac:dyDescent="0.15">
      <c r="A1399" s="25" t="s">
        <v>709</v>
      </c>
      <c r="B1399" s="25" t="s">
        <v>1331</v>
      </c>
      <c r="C1399" s="21">
        <v>4.0906563207060795</v>
      </c>
      <c r="D1399" s="22">
        <v>1.9725653106083199</v>
      </c>
      <c r="E1399" s="23">
        <f t="shared" si="55"/>
        <v>1.0737748447196211</v>
      </c>
      <c r="F1399" s="24">
        <f t="shared" si="56"/>
        <v>1.5984044174186684E-4</v>
      </c>
      <c r="G1399" s="120"/>
      <c r="H1399" s="4"/>
    </row>
    <row r="1400" spans="1:8" x14ac:dyDescent="0.15">
      <c r="A1400" s="25" t="s">
        <v>711</v>
      </c>
      <c r="B1400" s="25" t="s">
        <v>712</v>
      </c>
      <c r="C1400" s="21">
        <v>4.8378060000000001E-2</v>
      </c>
      <c r="D1400" s="22">
        <v>0.34267991999999997</v>
      </c>
      <c r="E1400" s="23">
        <f t="shared" si="55"/>
        <v>-0.8588243513071907</v>
      </c>
      <c r="F1400" s="24">
        <f t="shared" si="56"/>
        <v>1.8903495856820848E-6</v>
      </c>
      <c r="G1400" s="120"/>
    </row>
    <row r="1401" spans="1:8" x14ac:dyDescent="0.15">
      <c r="A1401" s="25" t="s">
        <v>744</v>
      </c>
      <c r="B1401" s="25" t="s">
        <v>745</v>
      </c>
      <c r="C1401" s="21">
        <v>0.4153635</v>
      </c>
      <c r="D1401" s="22">
        <v>3.3687599999999998E-2</v>
      </c>
      <c r="E1401" s="23">
        <f t="shared" si="55"/>
        <v>11.329863213764115</v>
      </c>
      <c r="F1401" s="24">
        <f t="shared" si="56"/>
        <v>1.6230130355215993E-5</v>
      </c>
      <c r="G1401" s="120"/>
      <c r="H1401" s="4"/>
    </row>
    <row r="1402" spans="1:8" x14ac:dyDescent="0.15">
      <c r="A1402" s="25" t="s">
        <v>1445</v>
      </c>
      <c r="B1402" s="25" t="s">
        <v>1332</v>
      </c>
      <c r="C1402" s="21">
        <v>6.9631490691728599</v>
      </c>
      <c r="D1402" s="22">
        <v>3.9744589898768301</v>
      </c>
      <c r="E1402" s="23">
        <f t="shared" si="55"/>
        <v>0.7519740641200201</v>
      </c>
      <c r="F1402" s="24">
        <f t="shared" si="56"/>
        <v>2.7208172378043909E-4</v>
      </c>
      <c r="G1402" s="120"/>
      <c r="H1402" s="4"/>
    </row>
    <row r="1403" spans="1:8" x14ac:dyDescent="0.15">
      <c r="A1403" s="25" t="s">
        <v>223</v>
      </c>
      <c r="B1403" s="25" t="s">
        <v>1448</v>
      </c>
      <c r="C1403" s="21">
        <v>0.27262999999999998</v>
      </c>
      <c r="D1403" s="22">
        <v>0.52301949999999997</v>
      </c>
      <c r="E1403" s="23">
        <f t="shared" si="55"/>
        <v>-0.47873836443956674</v>
      </c>
      <c r="F1403" s="24">
        <f t="shared" si="56"/>
        <v>1.0652887022433449E-5</v>
      </c>
      <c r="G1403" s="120"/>
    </row>
    <row r="1404" spans="1:8" x14ac:dyDescent="0.15">
      <c r="A1404" s="25" t="s">
        <v>1449</v>
      </c>
      <c r="B1404" s="25" t="s">
        <v>1450</v>
      </c>
      <c r="C1404" s="21">
        <v>2.3608199999999999E-2</v>
      </c>
      <c r="D1404" s="22">
        <v>0.28799140000000001</v>
      </c>
      <c r="E1404" s="23">
        <f t="shared" si="55"/>
        <v>-0.91802463545786439</v>
      </c>
      <c r="F1404" s="24">
        <f t="shared" si="56"/>
        <v>9.2247913803694883E-7</v>
      </c>
      <c r="G1404" s="120"/>
    </row>
    <row r="1405" spans="1:8" x14ac:dyDescent="0.15">
      <c r="A1405" s="25" t="s">
        <v>1451</v>
      </c>
      <c r="B1405" s="25" t="s">
        <v>1452</v>
      </c>
      <c r="C1405" s="21">
        <v>2.3388200000000001E-2</v>
      </c>
      <c r="D1405" s="22">
        <v>0.19930338</v>
      </c>
      <c r="E1405" s="23">
        <f t="shared" si="55"/>
        <v>-0.88265025911753225</v>
      </c>
      <c r="F1405" s="24">
        <f t="shared" si="56"/>
        <v>9.1388274312466718E-7</v>
      </c>
      <c r="G1405" s="120"/>
    </row>
    <row r="1406" spans="1:8" x14ac:dyDescent="0.15">
      <c r="A1406" s="25" t="s">
        <v>1333</v>
      </c>
      <c r="B1406" s="25" t="s">
        <v>1453</v>
      </c>
      <c r="C1406" s="21">
        <v>3.0487030213282402</v>
      </c>
      <c r="D1406" s="22">
        <v>1.8794114436079001</v>
      </c>
      <c r="E1406" s="23">
        <f t="shared" si="55"/>
        <v>0.62215837926135786</v>
      </c>
      <c r="F1406" s="24">
        <f t="shared" si="56"/>
        <v>1.1912661428001781E-4</v>
      </c>
      <c r="G1406" s="120"/>
    </row>
    <row r="1407" spans="1:8" x14ac:dyDescent="0.15">
      <c r="A1407" s="25" t="s">
        <v>1454</v>
      </c>
      <c r="B1407" s="25" t="s">
        <v>1455</v>
      </c>
      <c r="C1407" s="21">
        <v>3.6665402113233297E-2</v>
      </c>
      <c r="D1407" s="22">
        <v>0.24969342199653302</v>
      </c>
      <c r="E1407" s="23">
        <f t="shared" si="55"/>
        <v>-0.85315831782808282</v>
      </c>
      <c r="F1407" s="24">
        <f t="shared" si="56"/>
        <v>1.4326830735589149E-6</v>
      </c>
      <c r="G1407" s="120"/>
    </row>
    <row r="1408" spans="1:8" x14ac:dyDescent="0.15">
      <c r="A1408" s="25" t="s">
        <v>1456</v>
      </c>
      <c r="B1408" s="25" t="s">
        <v>1457</v>
      </c>
      <c r="C1408" s="21">
        <v>0.196329557781773</v>
      </c>
      <c r="D1408" s="22">
        <v>4.6007805086151991E-3</v>
      </c>
      <c r="E1408" s="23">
        <f t="shared" si="55"/>
        <v>41.673098056761404</v>
      </c>
      <c r="F1408" s="24">
        <f t="shared" si="56"/>
        <v>7.6714836892988575E-6</v>
      </c>
      <c r="G1408" s="120"/>
    </row>
    <row r="1409" spans="1:7" x14ac:dyDescent="0.15">
      <c r="A1409" s="25" t="s">
        <v>1458</v>
      </c>
      <c r="B1409" s="25" t="s">
        <v>1459</v>
      </c>
      <c r="C1409" s="21">
        <v>0.54832936664474097</v>
      </c>
      <c r="D1409" s="22">
        <v>8.4312497460547822E-3</v>
      </c>
      <c r="E1409" s="23">
        <f t="shared" si="55"/>
        <v>64.035360493421464</v>
      </c>
      <c r="F1409" s="24">
        <f t="shared" si="56"/>
        <v>2.1425708080361345E-5</v>
      </c>
      <c r="G1409" s="120"/>
    </row>
    <row r="1410" spans="1:7" x14ac:dyDescent="0.15">
      <c r="A1410" s="25" t="s">
        <v>1460</v>
      </c>
      <c r="B1410" s="25" t="s">
        <v>1461</v>
      </c>
      <c r="C1410" s="21">
        <v>0</v>
      </c>
      <c r="D1410" s="22">
        <v>8.6885763513513486E-2</v>
      </c>
      <c r="E1410" s="23">
        <f t="shared" si="55"/>
        <v>-1</v>
      </c>
      <c r="F1410" s="24">
        <f t="shared" si="56"/>
        <v>0</v>
      </c>
      <c r="G1410" s="120"/>
    </row>
    <row r="1411" spans="1:7" x14ac:dyDescent="0.15">
      <c r="A1411" s="25" t="s">
        <v>1462</v>
      </c>
      <c r="B1411" s="25" t="s">
        <v>1463</v>
      </c>
      <c r="C1411" s="21">
        <v>4.94651724751067E-3</v>
      </c>
      <c r="D1411" s="22">
        <v>2.0108343632539799E-2</v>
      </c>
      <c r="E1411" s="23">
        <f t="shared" si="55"/>
        <v>-0.75400672785867362</v>
      </c>
      <c r="F1411" s="24">
        <f t="shared" si="56"/>
        <v>1.9328279863642901E-7</v>
      </c>
      <c r="G1411" s="120"/>
    </row>
    <row r="1412" spans="1:7" x14ac:dyDescent="0.15">
      <c r="A1412" s="25" t="s">
        <v>1464</v>
      </c>
      <c r="B1412" s="25" t="s">
        <v>1465</v>
      </c>
      <c r="C1412" s="21">
        <v>1.38311647233422</v>
      </c>
      <c r="D1412" s="22">
        <v>1.21277319350122</v>
      </c>
      <c r="E1412" s="23">
        <f t="shared" si="55"/>
        <v>0.14045765502222785</v>
      </c>
      <c r="F1412" s="24">
        <f t="shared" si="56"/>
        <v>5.4044615481213162E-5</v>
      </c>
      <c r="G1412" s="120"/>
    </row>
    <row r="1413" spans="1:7" x14ac:dyDescent="0.15">
      <c r="A1413" s="25" t="s">
        <v>1215</v>
      </c>
      <c r="B1413" s="25" t="s">
        <v>1466</v>
      </c>
      <c r="C1413" s="21">
        <v>0.34951393405995401</v>
      </c>
      <c r="D1413" s="22">
        <v>0.54804174113895787</v>
      </c>
      <c r="E1413" s="23">
        <f t="shared" si="55"/>
        <v>-0.36224942769216273</v>
      </c>
      <c r="F1413" s="24">
        <f t="shared" si="56"/>
        <v>1.3657090020566132E-5</v>
      </c>
      <c r="G1413" s="120"/>
    </row>
    <row r="1414" spans="1:7" x14ac:dyDescent="0.15">
      <c r="A1414" s="25" t="s">
        <v>1216</v>
      </c>
      <c r="B1414" s="25" t="s">
        <v>1467</v>
      </c>
      <c r="C1414" s="21">
        <v>0.14080176551368401</v>
      </c>
      <c r="D1414" s="22">
        <v>3.4429614854586101E-2</v>
      </c>
      <c r="E1414" s="23">
        <f t="shared" si="55"/>
        <v>3.089553894470269</v>
      </c>
      <c r="F1414" s="24">
        <f t="shared" si="56"/>
        <v>5.5017617304641532E-6</v>
      </c>
      <c r="G1414" s="120"/>
    </row>
    <row r="1415" spans="1:7" x14ac:dyDescent="0.15">
      <c r="A1415" s="25" t="s">
        <v>1468</v>
      </c>
      <c r="B1415" s="25" t="s">
        <v>1469</v>
      </c>
      <c r="C1415" s="21">
        <v>1.9692500000000001E-3</v>
      </c>
      <c r="D1415" s="22">
        <v>1.5567549999999999E-2</v>
      </c>
      <c r="E1415" s="23">
        <f t="shared" si="55"/>
        <v>-0.87350289544597581</v>
      </c>
      <c r="F1415" s="24">
        <f t="shared" si="56"/>
        <v>7.6947503095503328E-8</v>
      </c>
      <c r="G1415" s="120"/>
    </row>
    <row r="1416" spans="1:7" x14ac:dyDescent="0.15">
      <c r="A1416" s="25" t="s">
        <v>1476</v>
      </c>
      <c r="B1416" s="25" t="s">
        <v>1477</v>
      </c>
      <c r="C1416" s="21">
        <v>6.1539589801488708</v>
      </c>
      <c r="D1416" s="22">
        <v>3.3773857586633698</v>
      </c>
      <c r="E1416" s="23">
        <f t="shared" si="55"/>
        <v>0.82210722135109449</v>
      </c>
      <c r="F1416" s="24">
        <f t="shared" si="56"/>
        <v>2.4046300757882733E-4</v>
      </c>
      <c r="G1416" s="120"/>
    </row>
    <row r="1417" spans="1:7" x14ac:dyDescent="0.15">
      <c r="A1417" s="25" t="s">
        <v>221</v>
      </c>
      <c r="B1417" s="25" t="s">
        <v>216</v>
      </c>
      <c r="C1417" s="21">
        <v>3.1125657894736799E-3</v>
      </c>
      <c r="D1417" s="22">
        <v>0.57507338175355704</v>
      </c>
      <c r="E1417" s="23">
        <f t="shared" si="55"/>
        <v>-0.99458753284670798</v>
      </c>
      <c r="F1417" s="24">
        <f t="shared" si="56"/>
        <v>1.2162202143988001E-7</v>
      </c>
      <c r="G1417" s="120"/>
    </row>
    <row r="1418" spans="1:7" x14ac:dyDescent="0.15">
      <c r="A1418" s="25" t="s">
        <v>1493</v>
      </c>
      <c r="B1418" s="25" t="s">
        <v>1492</v>
      </c>
      <c r="C1418" s="21">
        <v>33.359028979999998</v>
      </c>
      <c r="D1418" s="22">
        <v>16.475634899999999</v>
      </c>
      <c r="E1418" s="23">
        <f t="shared" ref="E1418:E1449" si="57">IF(ISERROR(C1418/D1418-1),"",((C1418/D1418-1)))</f>
        <v>1.0247492240799776</v>
      </c>
      <c r="F1418" s="24">
        <f t="shared" ref="F1418:F1443" si="58">C1418/$C$1579</f>
        <v>1.303488122737862E-3</v>
      </c>
      <c r="G1418" s="120"/>
    </row>
    <row r="1419" spans="1:7" x14ac:dyDescent="0.15">
      <c r="A1419" s="25" t="s">
        <v>1334</v>
      </c>
      <c r="B1419" s="25" t="s">
        <v>1494</v>
      </c>
      <c r="C1419" s="21">
        <v>1.46268536</v>
      </c>
      <c r="D1419" s="22">
        <v>1.51941276</v>
      </c>
      <c r="E1419" s="23">
        <f t="shared" si="57"/>
        <v>-3.7335082008920328E-2</v>
      </c>
      <c r="F1419" s="24">
        <f t="shared" si="58"/>
        <v>5.7153731758967826E-5</v>
      </c>
      <c r="G1419" s="120"/>
    </row>
    <row r="1420" spans="1:7" x14ac:dyDescent="0.15">
      <c r="A1420" s="25" t="s">
        <v>1498</v>
      </c>
      <c r="B1420" s="25" t="s">
        <v>1499</v>
      </c>
      <c r="C1420" s="21">
        <v>4.6301703885238297</v>
      </c>
      <c r="D1420" s="22">
        <v>2.0587857512720298</v>
      </c>
      <c r="E1420" s="23">
        <f t="shared" si="57"/>
        <v>1.2489811704122484</v>
      </c>
      <c r="F1420" s="24">
        <f t="shared" si="58"/>
        <v>1.8092169623138007E-4</v>
      </c>
      <c r="G1420" s="120"/>
    </row>
    <row r="1421" spans="1:7" x14ac:dyDescent="0.15">
      <c r="A1421" s="25" t="s">
        <v>1094</v>
      </c>
      <c r="B1421" s="25" t="s">
        <v>1495</v>
      </c>
      <c r="C1421" s="21">
        <v>13.926423949999998</v>
      </c>
      <c r="D1421" s="22">
        <v>4.7776263200000004</v>
      </c>
      <c r="E1421" s="23">
        <f t="shared" si="57"/>
        <v>1.9149253242559996</v>
      </c>
      <c r="F1421" s="24">
        <f t="shared" si="58"/>
        <v>5.4416836359117251E-4</v>
      </c>
      <c r="G1421" s="120"/>
    </row>
    <row r="1422" spans="1:7" x14ac:dyDescent="0.15">
      <c r="A1422" s="25" t="s">
        <v>1027</v>
      </c>
      <c r="B1422" s="25" t="s">
        <v>1497</v>
      </c>
      <c r="C1422" s="21">
        <v>7.8958429267952006</v>
      </c>
      <c r="D1422" s="22">
        <v>3.1455278960809396</v>
      </c>
      <c r="E1422" s="23">
        <f t="shared" si="57"/>
        <v>1.5101805444589282</v>
      </c>
      <c r="F1422" s="24">
        <f t="shared" si="58"/>
        <v>3.0852629074580763E-4</v>
      </c>
      <c r="G1422" s="120"/>
    </row>
    <row r="1423" spans="1:7" x14ac:dyDescent="0.15">
      <c r="A1423" s="25" t="s">
        <v>1132</v>
      </c>
      <c r="B1423" s="25" t="s">
        <v>1335</v>
      </c>
      <c r="C1423" s="21">
        <v>0.46498558802217704</v>
      </c>
      <c r="D1423" s="22">
        <v>0.68658478597551209</v>
      </c>
      <c r="E1423" s="23">
        <f t="shared" si="57"/>
        <v>-0.3227557651725167</v>
      </c>
      <c r="F1423" s="24">
        <f t="shared" si="58"/>
        <v>1.8169089741627979E-5</v>
      </c>
      <c r="G1423" s="120"/>
    </row>
    <row r="1424" spans="1:7" x14ac:dyDescent="0.15">
      <c r="A1424" s="25" t="s">
        <v>1028</v>
      </c>
      <c r="B1424" s="25" t="s">
        <v>1496</v>
      </c>
      <c r="C1424" s="21">
        <v>6.4491418307173198</v>
      </c>
      <c r="D1424" s="22">
        <v>3.1556348867416202</v>
      </c>
      <c r="E1424" s="23">
        <f t="shared" si="57"/>
        <v>1.0436907507308111</v>
      </c>
      <c r="F1424" s="24">
        <f t="shared" si="58"/>
        <v>2.5199713646437014E-4</v>
      </c>
      <c r="G1424" s="120"/>
    </row>
    <row r="1425" spans="1:8" x14ac:dyDescent="0.15">
      <c r="A1425" s="25" t="s">
        <v>1095</v>
      </c>
      <c r="B1425" s="25" t="s">
        <v>1096</v>
      </c>
      <c r="C1425" s="21">
        <v>1.6008633605868199</v>
      </c>
      <c r="D1425" s="22">
        <v>1.0791141485909501</v>
      </c>
      <c r="E1425" s="23">
        <f t="shared" si="57"/>
        <v>0.48349770288633698</v>
      </c>
      <c r="F1425" s="24">
        <f t="shared" si="58"/>
        <v>6.2552971128212344E-5</v>
      </c>
      <c r="G1425" s="120"/>
      <c r="H1425" s="4"/>
    </row>
    <row r="1426" spans="1:8" x14ac:dyDescent="0.15">
      <c r="A1426" s="25" t="s">
        <v>1343</v>
      </c>
      <c r="B1426" s="25" t="s">
        <v>1344</v>
      </c>
      <c r="C1426" s="21">
        <v>5.0834342216376696</v>
      </c>
      <c r="D1426" s="22">
        <v>3.4445194146974401</v>
      </c>
      <c r="E1426" s="23">
        <f t="shared" si="57"/>
        <v>0.47580362007748733</v>
      </c>
      <c r="F1426" s="24">
        <f t="shared" si="58"/>
        <v>1.9863276399911239E-4</v>
      </c>
      <c r="G1426" s="120"/>
    </row>
    <row r="1427" spans="1:8" x14ac:dyDescent="0.15">
      <c r="A1427" s="25" t="s">
        <v>1345</v>
      </c>
      <c r="B1427" s="25" t="s">
        <v>1346</v>
      </c>
      <c r="C1427" s="21">
        <v>57.773040816259801</v>
      </c>
      <c r="D1427" s="22">
        <v>29.309045038729597</v>
      </c>
      <c r="E1427" s="23">
        <f t="shared" si="57"/>
        <v>0.97116762896632336</v>
      </c>
      <c r="F1427" s="24">
        <f t="shared" si="58"/>
        <v>2.2574539733633569E-3</v>
      </c>
      <c r="G1427" s="120"/>
      <c r="H1427" s="4"/>
    </row>
    <row r="1428" spans="1:8" x14ac:dyDescent="0.15">
      <c r="A1428" s="25" t="s">
        <v>1347</v>
      </c>
      <c r="B1428" s="25" t="s">
        <v>1348</v>
      </c>
      <c r="C1428" s="21">
        <v>0.50264090000000006</v>
      </c>
      <c r="D1428" s="22">
        <v>0.21994488000000001</v>
      </c>
      <c r="E1428" s="23">
        <f t="shared" si="57"/>
        <v>1.2853039361498211</v>
      </c>
      <c r="F1428" s="24">
        <f t="shared" si="58"/>
        <v>1.9640453070294062E-5</v>
      </c>
      <c r="G1428" s="120"/>
      <c r="H1428" s="4"/>
    </row>
    <row r="1429" spans="1:8" x14ac:dyDescent="0.15">
      <c r="A1429" s="25" t="s">
        <v>1349</v>
      </c>
      <c r="B1429" s="25" t="s">
        <v>1350</v>
      </c>
      <c r="C1429" s="21">
        <v>3.9494373650124599</v>
      </c>
      <c r="D1429" s="22">
        <v>1.7595274115410702</v>
      </c>
      <c r="E1429" s="23">
        <f t="shared" si="57"/>
        <v>1.2446012145689576</v>
      </c>
      <c r="F1429" s="24">
        <f t="shared" si="58"/>
        <v>1.5432237850440155E-4</v>
      </c>
      <c r="G1429" s="120"/>
    </row>
    <row r="1430" spans="1:8" x14ac:dyDescent="0.15">
      <c r="A1430" s="25" t="s">
        <v>1351</v>
      </c>
      <c r="B1430" s="25" t="s">
        <v>1501</v>
      </c>
      <c r="C1430" s="21">
        <v>69.31586870000001</v>
      </c>
      <c r="D1430" s="22">
        <v>47.556671219999998</v>
      </c>
      <c r="E1430" s="23">
        <f t="shared" si="57"/>
        <v>0.4575424839838067</v>
      </c>
      <c r="F1430" s="24">
        <f t="shared" si="58"/>
        <v>2.7084844592412099E-3</v>
      </c>
      <c r="G1430" s="120"/>
    </row>
    <row r="1431" spans="1:8" x14ac:dyDescent="0.15">
      <c r="A1431" s="25" t="s">
        <v>1352</v>
      </c>
      <c r="B1431" s="25" t="s">
        <v>1353</v>
      </c>
      <c r="C1431" s="21">
        <v>28.980128718498896</v>
      </c>
      <c r="D1431" s="22">
        <v>21.734769417682902</v>
      </c>
      <c r="E1431" s="23">
        <f t="shared" si="57"/>
        <v>0.33335340079206643</v>
      </c>
      <c r="F1431" s="24">
        <f t="shared" si="58"/>
        <v>1.1323846866953299E-3</v>
      </c>
      <c r="G1431" s="120"/>
      <c r="H1431" s="4"/>
    </row>
    <row r="1432" spans="1:8" x14ac:dyDescent="0.15">
      <c r="A1432" s="25" t="s">
        <v>1420</v>
      </c>
      <c r="B1432" s="25" t="s">
        <v>1421</v>
      </c>
      <c r="C1432" s="21">
        <v>2.0540332028814299</v>
      </c>
      <c r="D1432" s="22">
        <v>1.9004120204817401</v>
      </c>
      <c r="E1432" s="23">
        <f t="shared" si="57"/>
        <v>8.0835724434508593E-2</v>
      </c>
      <c r="F1432" s="24">
        <f t="shared" si="58"/>
        <v>8.0260366249580001E-5</v>
      </c>
      <c r="G1432" s="120"/>
    </row>
    <row r="1433" spans="1:8" x14ac:dyDescent="0.15">
      <c r="A1433" s="25" t="s">
        <v>1422</v>
      </c>
      <c r="B1433" s="25" t="s">
        <v>1423</v>
      </c>
      <c r="C1433" s="21">
        <v>22.952836528228499</v>
      </c>
      <c r="D1433" s="22">
        <v>23.166924255919898</v>
      </c>
      <c r="E1433" s="23">
        <f t="shared" si="57"/>
        <v>-9.2410941274042591E-3</v>
      </c>
      <c r="F1433" s="24">
        <f t="shared" si="58"/>
        <v>8.968711234258952E-4</v>
      </c>
      <c r="G1433" s="120"/>
      <c r="H1433" s="4"/>
    </row>
    <row r="1434" spans="1:8" x14ac:dyDescent="0.15">
      <c r="A1434" s="25" t="s">
        <v>1424</v>
      </c>
      <c r="B1434" s="25" t="s">
        <v>1425</v>
      </c>
      <c r="C1434" s="21">
        <v>410.65006164516598</v>
      </c>
      <c r="D1434" s="22">
        <v>246.40015781727001</v>
      </c>
      <c r="E1434" s="23">
        <f t="shared" si="57"/>
        <v>0.66659820871423081</v>
      </c>
      <c r="F1434" s="24">
        <f t="shared" si="58"/>
        <v>1.6045955002975773E-2</v>
      </c>
      <c r="G1434" s="120"/>
      <c r="H1434" s="4"/>
    </row>
    <row r="1435" spans="1:8" x14ac:dyDescent="0.15">
      <c r="A1435" s="25" t="s">
        <v>1426</v>
      </c>
      <c r="B1435" s="25" t="s">
        <v>1427</v>
      </c>
      <c r="C1435" s="21">
        <v>24.6228059539961</v>
      </c>
      <c r="D1435" s="22">
        <v>20.153819784818001</v>
      </c>
      <c r="E1435" s="23">
        <f t="shared" si="57"/>
        <v>0.22174387867378931</v>
      </c>
      <c r="F1435" s="24">
        <f t="shared" si="58"/>
        <v>9.6212438104105241E-4</v>
      </c>
      <c r="G1435" s="120"/>
    </row>
    <row r="1436" spans="1:8" x14ac:dyDescent="0.15">
      <c r="A1436" s="25" t="s">
        <v>1428</v>
      </c>
      <c r="B1436" s="25" t="s">
        <v>1429</v>
      </c>
      <c r="C1436" s="21">
        <v>375.48830098877801</v>
      </c>
      <c r="D1436" s="22">
        <v>559.35603713599596</v>
      </c>
      <c r="E1436" s="23">
        <f t="shared" si="57"/>
        <v>-0.32871324154943249</v>
      </c>
      <c r="F1436" s="24">
        <f t="shared" si="58"/>
        <v>1.4672026001096497E-2</v>
      </c>
      <c r="G1436" s="120"/>
    </row>
    <row r="1437" spans="1:8" x14ac:dyDescent="0.15">
      <c r="A1437" s="25" t="s">
        <v>793</v>
      </c>
      <c r="B1437" s="25" t="s">
        <v>797</v>
      </c>
      <c r="C1437" s="21">
        <v>59.052518689999999</v>
      </c>
      <c r="D1437" s="22">
        <v>107.73908587999999</v>
      </c>
      <c r="E1437" s="23">
        <f t="shared" si="57"/>
        <v>-0.45189326410498032</v>
      </c>
      <c r="F1437" s="24">
        <f t="shared" si="58"/>
        <v>2.307448960109708E-3</v>
      </c>
      <c r="G1437" s="120"/>
      <c r="H1437" s="4"/>
    </row>
    <row r="1438" spans="1:8" x14ac:dyDescent="0.15">
      <c r="A1438" s="25" t="s">
        <v>794</v>
      </c>
      <c r="B1438" s="25" t="s">
        <v>798</v>
      </c>
      <c r="C1438" s="21">
        <v>89.480912544680407</v>
      </c>
      <c r="D1438" s="22">
        <v>65.541472390244493</v>
      </c>
      <c r="E1438" s="23">
        <f t="shared" si="57"/>
        <v>0.36525636793596328</v>
      </c>
      <c r="F1438" s="24">
        <f t="shared" si="58"/>
        <v>3.4964239152064278E-3</v>
      </c>
      <c r="G1438" s="120"/>
    </row>
    <row r="1439" spans="1:8" x14ac:dyDescent="0.15">
      <c r="A1439" s="25" t="s">
        <v>1430</v>
      </c>
      <c r="B1439" s="25" t="s">
        <v>1431</v>
      </c>
      <c r="C1439" s="21">
        <v>5.1313454607997802</v>
      </c>
      <c r="D1439" s="22">
        <v>14.443023732420301</v>
      </c>
      <c r="E1439" s="23">
        <f t="shared" si="57"/>
        <v>-0.64471806209932114</v>
      </c>
      <c r="F1439" s="24">
        <f t="shared" si="58"/>
        <v>2.0050487278354095E-4</v>
      </c>
      <c r="G1439" s="120"/>
      <c r="H1439" s="4"/>
    </row>
    <row r="1440" spans="1:8" x14ac:dyDescent="0.15">
      <c r="A1440" s="25" t="s">
        <v>1432</v>
      </c>
      <c r="B1440" s="25" t="s">
        <v>1433</v>
      </c>
      <c r="C1440" s="21">
        <v>21.013667929859601</v>
      </c>
      <c r="D1440" s="22">
        <v>38.949888266162404</v>
      </c>
      <c r="E1440" s="23">
        <f t="shared" si="57"/>
        <v>-0.46049478277668998</v>
      </c>
      <c r="F1440" s="24">
        <f t="shared" si="58"/>
        <v>8.2109903673010056E-4</v>
      </c>
      <c r="G1440" s="120"/>
      <c r="H1440" s="4"/>
    </row>
    <row r="1441" spans="1:8" x14ac:dyDescent="0.15">
      <c r="A1441" s="25" t="s">
        <v>1434</v>
      </c>
      <c r="B1441" s="25" t="s">
        <v>1435</v>
      </c>
      <c r="C1441" s="21">
        <v>58.050574538916095</v>
      </c>
      <c r="D1441" s="22">
        <v>101.181337679341</v>
      </c>
      <c r="E1441" s="23">
        <f t="shared" si="57"/>
        <v>-0.4262719205898704</v>
      </c>
      <c r="F1441" s="24">
        <f t="shared" si="58"/>
        <v>2.2682984710062169E-3</v>
      </c>
      <c r="G1441" s="120"/>
    </row>
    <row r="1442" spans="1:8" x14ac:dyDescent="0.15">
      <c r="A1442" s="25" t="s">
        <v>795</v>
      </c>
      <c r="B1442" s="25" t="s">
        <v>799</v>
      </c>
      <c r="C1442" s="21">
        <v>13.971741679999999</v>
      </c>
      <c r="D1442" s="22">
        <v>16.667024550000001</v>
      </c>
      <c r="E1442" s="23">
        <f t="shared" si="57"/>
        <v>-0.16171349972602045</v>
      </c>
      <c r="F1442" s="24">
        <f t="shared" si="58"/>
        <v>5.4593913224393689E-4</v>
      </c>
      <c r="G1442" s="120"/>
      <c r="H1442" s="4"/>
    </row>
    <row r="1443" spans="1:8" x14ac:dyDescent="0.15">
      <c r="A1443" s="25" t="s">
        <v>796</v>
      </c>
      <c r="B1443" s="25" t="s">
        <v>800</v>
      </c>
      <c r="C1443" s="21">
        <v>11.8123632733253</v>
      </c>
      <c r="D1443" s="22">
        <v>6.1332052103092609</v>
      </c>
      <c r="E1443" s="23">
        <f t="shared" si="57"/>
        <v>0.92596902733174202</v>
      </c>
      <c r="F1443" s="24">
        <f t="shared" si="58"/>
        <v>4.615624524765308E-4</v>
      </c>
      <c r="G1443" s="120"/>
    </row>
    <row r="1444" spans="1:8" s="4" customFormat="1" x14ac:dyDescent="0.15">
      <c r="A1444" s="111" t="s">
        <v>1292</v>
      </c>
      <c r="B1444" s="26"/>
      <c r="C1444" s="27">
        <f>SUM(C1290:C1443)</f>
        <v>1912.6027374596565</v>
      </c>
      <c r="D1444" s="28">
        <f>SUM(D1290:D1443)</f>
        <v>1969.4923360243788</v>
      </c>
      <c r="E1444" s="29">
        <f t="shared" si="57"/>
        <v>-2.8885412511713393E-2</v>
      </c>
      <c r="F1444" s="48">
        <f>C1444/$C1579</f>
        <v>7.4734038370519257E-2</v>
      </c>
      <c r="G1444" s="120"/>
    </row>
    <row r="1445" spans="1:8" x14ac:dyDescent="0.15">
      <c r="C1445" s="136"/>
      <c r="D1445" s="113"/>
      <c r="E1445" s="32" t="str">
        <f t="shared" si="57"/>
        <v/>
      </c>
      <c r="H1445" s="4"/>
    </row>
    <row r="1446" spans="1:8" s="4" customFormat="1" x14ac:dyDescent="0.15">
      <c r="A1446" s="33" t="s">
        <v>777</v>
      </c>
      <c r="B1446" s="33" t="s">
        <v>1543</v>
      </c>
      <c r="C1446" s="140" t="s">
        <v>1000</v>
      </c>
      <c r="D1446" s="141"/>
      <c r="E1446" s="142"/>
      <c r="F1446" s="112"/>
      <c r="G1446"/>
      <c r="H1446"/>
    </row>
    <row r="1447" spans="1:8" s="4" customFormat="1" x14ac:dyDescent="0.15">
      <c r="A1447" s="36"/>
      <c r="B1447" s="36"/>
      <c r="C1447" s="7" t="s">
        <v>1396</v>
      </c>
      <c r="D1447" s="38" t="s">
        <v>154</v>
      </c>
      <c r="E1447" s="38" t="s">
        <v>1511</v>
      </c>
      <c r="F1447" s="40" t="s">
        <v>1512</v>
      </c>
      <c r="G1447"/>
    </row>
    <row r="1448" spans="1:8" x14ac:dyDescent="0.15">
      <c r="A1448" s="20" t="s">
        <v>1212</v>
      </c>
      <c r="B1448" s="61" t="s">
        <v>778</v>
      </c>
      <c r="C1448" s="44">
        <v>45.39028184</v>
      </c>
      <c r="D1448" s="45">
        <v>29.10773446</v>
      </c>
      <c r="E1448" s="41">
        <f t="shared" ref="E1448:E1478" si="59">IF(ISERROR(C1448/D1448-1),"",((C1448/D1448-1)))</f>
        <v>0.55938903119978511</v>
      </c>
      <c r="F1448" s="42">
        <f t="shared" ref="F1448:F1475" si="60">C1448/$C$1579</f>
        <v>1.7736035812564012E-3</v>
      </c>
    </row>
    <row r="1449" spans="1:8" x14ac:dyDescent="0.15">
      <c r="A1449" s="25" t="s">
        <v>779</v>
      </c>
      <c r="B1449" s="64" t="s">
        <v>780</v>
      </c>
      <c r="C1449" s="21">
        <v>1.2591488500000001</v>
      </c>
      <c r="D1449" s="22">
        <v>0.58452564000000007</v>
      </c>
      <c r="E1449" s="23">
        <f t="shared" si="59"/>
        <v>1.1541379262678708</v>
      </c>
      <c r="F1449" s="24">
        <f t="shared" si="60"/>
        <v>4.9200639854297045E-5</v>
      </c>
      <c r="H1449" s="4"/>
    </row>
    <row r="1450" spans="1:8" x14ac:dyDescent="0.15">
      <c r="A1450" s="25" t="s">
        <v>781</v>
      </c>
      <c r="B1450" s="64" t="s">
        <v>782</v>
      </c>
      <c r="C1450" s="21">
        <v>1.2329019999999999</v>
      </c>
      <c r="D1450" s="22">
        <v>61.749665030000003</v>
      </c>
      <c r="E1450" s="23">
        <f t="shared" si="59"/>
        <v>-0.98003386739991194</v>
      </c>
      <c r="F1450" s="24">
        <f t="shared" si="60"/>
        <v>4.8175056727917853E-5</v>
      </c>
      <c r="H1450" s="4"/>
    </row>
    <row r="1451" spans="1:8" x14ac:dyDescent="0.15">
      <c r="A1451" s="25" t="s">
        <v>783</v>
      </c>
      <c r="B1451" s="64" t="s">
        <v>784</v>
      </c>
      <c r="C1451" s="21">
        <v>25.145811649999999</v>
      </c>
      <c r="D1451" s="22">
        <v>22.970761800000002</v>
      </c>
      <c r="E1451" s="23">
        <f t="shared" si="59"/>
        <v>9.4687754326023166E-2</v>
      </c>
      <c r="F1451" s="24">
        <f t="shared" si="60"/>
        <v>9.8256057878751721E-4</v>
      </c>
    </row>
    <row r="1452" spans="1:8" x14ac:dyDescent="0.15">
      <c r="A1452" s="25" t="s">
        <v>785</v>
      </c>
      <c r="B1452" s="64" t="s">
        <v>786</v>
      </c>
      <c r="C1452" s="21">
        <v>1.2326709999999999E-2</v>
      </c>
      <c r="D1452" s="22">
        <v>2.6491849999999997E-2</v>
      </c>
      <c r="E1452" s="23">
        <f t="shared" si="59"/>
        <v>-0.53469802977142022</v>
      </c>
      <c r="F1452" s="24">
        <f t="shared" si="60"/>
        <v>4.816603051325996E-7</v>
      </c>
      <c r="H1452" s="4"/>
    </row>
    <row r="1453" spans="1:8" x14ac:dyDescent="0.15">
      <c r="A1453" s="25" t="s">
        <v>787</v>
      </c>
      <c r="B1453" s="64" t="s">
        <v>788</v>
      </c>
      <c r="C1453" s="21">
        <v>1.65057297</v>
      </c>
      <c r="D1453" s="22">
        <v>0.35253648999999998</v>
      </c>
      <c r="E1453" s="23">
        <f t="shared" si="59"/>
        <v>3.6819918414686663</v>
      </c>
      <c r="F1453" s="24">
        <f t="shared" si="60"/>
        <v>6.449535037117131E-5</v>
      </c>
    </row>
    <row r="1454" spans="1:8" x14ac:dyDescent="0.15">
      <c r="A1454" s="25" t="s">
        <v>789</v>
      </c>
      <c r="B1454" s="64" t="s">
        <v>790</v>
      </c>
      <c r="C1454" s="21">
        <v>9.9054819900000002</v>
      </c>
      <c r="D1454" s="22">
        <v>68.04790208</v>
      </c>
      <c r="E1454" s="23">
        <f t="shared" si="59"/>
        <v>-0.8544336902796108</v>
      </c>
      <c r="F1454" s="24">
        <f t="shared" si="60"/>
        <v>3.8705197719333625E-4</v>
      </c>
      <c r="H1454" s="4"/>
    </row>
    <row r="1455" spans="1:8" x14ac:dyDescent="0.15">
      <c r="A1455" s="65" t="s">
        <v>302</v>
      </c>
      <c r="B1455" s="59" t="s">
        <v>303</v>
      </c>
      <c r="C1455" s="21">
        <v>7.2130739999999999E-2</v>
      </c>
      <c r="D1455" s="22">
        <v>0</v>
      </c>
      <c r="E1455" s="23" t="str">
        <f t="shared" si="59"/>
        <v/>
      </c>
      <c r="F1455" s="24">
        <f t="shared" si="60"/>
        <v>2.8184742107050631E-6</v>
      </c>
      <c r="H1455" s="4"/>
    </row>
    <row r="1456" spans="1:8" x14ac:dyDescent="0.15">
      <c r="A1456" s="65" t="s">
        <v>1025</v>
      </c>
      <c r="B1456" s="59" t="s">
        <v>512</v>
      </c>
      <c r="C1456" s="21">
        <v>4.3648059999999995E-2</v>
      </c>
      <c r="D1456" s="22">
        <v>2.8891819999999999E-2</v>
      </c>
      <c r="E1456" s="23">
        <f t="shared" si="59"/>
        <v>0.51074110249890792</v>
      </c>
      <c r="F1456" s="24">
        <f t="shared" si="60"/>
        <v>1.7055270950680281E-6</v>
      </c>
    </row>
    <row r="1457" spans="1:8" x14ac:dyDescent="0.15">
      <c r="A1457" s="65" t="s">
        <v>513</v>
      </c>
      <c r="B1457" s="59" t="s">
        <v>514</v>
      </c>
      <c r="C1457" s="21">
        <v>1.5498850399999999</v>
      </c>
      <c r="D1457" s="22">
        <v>2.588041</v>
      </c>
      <c r="E1457" s="23">
        <f t="shared" si="59"/>
        <v>-0.40113582435517836</v>
      </c>
      <c r="F1457" s="24">
        <f t="shared" si="60"/>
        <v>6.0561017602170513E-5</v>
      </c>
      <c r="H1457" s="4"/>
    </row>
    <row r="1458" spans="1:8" x14ac:dyDescent="0.15">
      <c r="A1458" s="65" t="s">
        <v>1170</v>
      </c>
      <c r="B1458" s="59" t="s">
        <v>608</v>
      </c>
      <c r="C1458" s="21">
        <v>26.25098337</v>
      </c>
      <c r="D1458" s="22">
        <v>18.088883030000002</v>
      </c>
      <c r="E1458" s="23">
        <f t="shared" si="59"/>
        <v>0.45122190941603968</v>
      </c>
      <c r="F1458" s="24">
        <f t="shared" si="60"/>
        <v>1.0257446358375429E-3</v>
      </c>
    </row>
    <row r="1459" spans="1:8" x14ac:dyDescent="0.15">
      <c r="A1459" s="65" t="s">
        <v>965</v>
      </c>
      <c r="B1459" s="59" t="s">
        <v>648</v>
      </c>
      <c r="C1459" s="21">
        <v>0.14528315</v>
      </c>
      <c r="D1459" s="22">
        <v>0.1961743</v>
      </c>
      <c r="E1459" s="23">
        <f t="shared" si="59"/>
        <v>-0.25941802774369527</v>
      </c>
      <c r="F1459" s="24">
        <f t="shared" si="60"/>
        <v>5.6768696886375388E-6</v>
      </c>
      <c r="H1459" s="4"/>
    </row>
    <row r="1460" spans="1:8" x14ac:dyDescent="0.15">
      <c r="A1460" s="65" t="s">
        <v>1031</v>
      </c>
      <c r="B1460" s="59" t="s">
        <v>614</v>
      </c>
      <c r="C1460" s="21">
        <v>1.1175228000000001</v>
      </c>
      <c r="D1460" s="22">
        <v>3.549066E-2</v>
      </c>
      <c r="E1460" s="23">
        <f t="shared" si="59"/>
        <v>30.487799888759469</v>
      </c>
      <c r="F1460" s="24">
        <f t="shared" si="60"/>
        <v>4.3666669601267261E-5</v>
      </c>
      <c r="H1460" s="4"/>
    </row>
    <row r="1461" spans="1:8" x14ac:dyDescent="0.15">
      <c r="A1461" s="59" t="s">
        <v>646</v>
      </c>
      <c r="B1461" s="59" t="s">
        <v>647</v>
      </c>
      <c r="C1461" s="21">
        <v>2.755755E-2</v>
      </c>
      <c r="D1461" s="22">
        <v>9.9290600000000007E-2</v>
      </c>
      <c r="E1461" s="23">
        <f t="shared" si="59"/>
        <v>-0.72245560002658871</v>
      </c>
      <c r="F1461" s="24">
        <f t="shared" si="60"/>
        <v>1.0767981027952203E-6</v>
      </c>
    </row>
    <row r="1462" spans="1:8" x14ac:dyDescent="0.15">
      <c r="A1462" s="65" t="s">
        <v>649</v>
      </c>
      <c r="B1462" s="59" t="s">
        <v>650</v>
      </c>
      <c r="C1462" s="21">
        <v>1.5636500000000001E-2</v>
      </c>
      <c r="D1462" s="22">
        <v>0.23778864000000002</v>
      </c>
      <c r="E1462" s="23">
        <f t="shared" si="59"/>
        <v>-0.93424202266348799</v>
      </c>
      <c r="F1462" s="24">
        <f t="shared" si="60"/>
        <v>6.109887683904216E-7</v>
      </c>
      <c r="H1462" s="4"/>
    </row>
    <row r="1463" spans="1:8" x14ac:dyDescent="0.15">
      <c r="A1463" s="65" t="s">
        <v>651</v>
      </c>
      <c r="B1463" s="59" t="s">
        <v>652</v>
      </c>
      <c r="C1463" s="21">
        <v>11.55941043</v>
      </c>
      <c r="D1463" s="22">
        <v>2.4122119</v>
      </c>
      <c r="E1463" s="23">
        <f t="shared" si="59"/>
        <v>3.792037726868025</v>
      </c>
      <c r="F1463" s="24">
        <f t="shared" si="60"/>
        <v>4.5167844095194532E-4</v>
      </c>
    </row>
    <row r="1464" spans="1:8" x14ac:dyDescent="0.15">
      <c r="A1464" s="65" t="s">
        <v>801</v>
      </c>
      <c r="B1464" s="59" t="s">
        <v>802</v>
      </c>
      <c r="C1464" s="21">
        <v>11.491091119999998</v>
      </c>
      <c r="D1464" s="22">
        <v>12.174202449999999</v>
      </c>
      <c r="E1464" s="23">
        <f t="shared" si="59"/>
        <v>-5.6111382474997473E-2</v>
      </c>
      <c r="F1464" s="24">
        <f t="shared" si="60"/>
        <v>4.4900889654787894E-4</v>
      </c>
    </row>
    <row r="1465" spans="1:8" x14ac:dyDescent="0.15">
      <c r="A1465" s="59" t="s">
        <v>681</v>
      </c>
      <c r="B1465" s="59" t="s">
        <v>682</v>
      </c>
      <c r="C1465" s="21">
        <v>0.2406826</v>
      </c>
      <c r="D1465" s="22">
        <v>0.50536599999999998</v>
      </c>
      <c r="E1465" s="23">
        <f t="shared" si="59"/>
        <v>-0.52374595837472249</v>
      </c>
      <c r="F1465" s="24">
        <f t="shared" si="60"/>
        <v>9.4045576277942292E-6</v>
      </c>
      <c r="H1465" s="4"/>
    </row>
    <row r="1466" spans="1:8" x14ac:dyDescent="0.15">
      <c r="A1466" s="59" t="s">
        <v>1195</v>
      </c>
      <c r="B1466" s="59" t="s">
        <v>685</v>
      </c>
      <c r="C1466" s="21">
        <v>7.1301698299999998</v>
      </c>
      <c r="D1466" s="22">
        <v>3.53503743</v>
      </c>
      <c r="E1466" s="23">
        <f t="shared" si="59"/>
        <v>1.016999811512604</v>
      </c>
      <c r="F1466" s="24">
        <f t="shared" si="60"/>
        <v>2.7860798022871113E-4</v>
      </c>
    </row>
    <row r="1467" spans="1:8" x14ac:dyDescent="0.15">
      <c r="A1467" s="65" t="s">
        <v>688</v>
      </c>
      <c r="B1467" s="59" t="s">
        <v>689</v>
      </c>
      <c r="C1467" s="21">
        <v>0.16201339000000001</v>
      </c>
      <c r="D1467" s="22">
        <v>0.13382784</v>
      </c>
      <c r="E1467" s="23">
        <f t="shared" si="59"/>
        <v>0.21061051273038567</v>
      </c>
      <c r="F1467" s="24">
        <f t="shared" si="60"/>
        <v>6.3305958250795927E-6</v>
      </c>
    </row>
    <row r="1468" spans="1:8" x14ac:dyDescent="0.15">
      <c r="A1468" s="65" t="s">
        <v>690</v>
      </c>
      <c r="B1468" s="59" t="s">
        <v>691</v>
      </c>
      <c r="C1468" s="21">
        <v>0.15924968</v>
      </c>
      <c r="D1468" s="22">
        <v>0.42922454999999998</v>
      </c>
      <c r="E1468" s="23">
        <f t="shared" si="59"/>
        <v>-0.62898282495723978</v>
      </c>
      <c r="F1468" s="24">
        <f t="shared" si="60"/>
        <v>6.2226051769749464E-6</v>
      </c>
      <c r="H1468" s="4"/>
    </row>
    <row r="1469" spans="1:8" x14ac:dyDescent="0.15">
      <c r="A1469" s="65" t="s">
        <v>692</v>
      </c>
      <c r="B1469" s="59" t="s">
        <v>693</v>
      </c>
      <c r="C1469" s="21">
        <v>2.0444E-3</v>
      </c>
      <c r="D1469" s="22">
        <v>0</v>
      </c>
      <c r="E1469" s="23" t="str">
        <f t="shared" si="59"/>
        <v/>
      </c>
      <c r="F1469" s="24">
        <f t="shared" si="60"/>
        <v>7.988395344849409E-8</v>
      </c>
      <c r="H1469" s="4"/>
    </row>
    <row r="1470" spans="1:8" x14ac:dyDescent="0.15">
      <c r="A1470" s="65" t="s">
        <v>694</v>
      </c>
      <c r="B1470" s="59" t="s">
        <v>695</v>
      </c>
      <c r="C1470" s="21">
        <v>0.38255415000000004</v>
      </c>
      <c r="D1470" s="22">
        <v>0</v>
      </c>
      <c r="E1470" s="23" t="str">
        <f t="shared" si="59"/>
        <v/>
      </c>
      <c r="F1470" s="24">
        <f t="shared" si="60"/>
        <v>1.4948120676055679E-5</v>
      </c>
      <c r="H1470" s="4"/>
    </row>
    <row r="1471" spans="1:8" x14ac:dyDescent="0.15">
      <c r="A1471" s="65" t="s">
        <v>696</v>
      </c>
      <c r="B1471" s="59" t="s">
        <v>697</v>
      </c>
      <c r="C1471" s="21">
        <v>6.7784999999999998E-2</v>
      </c>
      <c r="D1471" s="22">
        <v>0</v>
      </c>
      <c r="E1471" s="23" t="str">
        <f t="shared" si="59"/>
        <v/>
      </c>
      <c r="F1471" s="24">
        <f t="shared" si="60"/>
        <v>2.6486664960409762E-6</v>
      </c>
      <c r="H1471" s="4"/>
    </row>
    <row r="1472" spans="1:8" x14ac:dyDescent="0.15">
      <c r="A1472" s="65" t="s">
        <v>702</v>
      </c>
      <c r="B1472" s="59" t="s">
        <v>703</v>
      </c>
      <c r="C1472" s="21">
        <v>0.11040950999999999</v>
      </c>
      <c r="D1472" s="22">
        <v>6.7359570000000007E-2</v>
      </c>
      <c r="E1472" s="23">
        <f t="shared" si="59"/>
        <v>0.63910651448635991</v>
      </c>
      <c r="F1472" s="24">
        <f t="shared" si="60"/>
        <v>4.3141988637796133E-6</v>
      </c>
      <c r="H1472" s="4"/>
    </row>
    <row r="1473" spans="1:8" x14ac:dyDescent="0.15">
      <c r="A1473" s="65" t="s">
        <v>803</v>
      </c>
      <c r="B1473" s="59" t="s">
        <v>1446</v>
      </c>
      <c r="C1473" s="21">
        <v>1.6932279999999997E-2</v>
      </c>
      <c r="D1473" s="22">
        <v>2.1177330000000001E-2</v>
      </c>
      <c r="E1473" s="23">
        <f t="shared" si="59"/>
        <v>-0.20045255941140849</v>
      </c>
      <c r="F1473" s="24">
        <f t="shared" si="60"/>
        <v>6.616207529333141E-7</v>
      </c>
      <c r="H1473" s="4"/>
    </row>
    <row r="1474" spans="1:8" x14ac:dyDescent="0.15">
      <c r="A1474" s="65" t="s">
        <v>1213</v>
      </c>
      <c r="B1474" s="59" t="s">
        <v>706</v>
      </c>
      <c r="C1474" s="21">
        <v>0.21959154</v>
      </c>
      <c r="D1474" s="22">
        <v>0.21863970000000002</v>
      </c>
      <c r="E1474" s="23">
        <f t="shared" si="59"/>
        <v>4.3534637122168984E-3</v>
      </c>
      <c r="F1474" s="24">
        <f t="shared" si="60"/>
        <v>8.5804345328913763E-6</v>
      </c>
      <c r="H1474" s="4"/>
    </row>
    <row r="1475" spans="1:8" x14ac:dyDescent="0.15">
      <c r="A1475" s="59" t="s">
        <v>711</v>
      </c>
      <c r="B1475" s="59" t="s">
        <v>712</v>
      </c>
      <c r="C1475" s="21">
        <v>2.26343E-2</v>
      </c>
      <c r="D1475" s="22">
        <v>2.91924E-2</v>
      </c>
      <c r="E1475" s="23">
        <f t="shared" si="59"/>
        <v>-0.22465093654512824</v>
      </c>
      <c r="F1475" s="24">
        <f t="shared" si="60"/>
        <v>8.8442446074117093E-7</v>
      </c>
      <c r="H1475" s="4"/>
    </row>
    <row r="1476" spans="1:8" x14ac:dyDescent="0.15">
      <c r="A1476" s="59" t="s">
        <v>1354</v>
      </c>
      <c r="B1476" s="59" t="s">
        <v>1103</v>
      </c>
      <c r="C1476" s="21">
        <v>5.0274555699999999</v>
      </c>
      <c r="D1476" s="22">
        <v>1.8103898200000001</v>
      </c>
      <c r="E1476" s="23">
        <f t="shared" si="59"/>
        <v>1.7770016791190306</v>
      </c>
      <c r="F1476" s="24"/>
    </row>
    <row r="1477" spans="1:8" x14ac:dyDescent="0.15">
      <c r="A1477" s="82" t="s">
        <v>1451</v>
      </c>
      <c r="B1477" s="60" t="s">
        <v>1452</v>
      </c>
      <c r="C1477" s="133">
        <v>4.1310499999999998E-3</v>
      </c>
      <c r="D1477" s="46">
        <v>5.3350000000000003E-3</v>
      </c>
      <c r="E1477" s="23">
        <f t="shared" si="59"/>
        <v>-0.22567010309278357</v>
      </c>
      <c r="F1477" s="43">
        <f>C1477/$C$1579</f>
        <v>1.6141880546536954E-7</v>
      </c>
      <c r="H1477" s="19"/>
    </row>
    <row r="1478" spans="1:8" s="4" customFormat="1" x14ac:dyDescent="0.15">
      <c r="A1478" s="111" t="s">
        <v>1292</v>
      </c>
      <c r="B1478" s="26"/>
      <c r="C1478" s="28">
        <f>SUM(C1448:C1477)</f>
        <v>150.41532807000002</v>
      </c>
      <c r="D1478" s="28">
        <f>SUM(D1448:D1477)</f>
        <v>225.45614139000003</v>
      </c>
      <c r="E1478" s="29">
        <f t="shared" si="59"/>
        <v>-0.33283996105562907</v>
      </c>
      <c r="F1478" s="49">
        <f>C1478/$C$1579</f>
        <v>5.8774070952278649E-3</v>
      </c>
      <c r="G1478"/>
      <c r="H1478" s="19"/>
    </row>
    <row r="1479" spans="1:8" x14ac:dyDescent="0.15">
      <c r="E1479" s="32"/>
      <c r="H1479" s="19"/>
    </row>
    <row r="1480" spans="1:8" s="4" customFormat="1" x14ac:dyDescent="0.15">
      <c r="A1480" s="110" t="s">
        <v>751</v>
      </c>
      <c r="B1480" s="33" t="s">
        <v>1543</v>
      </c>
      <c r="C1480" s="140" t="s">
        <v>1000</v>
      </c>
      <c r="D1480" s="141"/>
      <c r="E1480" s="142"/>
      <c r="F1480" s="112"/>
      <c r="G1480"/>
      <c r="H1480" s="19"/>
    </row>
    <row r="1481" spans="1:8" s="4" customFormat="1" x14ac:dyDescent="0.15">
      <c r="A1481" s="37"/>
      <c r="B1481" s="36"/>
      <c r="C1481" s="7" t="s">
        <v>1396</v>
      </c>
      <c r="D1481" s="38" t="s">
        <v>154</v>
      </c>
      <c r="E1481" s="38" t="s">
        <v>1511</v>
      </c>
      <c r="F1481" s="40" t="s">
        <v>1512</v>
      </c>
      <c r="G1481"/>
      <c r="H1481" s="19"/>
    </row>
    <row r="1482" spans="1:8" ht="12.75" customHeight="1" x14ac:dyDescent="0.15">
      <c r="A1482" s="65" t="s">
        <v>1221</v>
      </c>
      <c r="B1482" s="58" t="s">
        <v>756</v>
      </c>
      <c r="C1482" s="44">
        <v>4.0478385399999999</v>
      </c>
      <c r="D1482" s="45">
        <v>3.3077922700000002</v>
      </c>
      <c r="E1482" s="41">
        <f t="shared" ref="E1482:E1489" si="61">IF(ISERROR(C1482/D1482-1),"",((C1482/D1482-1)))</f>
        <v>0.22372815751214015</v>
      </c>
      <c r="F1482" s="42">
        <f t="shared" ref="F1482:F1490" si="62">C1482/$C$1579</f>
        <v>1.5816735741360803E-4</v>
      </c>
    </row>
    <row r="1483" spans="1:8" x14ac:dyDescent="0.15">
      <c r="A1483" s="65" t="s">
        <v>752</v>
      </c>
      <c r="B1483" s="59" t="s">
        <v>753</v>
      </c>
      <c r="C1483" s="21">
        <v>61.163578780000002</v>
      </c>
      <c r="D1483" s="22">
        <v>71.376918930000002</v>
      </c>
      <c r="E1483" s="23">
        <f t="shared" si="61"/>
        <v>-0.14309023565469836</v>
      </c>
      <c r="F1483" s="24">
        <f t="shared" si="62"/>
        <v>2.3899376247333306E-3</v>
      </c>
    </row>
    <row r="1484" spans="1:8" x14ac:dyDescent="0.15">
      <c r="A1484" s="65" t="s">
        <v>1220</v>
      </c>
      <c r="B1484" s="59" t="s">
        <v>760</v>
      </c>
      <c r="C1484" s="21">
        <v>16.974263050000001</v>
      </c>
      <c r="D1484" s="22">
        <v>17.683549639999999</v>
      </c>
      <c r="E1484" s="23">
        <f t="shared" si="61"/>
        <v>-4.0109966858441037E-2</v>
      </c>
      <c r="F1484" s="24">
        <f t="shared" si="62"/>
        <v>6.6326122055795998E-4</v>
      </c>
    </row>
    <row r="1485" spans="1:8" x14ac:dyDescent="0.15">
      <c r="A1485" s="65" t="s">
        <v>754</v>
      </c>
      <c r="B1485" s="59" t="s">
        <v>755</v>
      </c>
      <c r="C1485" s="21">
        <v>1.1252318400000001</v>
      </c>
      <c r="D1485" s="22">
        <v>1.5808086000000001</v>
      </c>
      <c r="E1485" s="23">
        <f t="shared" si="61"/>
        <v>-0.28819223275986727</v>
      </c>
      <c r="F1485" s="24">
        <f t="shared" si="62"/>
        <v>4.3967896656878969E-5</v>
      </c>
    </row>
    <row r="1486" spans="1:8" x14ac:dyDescent="0.15">
      <c r="A1486" s="65" t="s">
        <v>1223</v>
      </c>
      <c r="B1486" s="59" t="s">
        <v>757</v>
      </c>
      <c r="C1486" s="21">
        <v>165.77129965999998</v>
      </c>
      <c r="D1486" s="22">
        <v>170.43959923</v>
      </c>
      <c r="E1486" s="23">
        <f t="shared" si="61"/>
        <v>-2.7389759135143077E-2</v>
      </c>
      <c r="F1486" s="24">
        <f t="shared" si="62"/>
        <v>6.4774343499979471E-3</v>
      </c>
    </row>
    <row r="1487" spans="1:8" x14ac:dyDescent="0.15">
      <c r="A1487" s="65" t="s">
        <v>1222</v>
      </c>
      <c r="B1487" s="59" t="s">
        <v>758</v>
      </c>
      <c r="C1487" s="21">
        <v>70.665410980000004</v>
      </c>
      <c r="D1487" s="22">
        <v>48.240007479999996</v>
      </c>
      <c r="E1487" s="23">
        <f t="shared" si="61"/>
        <v>0.46487147642540139</v>
      </c>
      <c r="F1487" s="24">
        <f t="shared" si="62"/>
        <v>2.7612171791943961E-3</v>
      </c>
    </row>
    <row r="1488" spans="1:8" x14ac:dyDescent="0.15">
      <c r="A1488" s="65" t="s">
        <v>761</v>
      </c>
      <c r="B1488" s="59" t="s">
        <v>762</v>
      </c>
      <c r="C1488" s="21">
        <v>3.1221200000000001E-2</v>
      </c>
      <c r="D1488" s="22">
        <v>3.2994199999999994E-2</v>
      </c>
      <c r="E1488" s="23">
        <f t="shared" si="61"/>
        <v>-5.3736717362445341E-2</v>
      </c>
      <c r="F1488" s="24">
        <f t="shared" si="62"/>
        <v>1.2199534765242242E-6</v>
      </c>
    </row>
    <row r="1489" spans="1:8" x14ac:dyDescent="0.15">
      <c r="A1489" s="65" t="s">
        <v>1125</v>
      </c>
      <c r="B1489" s="60" t="s">
        <v>759</v>
      </c>
      <c r="C1489" s="133">
        <v>12.34363999</v>
      </c>
      <c r="D1489" s="46">
        <v>14.8649611</v>
      </c>
      <c r="E1489" s="47">
        <f t="shared" si="61"/>
        <v>-0.16961504931217075</v>
      </c>
      <c r="F1489" s="43">
        <f t="shared" si="62"/>
        <v>4.8232183640487675E-4</v>
      </c>
    </row>
    <row r="1490" spans="1:8" s="4" customFormat="1" x14ac:dyDescent="0.15">
      <c r="A1490" s="111" t="s">
        <v>1292</v>
      </c>
      <c r="B1490" s="57"/>
      <c r="C1490" s="27">
        <f>SUM(C1482:C1489)</f>
        <v>332.12248403999996</v>
      </c>
      <c r="D1490" s="28">
        <f>SUM(D1482:D1489)</f>
        <v>327.52663145000002</v>
      </c>
      <c r="E1490" s="49">
        <f>C1490/D1490-1</f>
        <v>1.4031996633841803E-2</v>
      </c>
      <c r="F1490" s="49">
        <f t="shared" si="62"/>
        <v>1.2977527418435521E-2</v>
      </c>
      <c r="G1490"/>
      <c r="H1490"/>
    </row>
    <row r="1491" spans="1:8" x14ac:dyDescent="0.15">
      <c r="E1491" s="32"/>
    </row>
    <row r="1492" spans="1:8" s="4" customFormat="1" x14ac:dyDescent="0.15">
      <c r="A1492" s="33" t="s">
        <v>1293</v>
      </c>
      <c r="B1492" s="34" t="s">
        <v>1543</v>
      </c>
      <c r="C1492" s="140" t="s">
        <v>1000</v>
      </c>
      <c r="D1492" s="141"/>
      <c r="E1492" s="142"/>
      <c r="F1492" s="35"/>
      <c r="G1492"/>
      <c r="H1492"/>
    </row>
    <row r="1493" spans="1:8" s="10" customFormat="1" x14ac:dyDescent="0.15">
      <c r="A1493" s="36"/>
      <c r="B1493" s="37"/>
      <c r="C1493" s="7" t="s">
        <v>1396</v>
      </c>
      <c r="D1493" s="38" t="s">
        <v>154</v>
      </c>
      <c r="E1493" s="39" t="s">
        <v>1511</v>
      </c>
      <c r="F1493" s="40" t="s">
        <v>1512</v>
      </c>
      <c r="G1493"/>
      <c r="H1493"/>
    </row>
    <row r="1494" spans="1:8" x14ac:dyDescent="0.15">
      <c r="A1494" s="20" t="s">
        <v>925</v>
      </c>
      <c r="B1494" s="20" t="s">
        <v>1145</v>
      </c>
      <c r="C1494" s="21">
        <v>0</v>
      </c>
      <c r="D1494" s="45">
        <v>0</v>
      </c>
      <c r="E1494" s="23" t="str">
        <f t="shared" ref="E1494:E1514" si="63">IF(ISERROR(C1494/D1494-1),"",((C1494/D1494-1)))</f>
        <v/>
      </c>
      <c r="F1494" s="42">
        <f t="shared" ref="F1494:F1513" si="64">C1494/$C$1579</f>
        <v>0</v>
      </c>
    </row>
    <row r="1495" spans="1:8" x14ac:dyDescent="0.15">
      <c r="A1495" s="25" t="s">
        <v>924</v>
      </c>
      <c r="B1495" s="25" t="s">
        <v>1146</v>
      </c>
      <c r="C1495" s="21">
        <v>0</v>
      </c>
      <c r="D1495" s="22">
        <v>0</v>
      </c>
      <c r="E1495" s="23" t="str">
        <f t="shared" si="63"/>
        <v/>
      </c>
      <c r="F1495" s="24">
        <f t="shared" si="64"/>
        <v>0</v>
      </c>
    </row>
    <row r="1496" spans="1:8" x14ac:dyDescent="0.15">
      <c r="A1496" s="25" t="s">
        <v>1436</v>
      </c>
      <c r="B1496" s="25" t="s">
        <v>107</v>
      </c>
      <c r="C1496" s="21">
        <v>11.21828314</v>
      </c>
      <c r="D1496" s="22">
        <v>6.5742939666666702</v>
      </c>
      <c r="E1496" s="23">
        <f t="shared" si="63"/>
        <v>0.70638599321532136</v>
      </c>
      <c r="F1496" s="24">
        <f t="shared" si="64"/>
        <v>4.3834905504196154E-4</v>
      </c>
    </row>
    <row r="1497" spans="1:8" x14ac:dyDescent="0.15">
      <c r="A1497" s="25" t="s">
        <v>1437</v>
      </c>
      <c r="B1497" s="25" t="s">
        <v>883</v>
      </c>
      <c r="C1497" s="21">
        <v>7.1239200000000003E-2</v>
      </c>
      <c r="D1497" s="22">
        <v>0.26504409999999995</v>
      </c>
      <c r="E1497" s="23">
        <f t="shared" si="63"/>
        <v>-0.73121755964384794</v>
      </c>
      <c r="F1497" s="24">
        <f t="shared" si="64"/>
        <v>2.7836377110682649E-6</v>
      </c>
    </row>
    <row r="1498" spans="1:8" x14ac:dyDescent="0.15">
      <c r="A1498" s="25" t="s">
        <v>1438</v>
      </c>
      <c r="B1498" s="25" t="s">
        <v>885</v>
      </c>
      <c r="C1498" s="21">
        <v>2.0469016600000001</v>
      </c>
      <c r="D1498" s="22">
        <v>0.15621617000000002</v>
      </c>
      <c r="E1498" s="23">
        <f t="shared" si="63"/>
        <v>12.103007582377675</v>
      </c>
      <c r="F1498" s="24">
        <f t="shared" si="64"/>
        <v>7.9981704618022545E-5</v>
      </c>
    </row>
    <row r="1499" spans="1:8" x14ac:dyDescent="0.15">
      <c r="A1499" s="25" t="s">
        <v>123</v>
      </c>
      <c r="B1499" s="25" t="s">
        <v>124</v>
      </c>
      <c r="C1499" s="21">
        <v>4.3348711699999996</v>
      </c>
      <c r="D1499" s="22">
        <v>2.7537170499999997</v>
      </c>
      <c r="E1499" s="23">
        <f t="shared" si="63"/>
        <v>0.57418902933400506</v>
      </c>
      <c r="F1499" s="24">
        <f t="shared" si="64"/>
        <v>1.6938302032356637E-4</v>
      </c>
    </row>
    <row r="1500" spans="1:8" x14ac:dyDescent="0.15">
      <c r="A1500" s="25" t="s">
        <v>887</v>
      </c>
      <c r="B1500" s="25" t="s">
        <v>888</v>
      </c>
      <c r="C1500" s="21">
        <v>8.8883291599999996</v>
      </c>
      <c r="D1500" s="22">
        <v>1.58336974</v>
      </c>
      <c r="E1500" s="23">
        <f t="shared" si="63"/>
        <v>4.6135524984833927</v>
      </c>
      <c r="F1500" s="24">
        <f t="shared" si="64"/>
        <v>3.4730721622595016E-4</v>
      </c>
    </row>
    <row r="1501" spans="1:8" x14ac:dyDescent="0.15">
      <c r="A1501" s="25" t="s">
        <v>436</v>
      </c>
      <c r="B1501" s="25" t="s">
        <v>901</v>
      </c>
      <c r="C1501" s="21">
        <v>1.56267045750871</v>
      </c>
      <c r="D1501" s="22">
        <v>1.6662400346202502</v>
      </c>
      <c r="E1501" s="23">
        <f t="shared" si="63"/>
        <v>-6.215765733605394E-2</v>
      </c>
      <c r="F1501" s="24">
        <f t="shared" si="64"/>
        <v>6.1060601684094476E-5</v>
      </c>
    </row>
    <row r="1502" spans="1:8" x14ac:dyDescent="0.15">
      <c r="A1502" s="25" t="s">
        <v>438</v>
      </c>
      <c r="B1502" s="25" t="s">
        <v>902</v>
      </c>
      <c r="C1502" s="21">
        <v>0</v>
      </c>
      <c r="D1502" s="22">
        <v>0</v>
      </c>
      <c r="E1502" s="23" t="str">
        <f t="shared" si="63"/>
        <v/>
      </c>
      <c r="F1502" s="24">
        <f t="shared" si="64"/>
        <v>0</v>
      </c>
    </row>
    <row r="1503" spans="1:8" x14ac:dyDescent="0.15">
      <c r="A1503" s="25" t="s">
        <v>440</v>
      </c>
      <c r="B1503" s="25" t="s">
        <v>903</v>
      </c>
      <c r="C1503" s="21">
        <v>0.37386000000000003</v>
      </c>
      <c r="D1503" s="22">
        <v>0</v>
      </c>
      <c r="E1503" s="23" t="str">
        <f t="shared" si="63"/>
        <v/>
      </c>
      <c r="F1503" s="24">
        <f t="shared" si="64"/>
        <v>1.4608400917752887E-5</v>
      </c>
    </row>
    <row r="1504" spans="1:8" x14ac:dyDescent="0.15">
      <c r="A1504" s="25" t="s">
        <v>476</v>
      </c>
      <c r="B1504" s="25" t="s">
        <v>933</v>
      </c>
      <c r="C1504" s="21">
        <v>4.8203929895640103</v>
      </c>
      <c r="D1504" s="22">
        <v>2.8394043497007697</v>
      </c>
      <c r="E1504" s="23">
        <f t="shared" si="63"/>
        <v>0.69767753933039045</v>
      </c>
      <c r="F1504" s="24">
        <f t="shared" si="64"/>
        <v>1.8835455350312008E-4</v>
      </c>
    </row>
    <row r="1505" spans="1:8" x14ac:dyDescent="0.15">
      <c r="A1505" s="25" t="s">
        <v>497</v>
      </c>
      <c r="B1505" s="25" t="s">
        <v>943</v>
      </c>
      <c r="C1505" s="21">
        <v>10.0990483943933</v>
      </c>
      <c r="D1505" s="22">
        <v>31.984595088219496</v>
      </c>
      <c r="E1505" s="23">
        <f t="shared" si="63"/>
        <v>-0.6842527358392928</v>
      </c>
      <c r="F1505" s="24">
        <f t="shared" si="64"/>
        <v>3.9461549198385997E-4</v>
      </c>
    </row>
    <row r="1506" spans="1:8" x14ac:dyDescent="0.15">
      <c r="A1506" s="25" t="s">
        <v>1476</v>
      </c>
      <c r="B1506" s="25" t="s">
        <v>1477</v>
      </c>
      <c r="C1506" s="21">
        <v>0.89302514638253494</v>
      </c>
      <c r="D1506" s="22">
        <v>1.1265953819880199</v>
      </c>
      <c r="E1506" s="23">
        <f t="shared" si="63"/>
        <v>-0.20732397748100184</v>
      </c>
      <c r="F1506" s="24">
        <f t="shared" si="64"/>
        <v>3.4894531022283818E-5</v>
      </c>
    </row>
    <row r="1507" spans="1:8" x14ac:dyDescent="0.15">
      <c r="A1507" s="25" t="s">
        <v>1493</v>
      </c>
      <c r="B1507" s="25" t="s">
        <v>1492</v>
      </c>
      <c r="C1507" s="21">
        <v>7.0732337080316601</v>
      </c>
      <c r="D1507" s="22">
        <v>8.82666404441491</v>
      </c>
      <c r="E1507" s="23">
        <f t="shared" si="63"/>
        <v>-0.19865153217117593</v>
      </c>
      <c r="F1507" s="24">
        <f t="shared" si="64"/>
        <v>2.7638322845955802E-4</v>
      </c>
    </row>
    <row r="1508" spans="1:8" x14ac:dyDescent="0.15">
      <c r="A1508" s="25" t="s">
        <v>1498</v>
      </c>
      <c r="B1508" s="25" t="s">
        <v>1499</v>
      </c>
      <c r="C1508" s="21">
        <v>8.6988956135508104</v>
      </c>
      <c r="D1508" s="22">
        <v>6.0666519634566098</v>
      </c>
      <c r="E1508" s="23">
        <f t="shared" si="63"/>
        <v>0.43388736752164392</v>
      </c>
      <c r="F1508" s="24">
        <f t="shared" si="64"/>
        <v>3.3990519088544432E-4</v>
      </c>
    </row>
    <row r="1509" spans="1:8" x14ac:dyDescent="0.15">
      <c r="A1509" s="25" t="s">
        <v>1026</v>
      </c>
      <c r="B1509" s="25" t="s">
        <v>1495</v>
      </c>
      <c r="C1509" s="21">
        <v>0.41534880618914199</v>
      </c>
      <c r="D1509" s="22">
        <v>0.37510067114093998</v>
      </c>
      <c r="E1509" s="23">
        <f t="shared" si="63"/>
        <v>0.10729955487890663</v>
      </c>
      <c r="F1509" s="24">
        <f t="shared" si="64"/>
        <v>1.622955620157553E-5</v>
      </c>
    </row>
    <row r="1510" spans="1:8" x14ac:dyDescent="0.15">
      <c r="A1510" s="25" t="s">
        <v>1027</v>
      </c>
      <c r="B1510" s="25" t="s">
        <v>1497</v>
      </c>
      <c r="C1510" s="21">
        <v>2.9502498383412097</v>
      </c>
      <c r="D1510" s="22">
        <v>4.2304551453911996</v>
      </c>
      <c r="E1510" s="23">
        <f t="shared" si="63"/>
        <v>-0.30261644741575588</v>
      </c>
      <c r="F1510" s="24">
        <f t="shared" si="64"/>
        <v>1.1527960318307397E-4</v>
      </c>
    </row>
    <row r="1511" spans="1:8" x14ac:dyDescent="0.15">
      <c r="A1511" s="25" t="s">
        <v>1028</v>
      </c>
      <c r="B1511" s="25" t="s">
        <v>1496</v>
      </c>
      <c r="C1511" s="21">
        <v>14.9209485513085</v>
      </c>
      <c r="D1511" s="22">
        <v>11.567230957780501</v>
      </c>
      <c r="E1511" s="23">
        <f t="shared" si="63"/>
        <v>0.28993262136537346</v>
      </c>
      <c r="F1511" s="24">
        <f t="shared" si="64"/>
        <v>5.8302893733129697E-4</v>
      </c>
    </row>
    <row r="1512" spans="1:8" x14ac:dyDescent="0.15">
      <c r="A1512" s="25" t="s">
        <v>1095</v>
      </c>
      <c r="B1512" s="25" t="s">
        <v>1096</v>
      </c>
      <c r="C1512" s="21">
        <v>0.350256388501205</v>
      </c>
      <c r="D1512" s="22">
        <v>0.34457170060367298</v>
      </c>
      <c r="E1512" s="23">
        <f t="shared" si="63"/>
        <v>1.6497837424178208E-2</v>
      </c>
      <c r="F1512" s="24">
        <f t="shared" si="64"/>
        <v>1.3686101073208728E-5</v>
      </c>
    </row>
    <row r="1513" spans="1:8" s="4" customFormat="1" x14ac:dyDescent="0.15">
      <c r="A1513" s="111" t="s">
        <v>1292</v>
      </c>
      <c r="B1513" s="26"/>
      <c r="C1513" s="27">
        <f>SUM(C1494:C1512)</f>
        <v>78.717554223771089</v>
      </c>
      <c r="D1513" s="28">
        <f>SUM(D1494:D1512)</f>
        <v>80.360150363983024</v>
      </c>
      <c r="E1513" s="29">
        <f t="shared" si="63"/>
        <v>-2.0440431392574121E-2</v>
      </c>
      <c r="F1513" s="48">
        <f t="shared" si="64"/>
        <v>3.0758508301658377E-3</v>
      </c>
      <c r="G1513"/>
      <c r="H1513"/>
    </row>
    <row r="1514" spans="1:8" x14ac:dyDescent="0.15">
      <c r="E1514" s="32" t="str">
        <f t="shared" si="63"/>
        <v/>
      </c>
    </row>
    <row r="1515" spans="1:8" s="4" customFormat="1" x14ac:dyDescent="0.15">
      <c r="A1515" s="33" t="s">
        <v>746</v>
      </c>
      <c r="B1515" s="33" t="s">
        <v>1543</v>
      </c>
      <c r="C1515" s="140" t="s">
        <v>1000</v>
      </c>
      <c r="D1515" s="141"/>
      <c r="E1515" s="142"/>
      <c r="F1515" s="112"/>
      <c r="G1515"/>
      <c r="H1515"/>
    </row>
    <row r="1516" spans="1:8" s="4" customFormat="1" x14ac:dyDescent="0.15">
      <c r="A1516" s="36"/>
      <c r="B1516" s="36"/>
      <c r="C1516" s="7" t="s">
        <v>1396</v>
      </c>
      <c r="D1516" s="38" t="s">
        <v>154</v>
      </c>
      <c r="E1516" s="38" t="s">
        <v>1511</v>
      </c>
      <c r="F1516" s="40" t="s">
        <v>1512</v>
      </c>
      <c r="G1516"/>
      <c r="H1516"/>
    </row>
    <row r="1517" spans="1:8" x14ac:dyDescent="0.15">
      <c r="A1517" s="25" t="s">
        <v>747</v>
      </c>
      <c r="B1517" s="25" t="s">
        <v>748</v>
      </c>
      <c r="C1517" s="21">
        <v>0</v>
      </c>
      <c r="D1517" s="22">
        <v>0</v>
      </c>
      <c r="E1517" s="23" t="str">
        <f t="shared" ref="E1517:E1540" si="65">IF(ISERROR(C1517/D1517-1),"",((C1517/D1517-1)))</f>
        <v/>
      </c>
      <c r="F1517" s="24">
        <f t="shared" ref="F1517:F1539" si="66">C1517/$C$1579</f>
        <v>0</v>
      </c>
    </row>
    <row r="1518" spans="1:8" x14ac:dyDescent="0.15">
      <c r="A1518" s="25" t="s">
        <v>95</v>
      </c>
      <c r="B1518" s="25" t="s">
        <v>96</v>
      </c>
      <c r="C1518" s="21">
        <v>3.8870866500000001</v>
      </c>
      <c r="D1518" s="22">
        <v>12.83857165</v>
      </c>
      <c r="E1518" s="23">
        <f t="shared" si="65"/>
        <v>-0.69723371446854054</v>
      </c>
      <c r="F1518" s="24">
        <f t="shared" si="66"/>
        <v>1.5188605409844594E-4</v>
      </c>
    </row>
    <row r="1519" spans="1:8" x14ac:dyDescent="0.15">
      <c r="A1519" s="25" t="s">
        <v>97</v>
      </c>
      <c r="B1519" s="25" t="s">
        <v>98</v>
      </c>
      <c r="C1519" s="21">
        <v>8.1287899999999996E-2</v>
      </c>
      <c r="D1519" s="22">
        <v>2.03225E-2</v>
      </c>
      <c r="E1519" s="23">
        <f t="shared" si="65"/>
        <v>2.9998966662566118</v>
      </c>
      <c r="F1519" s="24">
        <f t="shared" si="66"/>
        <v>3.1762858635911969E-6</v>
      </c>
    </row>
    <row r="1520" spans="1:8" x14ac:dyDescent="0.15">
      <c r="A1520" s="25" t="s">
        <v>99</v>
      </c>
      <c r="B1520" s="25" t="s">
        <v>100</v>
      </c>
      <c r="C1520" s="21">
        <v>1.86746E-2</v>
      </c>
      <c r="D1520" s="22">
        <v>0.22367832999999998</v>
      </c>
      <c r="E1520" s="23">
        <f t="shared" si="65"/>
        <v>-0.91651135807389117</v>
      </c>
      <c r="F1520" s="24">
        <f t="shared" si="66"/>
        <v>7.2970107467679897E-7</v>
      </c>
    </row>
    <row r="1521" spans="1:6" x14ac:dyDescent="0.15">
      <c r="A1521" s="25" t="s">
        <v>1160</v>
      </c>
      <c r="B1521" s="25" t="s">
        <v>108</v>
      </c>
      <c r="C1521" s="21">
        <v>2.3391999999999996E-3</v>
      </c>
      <c r="D1521" s="22">
        <v>2.2081E-2</v>
      </c>
      <c r="E1521" s="23">
        <f t="shared" si="65"/>
        <v>-0.89406276889633629</v>
      </c>
      <c r="F1521" s="24">
        <f t="shared" si="66"/>
        <v>9.1403122630951554E-8</v>
      </c>
    </row>
    <row r="1522" spans="1:6" x14ac:dyDescent="0.15">
      <c r="A1522" s="25" t="s">
        <v>1165</v>
      </c>
      <c r="B1522" s="25" t="s">
        <v>114</v>
      </c>
      <c r="C1522" s="21">
        <v>5.13E-3</v>
      </c>
      <c r="D1522" s="22">
        <v>1.0537000000000001E-3</v>
      </c>
      <c r="E1522" s="23">
        <f t="shared" si="65"/>
        <v>3.8685584132105912</v>
      </c>
      <c r="F1522" s="24">
        <f t="shared" si="66"/>
        <v>2.0045229954547773E-7</v>
      </c>
    </row>
    <row r="1523" spans="1:6" x14ac:dyDescent="0.15">
      <c r="A1523" s="25" t="s">
        <v>388</v>
      </c>
      <c r="B1523" s="25" t="s">
        <v>389</v>
      </c>
      <c r="C1523" s="21">
        <v>3.9044000000000001E-3</v>
      </c>
      <c r="D1523" s="22">
        <v>7.4446999999999994E-3</v>
      </c>
      <c r="E1523" s="23">
        <f t="shared" si="65"/>
        <v>-0.47554636184130983</v>
      </c>
      <c r="F1523" s="24">
        <f t="shared" si="66"/>
        <v>1.5256256497960299E-7</v>
      </c>
    </row>
    <row r="1524" spans="1:6" x14ac:dyDescent="0.15">
      <c r="A1524" s="25" t="s">
        <v>390</v>
      </c>
      <c r="B1524" s="25" t="s">
        <v>391</v>
      </c>
      <c r="C1524" s="21">
        <v>4.9744999999999998E-3</v>
      </c>
      <c r="D1524" s="22">
        <v>5.1673800000000001E-3</v>
      </c>
      <c r="E1524" s="23">
        <f t="shared" si="65"/>
        <v>-3.7326459443663973E-2</v>
      </c>
      <c r="F1524" s="24">
        <f t="shared" si="66"/>
        <v>1.9437621132338772E-7</v>
      </c>
    </row>
    <row r="1525" spans="1:6" x14ac:dyDescent="0.15">
      <c r="A1525" s="25" t="s">
        <v>1170</v>
      </c>
      <c r="B1525" s="25" t="s">
        <v>608</v>
      </c>
      <c r="C1525" s="21">
        <v>1.939E-3</v>
      </c>
      <c r="D1525" s="22">
        <v>0</v>
      </c>
      <c r="E1525" s="23" t="str">
        <f t="shared" si="65"/>
        <v/>
      </c>
      <c r="F1525" s="24">
        <f t="shared" si="66"/>
        <v>7.5765498795064588E-8</v>
      </c>
    </row>
    <row r="1526" spans="1:6" x14ac:dyDescent="0.15">
      <c r="A1526" s="25" t="s">
        <v>963</v>
      </c>
      <c r="B1526" s="25" t="s">
        <v>964</v>
      </c>
      <c r="C1526" s="21">
        <v>2.5360000000000001E-3</v>
      </c>
      <c r="D1526" s="22">
        <v>0</v>
      </c>
      <c r="E1526" s="23" t="str">
        <f t="shared" si="65"/>
        <v/>
      </c>
      <c r="F1526" s="24">
        <f t="shared" si="66"/>
        <v>9.909298862521083E-8</v>
      </c>
    </row>
    <row r="1527" spans="1:6" x14ac:dyDescent="0.15">
      <c r="A1527" s="25" t="s">
        <v>965</v>
      </c>
      <c r="B1527" s="25" t="s">
        <v>648</v>
      </c>
      <c r="C1527" s="21">
        <v>0.89789174999999999</v>
      </c>
      <c r="D1527" s="22">
        <v>0.32952799999999999</v>
      </c>
      <c r="E1527" s="23">
        <f t="shared" si="65"/>
        <v>1.7247813539365398</v>
      </c>
      <c r="F1527" s="24">
        <f t="shared" si="66"/>
        <v>3.5084691233998674E-5</v>
      </c>
    </row>
    <row r="1528" spans="1:6" x14ac:dyDescent="0.15">
      <c r="A1528" s="25" t="s">
        <v>649</v>
      </c>
      <c r="B1528" s="25" t="s">
        <v>650</v>
      </c>
      <c r="C1528" s="21">
        <v>0</v>
      </c>
      <c r="D1528" s="22">
        <v>0</v>
      </c>
      <c r="E1528" s="23" t="str">
        <f t="shared" si="65"/>
        <v/>
      </c>
      <c r="F1528" s="24">
        <f t="shared" si="66"/>
        <v>0</v>
      </c>
    </row>
    <row r="1529" spans="1:6" x14ac:dyDescent="0.15">
      <c r="A1529" s="25" t="s">
        <v>1333</v>
      </c>
      <c r="B1529" s="25" t="s">
        <v>1453</v>
      </c>
      <c r="C1529" s="21">
        <v>1.32047041</v>
      </c>
      <c r="D1529" s="22">
        <v>0.18180613000000001</v>
      </c>
      <c r="E1529" s="23">
        <f t="shared" si="65"/>
        <v>6.2630686875079506</v>
      </c>
      <c r="F1529" s="24">
        <f t="shared" si="66"/>
        <v>5.1596750519738749E-5</v>
      </c>
    </row>
    <row r="1530" spans="1:6" x14ac:dyDescent="0.15">
      <c r="A1530" s="25" t="s">
        <v>1454</v>
      </c>
      <c r="B1530" s="25" t="s">
        <v>1455</v>
      </c>
      <c r="C1530" s="21">
        <v>0</v>
      </c>
      <c r="D1530" s="22">
        <v>0</v>
      </c>
      <c r="E1530" s="23" t="str">
        <f t="shared" si="65"/>
        <v/>
      </c>
      <c r="F1530" s="24">
        <f t="shared" si="66"/>
        <v>0</v>
      </c>
    </row>
    <row r="1531" spans="1:6" x14ac:dyDescent="0.15">
      <c r="A1531" s="25" t="s">
        <v>1456</v>
      </c>
      <c r="B1531" s="25" t="s">
        <v>1457</v>
      </c>
      <c r="C1531" s="21">
        <v>0</v>
      </c>
      <c r="D1531" s="22">
        <v>0</v>
      </c>
      <c r="E1531" s="23" t="str">
        <f t="shared" si="65"/>
        <v/>
      </c>
      <c r="F1531" s="24">
        <f t="shared" si="66"/>
        <v>0</v>
      </c>
    </row>
    <row r="1532" spans="1:6" x14ac:dyDescent="0.15">
      <c r="A1532" s="25" t="s">
        <v>1458</v>
      </c>
      <c r="B1532" s="25" t="s">
        <v>1459</v>
      </c>
      <c r="C1532" s="21">
        <v>2.0179999999999998E-3</v>
      </c>
      <c r="D1532" s="22">
        <v>9.8010000000000002E-4</v>
      </c>
      <c r="E1532" s="23">
        <f t="shared" si="65"/>
        <v>1.0589735741250892</v>
      </c>
      <c r="F1532" s="24">
        <f t="shared" si="66"/>
        <v>7.8852386059020284E-8</v>
      </c>
    </row>
    <row r="1533" spans="1:6" x14ac:dyDescent="0.15">
      <c r="A1533" s="25" t="s">
        <v>1460</v>
      </c>
      <c r="B1533" s="25" t="s">
        <v>1461</v>
      </c>
      <c r="C1533" s="21">
        <v>0</v>
      </c>
      <c r="D1533" s="22">
        <v>0</v>
      </c>
      <c r="E1533" s="23" t="str">
        <f t="shared" si="65"/>
        <v/>
      </c>
      <c r="F1533" s="24">
        <f t="shared" si="66"/>
        <v>0</v>
      </c>
    </row>
    <row r="1534" spans="1:6" x14ac:dyDescent="0.15">
      <c r="A1534" s="25" t="s">
        <v>1462</v>
      </c>
      <c r="B1534" s="25" t="s">
        <v>1463</v>
      </c>
      <c r="C1534" s="21">
        <v>0</v>
      </c>
      <c r="D1534" s="22">
        <v>0.13900000000000001</v>
      </c>
      <c r="E1534" s="23">
        <f t="shared" si="65"/>
        <v>-1</v>
      </c>
      <c r="F1534" s="24">
        <f t="shared" si="66"/>
        <v>0</v>
      </c>
    </row>
    <row r="1535" spans="1:6" x14ac:dyDescent="0.15">
      <c r="A1535" s="25" t="s">
        <v>1464</v>
      </c>
      <c r="B1535" s="25" t="s">
        <v>1465</v>
      </c>
      <c r="C1535" s="21">
        <v>2.0712499999999998E-2</v>
      </c>
      <c r="D1535" s="22">
        <v>1.2586100000000001E-2</v>
      </c>
      <c r="E1535" s="23">
        <f t="shared" si="65"/>
        <v>0.64566466180945614</v>
      </c>
      <c r="F1535" s="24">
        <f t="shared" si="66"/>
        <v>8.0933104373015742E-7</v>
      </c>
    </row>
    <row r="1536" spans="1:6" x14ac:dyDescent="0.15">
      <c r="A1536" s="25" t="s">
        <v>1215</v>
      </c>
      <c r="B1536" s="25" t="s">
        <v>1466</v>
      </c>
      <c r="C1536" s="21">
        <v>6.4713900000000005E-3</v>
      </c>
      <c r="D1536" s="22">
        <v>2.9064999999999998E-3</v>
      </c>
      <c r="E1536" s="23">
        <f t="shared" si="65"/>
        <v>1.2265233098228112</v>
      </c>
      <c r="F1536" s="24">
        <f t="shared" si="66"/>
        <v>2.5286647305177571E-7</v>
      </c>
    </row>
    <row r="1537" spans="1:8" x14ac:dyDescent="0.15">
      <c r="A1537" s="25" t="s">
        <v>1216</v>
      </c>
      <c r="B1537" s="25" t="s">
        <v>1467</v>
      </c>
      <c r="C1537" s="21">
        <v>0</v>
      </c>
      <c r="D1537" s="22">
        <v>1.1425139999999999E-2</v>
      </c>
      <c r="E1537" s="23">
        <f t="shared" si="65"/>
        <v>-1</v>
      </c>
      <c r="F1537" s="24">
        <f t="shared" si="66"/>
        <v>0</v>
      </c>
    </row>
    <row r="1538" spans="1:8" x14ac:dyDescent="0.15">
      <c r="A1538" s="25" t="s">
        <v>1468</v>
      </c>
      <c r="B1538" s="25" t="s">
        <v>1469</v>
      </c>
      <c r="C1538" s="21">
        <v>0</v>
      </c>
      <c r="D1538" s="22">
        <v>0</v>
      </c>
      <c r="E1538" s="23" t="str">
        <f t="shared" si="65"/>
        <v/>
      </c>
      <c r="F1538" s="24">
        <f t="shared" si="66"/>
        <v>0</v>
      </c>
    </row>
    <row r="1539" spans="1:8" s="4" customFormat="1" x14ac:dyDescent="0.15">
      <c r="A1539" s="111" t="s">
        <v>1292</v>
      </c>
      <c r="B1539" s="26"/>
      <c r="C1539" s="27">
        <f>SUM(C1517:C1538)</f>
        <v>6.2554363000000013</v>
      </c>
      <c r="D1539" s="28">
        <f>SUM(D1517:D1538)</f>
        <v>13.79655123</v>
      </c>
      <c r="E1539" s="29">
        <f t="shared" si="65"/>
        <v>-0.54659420345587328</v>
      </c>
      <c r="F1539" s="49">
        <f t="shared" si="66"/>
        <v>2.4442818537919207E-4</v>
      </c>
      <c r="G1539"/>
      <c r="H1539"/>
    </row>
    <row r="1540" spans="1:8" x14ac:dyDescent="0.15">
      <c r="E1540" s="32" t="str">
        <f t="shared" si="65"/>
        <v/>
      </c>
    </row>
    <row r="1541" spans="1:8" s="4" customFormat="1" x14ac:dyDescent="0.15">
      <c r="A1541" s="33" t="s">
        <v>749</v>
      </c>
      <c r="B1541" s="33" t="s">
        <v>1543</v>
      </c>
      <c r="C1541" s="140" t="s">
        <v>1000</v>
      </c>
      <c r="D1541" s="141"/>
      <c r="E1541" s="142"/>
      <c r="F1541" s="112"/>
      <c r="G1541"/>
      <c r="H1541"/>
    </row>
    <row r="1542" spans="1:8" s="4" customFormat="1" x14ac:dyDescent="0.15">
      <c r="A1542" s="36"/>
      <c r="B1542" s="36"/>
      <c r="C1542" s="7" t="s">
        <v>1396</v>
      </c>
      <c r="D1542" s="38" t="s">
        <v>154</v>
      </c>
      <c r="E1542" s="38" t="s">
        <v>1511</v>
      </c>
      <c r="F1542" s="40" t="s">
        <v>1512</v>
      </c>
      <c r="G1542"/>
      <c r="H1542"/>
    </row>
    <row r="1543" spans="1:8" x14ac:dyDescent="0.15">
      <c r="A1543" s="25" t="s">
        <v>996</v>
      </c>
      <c r="B1543" s="25" t="s">
        <v>997</v>
      </c>
      <c r="C1543" s="21">
        <v>51.534454029999999</v>
      </c>
      <c r="D1543" s="22">
        <v>19.839357100000001</v>
      </c>
      <c r="E1543" s="23">
        <f>IF(ISERROR(C1543/D1543-1),"",((C1543/D1543-1)))</f>
        <v>1.5975868960995716</v>
      </c>
      <c r="F1543" s="24">
        <f>C1543/$C$1579</f>
        <v>2.0136841746850316E-3</v>
      </c>
    </row>
    <row r="1544" spans="1:8" x14ac:dyDescent="0.15">
      <c r="A1544" s="25" t="s">
        <v>1097</v>
      </c>
      <c r="B1544" s="25" t="s">
        <v>750</v>
      </c>
      <c r="C1544" s="21">
        <v>0</v>
      </c>
      <c r="D1544" s="22">
        <v>0</v>
      </c>
      <c r="E1544" s="23" t="str">
        <f>IF(ISERROR(C1544/D1544-1),"",((C1544/D1544-1)))</f>
        <v/>
      </c>
      <c r="F1544" s="24">
        <f>C1544/$C$1579</f>
        <v>0</v>
      </c>
    </row>
    <row r="1545" spans="1:8" s="4" customFormat="1" x14ac:dyDescent="0.15">
      <c r="A1545" s="111" t="s">
        <v>1292</v>
      </c>
      <c r="B1545" s="26"/>
      <c r="C1545" s="27">
        <f>SUM(C1543:C1544)</f>
        <v>51.534454029999999</v>
      </c>
      <c r="D1545" s="28">
        <f>SUM(D1543:D1544)</f>
        <v>19.839357100000001</v>
      </c>
      <c r="E1545" s="49">
        <f>C1545/D1545-1</f>
        <v>1.5975868960995716</v>
      </c>
      <c r="F1545" s="49">
        <f>C1545/$C$1579</f>
        <v>2.0136841746850316E-3</v>
      </c>
      <c r="G1545"/>
      <c r="H1545"/>
    </row>
    <row r="1547" spans="1:8" s="4" customFormat="1" x14ac:dyDescent="0.15">
      <c r="A1547" s="33" t="s">
        <v>763</v>
      </c>
      <c r="B1547" s="33" t="s">
        <v>1543</v>
      </c>
      <c r="C1547" s="140" t="s">
        <v>1000</v>
      </c>
      <c r="D1547" s="141"/>
      <c r="E1547" s="142"/>
      <c r="F1547" s="112"/>
      <c r="G1547"/>
      <c r="H1547"/>
    </row>
    <row r="1548" spans="1:8" s="4" customFormat="1" x14ac:dyDescent="0.15">
      <c r="A1548" s="36"/>
      <c r="B1548" s="36"/>
      <c r="C1548" s="7" t="s">
        <v>1396</v>
      </c>
      <c r="D1548" s="38" t="s">
        <v>154</v>
      </c>
      <c r="E1548" s="38" t="s">
        <v>1511</v>
      </c>
      <c r="F1548" s="40" t="s">
        <v>1512</v>
      </c>
      <c r="G1548"/>
      <c r="H1548"/>
    </row>
    <row r="1549" spans="1:8" x14ac:dyDescent="0.15">
      <c r="A1549" s="20" t="s">
        <v>764</v>
      </c>
      <c r="B1549" s="61" t="s">
        <v>765</v>
      </c>
      <c r="C1549" s="44">
        <v>85.260438620000002</v>
      </c>
      <c r="D1549" s="45">
        <v>37.00351654</v>
      </c>
      <c r="E1549" s="41">
        <f>IF(ISERROR(C1549/D1549-1),"",((C1549/D1549-1)))</f>
        <v>1.304117191884596</v>
      </c>
      <c r="F1549" s="42">
        <f>C1549/$C$1579</f>
        <v>3.3315109125994268E-3</v>
      </c>
    </row>
    <row r="1550" spans="1:8" x14ac:dyDescent="0.15">
      <c r="A1550" s="25" t="s">
        <v>766</v>
      </c>
      <c r="B1550" s="64" t="s">
        <v>767</v>
      </c>
      <c r="C1550" s="133">
        <v>22.518651550000001</v>
      </c>
      <c r="D1550" s="22">
        <v>40.629942659999998</v>
      </c>
      <c r="E1550" s="23">
        <f>IF(ISERROR(C1550/D1550-1),"",((C1550/D1550-1)))</f>
        <v>-0.44576216268772839</v>
      </c>
      <c r="F1550" s="24">
        <f>C1550/$C$1579</f>
        <v>8.7990555279938336E-4</v>
      </c>
    </row>
    <row r="1551" spans="1:8" s="4" customFormat="1" x14ac:dyDescent="0.15">
      <c r="A1551" s="111" t="s">
        <v>1292</v>
      </c>
      <c r="B1551" s="26"/>
      <c r="C1551" s="27">
        <f>SUM(C1549:C1550)</f>
        <v>107.77909017</v>
      </c>
      <c r="D1551" s="28">
        <f>SUM(D1549:D1550)</f>
        <v>77.633459200000004</v>
      </c>
      <c r="E1551" s="49">
        <f>C1551/D1551-1</f>
        <v>0.38830719744612385</v>
      </c>
      <c r="F1551" s="48">
        <f>C1551/$C$1579</f>
        <v>4.2114164653988097E-3</v>
      </c>
      <c r="G1551"/>
      <c r="H1551"/>
    </row>
    <row r="1553" spans="1:8" s="4" customFormat="1" x14ac:dyDescent="0.15">
      <c r="A1553" s="33" t="s">
        <v>768</v>
      </c>
      <c r="B1553" s="33" t="s">
        <v>1543</v>
      </c>
      <c r="C1553" s="140" t="s">
        <v>1000</v>
      </c>
      <c r="D1553" s="141"/>
      <c r="E1553" s="142"/>
      <c r="F1553" s="112"/>
      <c r="G1553"/>
      <c r="H1553"/>
    </row>
    <row r="1554" spans="1:8" s="4" customFormat="1" x14ac:dyDescent="0.15">
      <c r="A1554" s="36"/>
      <c r="B1554" s="36"/>
      <c r="C1554" s="7" t="s">
        <v>1396</v>
      </c>
      <c r="D1554" s="38" t="s">
        <v>154</v>
      </c>
      <c r="E1554" s="38" t="s">
        <v>1511</v>
      </c>
      <c r="F1554" s="40" t="s">
        <v>1512</v>
      </c>
      <c r="G1554"/>
      <c r="H1554"/>
    </row>
    <row r="1555" spans="1:8" x14ac:dyDescent="0.15">
      <c r="A1555" s="25" t="s">
        <v>769</v>
      </c>
      <c r="B1555" s="25" t="s">
        <v>770</v>
      </c>
      <c r="C1555" s="21">
        <v>2.1216361400000001</v>
      </c>
      <c r="D1555" s="22">
        <v>3.29491976</v>
      </c>
      <c r="E1555" s="23">
        <f>IF(ISERROR(C1555/D1555-1),"",((C1555/D1555-1)))</f>
        <v>-0.35608867755856966</v>
      </c>
      <c r="F1555" s="24">
        <f>C1555/$C$1579</f>
        <v>8.290191872549535E-5</v>
      </c>
    </row>
    <row r="1556" spans="1:8" s="4" customFormat="1" x14ac:dyDescent="0.15">
      <c r="A1556" s="111" t="s">
        <v>1292</v>
      </c>
      <c r="B1556" s="62"/>
      <c r="C1556" s="27">
        <f>SUM(C1555:C1555)</f>
        <v>2.1216361400000001</v>
      </c>
      <c r="D1556" s="28">
        <f>SUM(D1555:D1555)</f>
        <v>3.29491976</v>
      </c>
      <c r="E1556" s="49">
        <f>C1556/D1556-1</f>
        <v>-0.35608867755856966</v>
      </c>
      <c r="F1556" s="49">
        <f>C1556/$C$1579</f>
        <v>8.290191872549535E-5</v>
      </c>
      <c r="G1556"/>
      <c r="H1556"/>
    </row>
    <row r="1558" spans="1:8" s="4" customFormat="1" x14ac:dyDescent="0.15">
      <c r="A1558" s="33" t="s">
        <v>771</v>
      </c>
      <c r="B1558" s="33" t="s">
        <v>1543</v>
      </c>
      <c r="C1558" s="140" t="s">
        <v>1000</v>
      </c>
      <c r="D1558" s="141"/>
      <c r="E1558" s="142"/>
      <c r="F1558" s="112"/>
      <c r="G1558"/>
      <c r="H1558"/>
    </row>
    <row r="1559" spans="1:8" s="4" customFormat="1" x14ac:dyDescent="0.15">
      <c r="A1559" s="36"/>
      <c r="B1559" s="36"/>
      <c r="C1559" s="7" t="s">
        <v>1396</v>
      </c>
      <c r="D1559" s="38" t="s">
        <v>154</v>
      </c>
      <c r="E1559" s="38" t="s">
        <v>1511</v>
      </c>
      <c r="F1559" s="40" t="s">
        <v>1512</v>
      </c>
      <c r="G1559"/>
      <c r="H1559"/>
    </row>
    <row r="1560" spans="1:8" x14ac:dyDescent="0.15">
      <c r="A1560" s="51" t="s">
        <v>772</v>
      </c>
      <c r="B1560" s="31" t="s">
        <v>773</v>
      </c>
      <c r="C1560" s="53">
        <v>6.1319599999999997E-3</v>
      </c>
      <c r="D1560" s="54">
        <v>0</v>
      </c>
      <c r="E1560" s="55" t="str">
        <f>IF(ISERROR(C1560/D1560-1),"",((C1560/D1560-1)))</f>
        <v/>
      </c>
      <c r="F1560" s="56">
        <f>C1560/$C$1579</f>
        <v>2.3960340793779488E-7</v>
      </c>
    </row>
    <row r="1561" spans="1:8" s="4" customFormat="1" x14ac:dyDescent="0.15">
      <c r="A1561" s="111" t="s">
        <v>1292</v>
      </c>
      <c r="B1561" s="62"/>
      <c r="C1561" s="27">
        <f>SUM(C1560)</f>
        <v>6.1319599999999997E-3</v>
      </c>
      <c r="D1561" s="28">
        <f>SUM(D1560)</f>
        <v>0</v>
      </c>
      <c r="E1561" s="63">
        <f>IF(ISERROR(C1561/D1561-1),0,(C1561/D1561-1))</f>
        <v>0</v>
      </c>
      <c r="F1561" s="49">
        <f>C1561/$C$1579</f>
        <v>2.3960340793779488E-7</v>
      </c>
      <c r="G1561"/>
      <c r="H1561"/>
    </row>
    <row r="1563" spans="1:8" s="4" customFormat="1" x14ac:dyDescent="0.15">
      <c r="A1563" s="33" t="s">
        <v>804</v>
      </c>
      <c r="B1563" s="33" t="s">
        <v>1543</v>
      </c>
      <c r="C1563" s="140" t="s">
        <v>1000</v>
      </c>
      <c r="D1563" s="141"/>
      <c r="E1563" s="142"/>
      <c r="F1563" s="112"/>
      <c r="G1563"/>
      <c r="H1563"/>
    </row>
    <row r="1564" spans="1:8" s="4" customFormat="1" x14ac:dyDescent="0.15">
      <c r="A1564" s="36"/>
      <c r="B1564" s="36"/>
      <c r="C1564" s="7" t="s">
        <v>1396</v>
      </c>
      <c r="D1564" s="38" t="s">
        <v>154</v>
      </c>
      <c r="E1564" s="38" t="s">
        <v>1511</v>
      </c>
      <c r="F1564" s="40" t="s">
        <v>1512</v>
      </c>
      <c r="G1564"/>
      <c r="H1564"/>
    </row>
    <row r="1565" spans="1:8" x14ac:dyDescent="0.15">
      <c r="A1565" s="51" t="s">
        <v>805</v>
      </c>
      <c r="B1565" s="51" t="s">
        <v>806</v>
      </c>
      <c r="C1565" s="53">
        <v>7.8927200000000003E-2</v>
      </c>
      <c r="D1565" s="54">
        <v>0.17202373999999998</v>
      </c>
      <c r="E1565" s="55">
        <f>IF(ISERROR(C1565/D1565-1),"",((C1565/D1565-1)))</f>
        <v>-0.54118425747515997</v>
      </c>
      <c r="F1565" s="56">
        <f>C1565/$C$1579</f>
        <v>3.0840426387301817E-6</v>
      </c>
    </row>
    <row r="1566" spans="1:8" s="4" customFormat="1" x14ac:dyDescent="0.15">
      <c r="A1566" s="111" t="s">
        <v>1292</v>
      </c>
      <c r="B1566" s="62"/>
      <c r="C1566" s="27">
        <f>SUM(C1565)</f>
        <v>7.8927200000000003E-2</v>
      </c>
      <c r="D1566" s="28">
        <f>SUM(D1565)</f>
        <v>0.17202373999999998</v>
      </c>
      <c r="E1566" s="49">
        <f>C1566/D1566-1</f>
        <v>-0.54118425747515997</v>
      </c>
      <c r="F1566" s="49">
        <f>C1566/$C$1579</f>
        <v>3.0840426387301817E-6</v>
      </c>
      <c r="G1566"/>
      <c r="H1566"/>
    </row>
    <row r="1568" spans="1:8" s="4" customFormat="1" x14ac:dyDescent="0.15">
      <c r="A1568" s="33" t="s">
        <v>807</v>
      </c>
      <c r="B1568" s="33" t="s">
        <v>1543</v>
      </c>
      <c r="C1568" s="140" t="s">
        <v>1000</v>
      </c>
      <c r="D1568" s="141"/>
      <c r="E1568" s="142"/>
      <c r="F1568" s="112"/>
      <c r="G1568"/>
      <c r="H1568"/>
    </row>
    <row r="1569" spans="1:8" s="4" customFormat="1" x14ac:dyDescent="0.15">
      <c r="A1569" s="36"/>
      <c r="B1569" s="36"/>
      <c r="C1569" s="7" t="s">
        <v>1396</v>
      </c>
      <c r="D1569" s="38" t="s">
        <v>154</v>
      </c>
      <c r="E1569" s="38" t="s">
        <v>1511</v>
      </c>
      <c r="F1569" s="40" t="s">
        <v>1512</v>
      </c>
      <c r="G1569"/>
      <c r="H1569"/>
    </row>
    <row r="1570" spans="1:8" x14ac:dyDescent="0.15">
      <c r="A1570" s="51" t="s">
        <v>1224</v>
      </c>
      <c r="B1570" s="52" t="s">
        <v>808</v>
      </c>
      <c r="C1570" s="53">
        <v>2.7171215200000001</v>
      </c>
      <c r="D1570" s="54">
        <v>4.4890164299999995</v>
      </c>
      <c r="E1570" s="55">
        <f>IF(ISERROR(C1570/D1570-1),"",((C1570/D1570-1)))</f>
        <v>-0.39471784913917096</v>
      </c>
      <c r="F1570" s="56">
        <f>C1570/$C$1579</f>
        <v>1.0617022550263232E-4</v>
      </c>
    </row>
    <row r="1571" spans="1:8" s="4" customFormat="1" x14ac:dyDescent="0.15">
      <c r="A1571" s="111" t="s">
        <v>1292</v>
      </c>
      <c r="B1571" s="57"/>
      <c r="C1571" s="27">
        <f>SUM(C1570)</f>
        <v>2.7171215200000001</v>
      </c>
      <c r="D1571" s="28">
        <f>SUM(D1570)</f>
        <v>4.4890164299999995</v>
      </c>
      <c r="E1571" s="49">
        <f>IF(ISERROR(C1571/D1571-1),"",(C1571/D1571-1))</f>
        <v>-0.39471784913917096</v>
      </c>
      <c r="F1571" s="49">
        <f>C1571/$C$1579</f>
        <v>1.0617022550263232E-4</v>
      </c>
      <c r="G1571"/>
      <c r="H1571"/>
    </row>
    <row r="1573" spans="1:8" s="4" customFormat="1" x14ac:dyDescent="0.15">
      <c r="A1573" s="33" t="s">
        <v>774</v>
      </c>
      <c r="B1573" s="33" t="s">
        <v>1543</v>
      </c>
      <c r="C1573" s="140" t="s">
        <v>1000</v>
      </c>
      <c r="D1573" s="141"/>
      <c r="E1573" s="142"/>
      <c r="F1573" s="112"/>
      <c r="G1573"/>
      <c r="H1573"/>
    </row>
    <row r="1574" spans="1:8" s="4" customFormat="1" x14ac:dyDescent="0.15">
      <c r="A1574" s="36"/>
      <c r="B1574" s="36"/>
      <c r="C1574" s="7" t="s">
        <v>1396</v>
      </c>
      <c r="D1574" s="38" t="s">
        <v>154</v>
      </c>
      <c r="E1574" s="38" t="s">
        <v>1511</v>
      </c>
      <c r="F1574" s="40" t="s">
        <v>1512</v>
      </c>
      <c r="G1574"/>
      <c r="H1574"/>
    </row>
    <row r="1575" spans="1:8" x14ac:dyDescent="0.15">
      <c r="A1575" s="51" t="s">
        <v>775</v>
      </c>
      <c r="B1575" s="52" t="s">
        <v>776</v>
      </c>
      <c r="C1575" s="53">
        <v>2.0355E-3</v>
      </c>
      <c r="D1575" s="54">
        <v>2.5622900000000001E-3</v>
      </c>
      <c r="E1575" s="55">
        <f>IF(ISERROR(C1575/D1575-1),"",((C1575/D1575-1)))</f>
        <v>-0.20559343399849361</v>
      </c>
      <c r="F1575" s="56">
        <f>C1575/$C$1579</f>
        <v>7.9536190199769974E-8</v>
      </c>
    </row>
    <row r="1576" spans="1:8" s="4" customFormat="1" x14ac:dyDescent="0.15">
      <c r="A1576" s="111" t="s">
        <v>1292</v>
      </c>
      <c r="B1576" s="57"/>
      <c r="C1576" s="27">
        <f>SUM(C1575)</f>
        <v>2.0355E-3</v>
      </c>
      <c r="D1576" s="28">
        <f>SUM(D1575)</f>
        <v>2.5622900000000001E-3</v>
      </c>
      <c r="E1576" s="49">
        <f>IF(ISERROR(C1576/D1576-1),"",(C1576/D1576-1))</f>
        <v>-0.20559343399849361</v>
      </c>
      <c r="F1576" s="49">
        <f>C1576/$C$1579</f>
        <v>7.9536190199769974E-8</v>
      </c>
      <c r="G1576"/>
      <c r="H1576"/>
    </row>
    <row r="1579" spans="1:8" s="4" customFormat="1" ht="14" thickBot="1" x14ac:dyDescent="0.2">
      <c r="A1579" s="66" t="s">
        <v>809</v>
      </c>
      <c r="B1579" s="66"/>
      <c r="C1579" s="67">
        <f>C432+C788+C1087+C1286+C1444+C1513+C1539+C1545+C1490+C1551+C1556+C1561+C1478+C1566+C1571+C1576</f>
        <v>25592.123470931438</v>
      </c>
      <c r="D1579" s="67">
        <f>D432+D788+D1087+D1286+D1444+D1513+D1539+D1545+D1490+D1551+D1556+D1561+D1478+D1566+D1571+D1576</f>
        <v>21803.061030747325</v>
      </c>
      <c r="E1579" s="108">
        <f>IF(ISERROR(C1579/D1579-1),"",((C1579/D1579-1)))</f>
        <v>0.17378580167439162</v>
      </c>
      <c r="F1579" s="108">
        <f>F432+F788+F1087+F1286+F1444+F1513+F1539+F1490+F1551+F1556+F1545+F1561+F1478+F1566+F1571+F1576</f>
        <v>0.99999999999999989</v>
      </c>
      <c r="G1579"/>
      <c r="H1579"/>
    </row>
    <row r="1580" spans="1:8" ht="14" thickTop="1" x14ac:dyDescent="0.15">
      <c r="D1580" s="68"/>
    </row>
    <row r="1581" spans="1:8" x14ac:dyDescent="0.15">
      <c r="D1581" s="69"/>
    </row>
    <row r="1582" spans="1:8" s="4" customFormat="1" x14ac:dyDescent="0.15">
      <c r="A1582" s="70" t="s">
        <v>1519</v>
      </c>
      <c r="B1582" s="70" t="s">
        <v>1543</v>
      </c>
      <c r="C1582" s="137" t="s">
        <v>1523</v>
      </c>
      <c r="D1582" s="138"/>
      <c r="E1582" s="139"/>
      <c r="F1582" s="71"/>
      <c r="G1582"/>
      <c r="H1582"/>
    </row>
    <row r="1583" spans="1:8" s="4" customFormat="1" x14ac:dyDescent="0.15">
      <c r="A1583" s="72"/>
      <c r="B1583" s="72"/>
      <c r="C1583" s="73" t="s">
        <v>1396</v>
      </c>
      <c r="D1583" s="73" t="s">
        <v>154</v>
      </c>
      <c r="E1583" s="74" t="s">
        <v>1511</v>
      </c>
      <c r="F1583" s="75" t="s">
        <v>1512</v>
      </c>
      <c r="G1583"/>
      <c r="H1583"/>
    </row>
    <row r="1584" spans="1:8" s="4" customFormat="1" x14ac:dyDescent="0.15">
      <c r="A1584" s="76" t="s">
        <v>810</v>
      </c>
      <c r="B1584" s="76" t="s">
        <v>811</v>
      </c>
      <c r="C1584" s="131">
        <v>1088.4152329000001</v>
      </c>
      <c r="D1584" s="131">
        <v>915.80129141999998</v>
      </c>
      <c r="E1584" s="77">
        <f t="shared" ref="E1584:E1589" si="67">IF(ISERROR(C1584/D1584-1),"",((C1584/D1584-1)))</f>
        <v>0.18848405554479264</v>
      </c>
      <c r="F1584" s="78"/>
      <c r="G1584"/>
      <c r="H1584"/>
    </row>
    <row r="1585" spans="1:10" s="4" customFormat="1" x14ac:dyDescent="0.15">
      <c r="A1585" s="79" t="s">
        <v>812</v>
      </c>
      <c r="B1585" s="79" t="s">
        <v>813</v>
      </c>
      <c r="C1585" s="131">
        <v>559.02847752000002</v>
      </c>
      <c r="D1585" s="131">
        <v>485.00456287000003</v>
      </c>
      <c r="E1585" s="77">
        <f t="shared" si="67"/>
        <v>0.1526251922496682</v>
      </c>
      <c r="F1585" s="80"/>
      <c r="G1585"/>
      <c r="H1585"/>
    </row>
    <row r="1586" spans="1:10" s="4" customFormat="1" x14ac:dyDescent="0.15">
      <c r="A1586" s="65" t="s">
        <v>814</v>
      </c>
      <c r="B1586" s="65" t="s">
        <v>815</v>
      </c>
      <c r="C1586" s="131">
        <v>208.14107184</v>
      </c>
      <c r="D1586" s="131">
        <v>200.76210218</v>
      </c>
      <c r="E1586" s="77">
        <f t="shared" si="67"/>
        <v>3.6754793757758808E-2</v>
      </c>
      <c r="F1586" s="81"/>
      <c r="G1586"/>
      <c r="H1586"/>
    </row>
    <row r="1587" spans="1:10" s="4" customFormat="1" x14ac:dyDescent="0.15">
      <c r="A1587" s="65" t="s">
        <v>818</v>
      </c>
      <c r="B1587" s="65" t="s">
        <v>819</v>
      </c>
      <c r="C1587" s="131">
        <v>87.077588879999993</v>
      </c>
      <c r="D1587" s="131">
        <v>62.53390958</v>
      </c>
      <c r="E1587" s="77">
        <f t="shared" si="67"/>
        <v>0.39248592427443096</v>
      </c>
      <c r="F1587" s="81"/>
      <c r="G1587"/>
      <c r="H1587"/>
    </row>
    <row r="1588" spans="1:10" s="4" customFormat="1" x14ac:dyDescent="0.15">
      <c r="A1588" s="82" t="s">
        <v>816</v>
      </c>
      <c r="B1588" s="82" t="s">
        <v>817</v>
      </c>
      <c r="C1588" s="131">
        <v>35.04875371</v>
      </c>
      <c r="D1588" s="131">
        <v>64.671896959999998</v>
      </c>
      <c r="E1588" s="77">
        <f t="shared" si="67"/>
        <v>-0.45805279638421792</v>
      </c>
      <c r="F1588" s="83"/>
      <c r="G1588"/>
      <c r="H1588"/>
    </row>
    <row r="1589" spans="1:10" s="4" customFormat="1" x14ac:dyDescent="0.15">
      <c r="A1589" s="84"/>
      <c r="B1589" s="84"/>
      <c r="C1589" s="85">
        <f>SUM(C1584:C1588)</f>
        <v>1977.71112485</v>
      </c>
      <c r="D1589" s="126">
        <f>SUM(D1584:D1588)</f>
        <v>1728.77376301</v>
      </c>
      <c r="E1589" s="86">
        <f t="shared" si="67"/>
        <v>0.1439964946058474</v>
      </c>
      <c r="F1589" s="86"/>
      <c r="G1589"/>
      <c r="H1589"/>
    </row>
    <row r="1591" spans="1:10" s="4" customFormat="1" x14ac:dyDescent="0.15">
      <c r="A1591" s="87" t="s">
        <v>1524</v>
      </c>
      <c r="B1591" s="87"/>
      <c r="C1591" s="50"/>
      <c r="D1591" s="50"/>
      <c r="E1591" s="88"/>
      <c r="F1591" s="50"/>
      <c r="G1591"/>
      <c r="H1591"/>
      <c r="I1591" s="18"/>
      <c r="J1591" s="14"/>
    </row>
    <row r="1592" spans="1:10" s="4" customFormat="1" x14ac:dyDescent="0.15">
      <c r="A1592" s="87" t="s">
        <v>1001</v>
      </c>
      <c r="B1592" s="87"/>
      <c r="C1592" s="50"/>
      <c r="D1592" s="50"/>
      <c r="E1592" s="88"/>
      <c r="F1592" s="50"/>
      <c r="G1592"/>
      <c r="H1592"/>
      <c r="I1592" s="18"/>
      <c r="J1592" s="14"/>
    </row>
    <row r="1593" spans="1:10" s="4" customFormat="1" x14ac:dyDescent="0.15">
      <c r="A1593" s="50"/>
      <c r="B1593" s="50"/>
      <c r="C1593" s="50"/>
      <c r="D1593" s="50"/>
      <c r="E1593" s="88"/>
      <c r="F1593" s="50"/>
      <c r="G1593"/>
      <c r="H1593"/>
      <c r="I1593" s="18"/>
      <c r="J1593" s="14"/>
    </row>
    <row r="1594" spans="1:10" s="4" customFormat="1" x14ac:dyDescent="0.15">
      <c r="A1594" s="50" t="s">
        <v>18</v>
      </c>
      <c r="B1594" s="50"/>
      <c r="C1594" s="50"/>
      <c r="D1594" s="50"/>
      <c r="E1594" s="88"/>
      <c r="F1594" s="50"/>
      <c r="G1594"/>
      <c r="H1594"/>
      <c r="I1594" s="18"/>
      <c r="J1594" s="14"/>
    </row>
    <row r="1595" spans="1:10" s="4" customFormat="1" x14ac:dyDescent="0.15">
      <c r="A1595" s="50" t="s">
        <v>1518</v>
      </c>
      <c r="B1595" s="50"/>
      <c r="C1595" s="50"/>
      <c r="D1595" s="50"/>
      <c r="E1595" s="88"/>
      <c r="F1595" s="50"/>
      <c r="G1595"/>
      <c r="H1595"/>
      <c r="I1595" s="18"/>
      <c r="J1595" s="14"/>
    </row>
  </sheetData>
  <mergeCells count="17">
    <mergeCell ref="C1547:E1547"/>
    <mergeCell ref="C1553:E1553"/>
    <mergeCell ref="C1558:E1558"/>
    <mergeCell ref="C4:E4"/>
    <mergeCell ref="C434:E434"/>
    <mergeCell ref="C1089:E1089"/>
    <mergeCell ref="C1541:E1541"/>
    <mergeCell ref="C1582:E1582"/>
    <mergeCell ref="C790:E790"/>
    <mergeCell ref="C1446:E1446"/>
    <mergeCell ref="C1480:E1480"/>
    <mergeCell ref="C1515:E1515"/>
    <mergeCell ref="C1288:E1288"/>
    <mergeCell ref="C1492:E1492"/>
    <mergeCell ref="C1563:E1563"/>
    <mergeCell ref="C1568:E1568"/>
    <mergeCell ref="C1573:E1573"/>
  </mergeCells>
  <phoneticPr fontId="2" type="noConversion"/>
  <pageMargins left="0.75" right="0.75" top="1" bottom="1" header="0.5" footer="0.5"/>
  <pageSetup paperSize="9" scale="70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3"/>
  <sheetViews>
    <sheetView showGridLines="0" workbookViewId="0"/>
  </sheetViews>
  <sheetFormatPr baseColWidth="10" defaultRowHeight="13" x14ac:dyDescent="0.15"/>
  <cols>
    <col min="1" max="1" width="46.83203125" style="4" customWidth="1"/>
    <col min="2" max="2" width="12.6640625" style="102" bestFit="1" customWidth="1"/>
    <col min="3" max="4" width="11.33203125" style="4" customWidth="1"/>
    <col min="5" max="5" width="10.6640625" style="4" customWidth="1"/>
    <col min="6" max="7" width="10.33203125" style="4" customWidth="1"/>
    <col min="8" max="8" width="11.5" style="4" customWidth="1"/>
    <col min="9" max="9" width="11.5" style="4" bestFit="1" customWidth="1"/>
    <col min="10" max="256" width="8.83203125" customWidth="1"/>
  </cols>
  <sheetData>
    <row r="1" spans="1:9" x14ac:dyDescent="0.15">
      <c r="A1" s="1" t="s">
        <v>1542</v>
      </c>
      <c r="B1" s="89"/>
      <c r="C1" s="90"/>
      <c r="D1" s="18"/>
      <c r="E1" s="19"/>
      <c r="F1" s="18"/>
      <c r="G1" s="18"/>
      <c r="H1" s="19"/>
      <c r="I1" s="18"/>
    </row>
    <row r="2" spans="1:9" x14ac:dyDescent="0.15">
      <c r="A2" s="1" t="s">
        <v>1003</v>
      </c>
      <c r="B2" s="89"/>
      <c r="C2" s="90"/>
      <c r="D2" s="18"/>
      <c r="E2" s="19"/>
      <c r="F2" s="18"/>
      <c r="G2" s="18"/>
      <c r="H2" s="19"/>
      <c r="I2" s="18"/>
    </row>
    <row r="3" spans="1:9" x14ac:dyDescent="0.15">
      <c r="A3" s="2" t="s">
        <v>1419</v>
      </c>
      <c r="B3" s="91"/>
      <c r="C3" s="18"/>
      <c r="D3" s="18"/>
      <c r="E3" s="19"/>
      <c r="F3" s="18"/>
      <c r="G3" s="18"/>
      <c r="H3" s="19"/>
      <c r="I3" s="18"/>
    </row>
    <row r="4" spans="1:9" x14ac:dyDescent="0.15">
      <c r="A4" s="92"/>
      <c r="B4" s="93"/>
      <c r="C4" s="18"/>
      <c r="D4" s="18"/>
      <c r="E4" s="19"/>
      <c r="F4" s="18"/>
      <c r="G4" s="18"/>
      <c r="H4" s="19"/>
      <c r="I4" s="18"/>
    </row>
    <row r="5" spans="1:9" x14ac:dyDescent="0.15">
      <c r="A5" s="94" t="s">
        <v>1542</v>
      </c>
      <c r="B5" s="95" t="s">
        <v>1543</v>
      </c>
      <c r="C5" s="146" t="s">
        <v>1002</v>
      </c>
      <c r="D5" s="147"/>
      <c r="E5" s="148"/>
      <c r="F5" s="143" t="s">
        <v>1525</v>
      </c>
      <c r="G5" s="149"/>
      <c r="H5" s="149"/>
      <c r="I5" s="150"/>
    </row>
    <row r="6" spans="1:9" ht="24" x14ac:dyDescent="0.15">
      <c r="A6" s="5"/>
      <c r="B6" s="128"/>
      <c r="C6" s="129" t="s">
        <v>1396</v>
      </c>
      <c r="D6" s="130" t="s">
        <v>154</v>
      </c>
      <c r="E6" s="130" t="s">
        <v>1511</v>
      </c>
      <c r="F6" s="129" t="s">
        <v>1396</v>
      </c>
      <c r="G6" s="130" t="s">
        <v>154</v>
      </c>
      <c r="H6" s="96" t="s">
        <v>1511</v>
      </c>
      <c r="I6" s="96" t="s">
        <v>1526</v>
      </c>
    </row>
    <row r="7" spans="1:9" x14ac:dyDescent="0.15">
      <c r="A7" s="105" t="s">
        <v>580</v>
      </c>
      <c r="B7" s="115" t="s">
        <v>581</v>
      </c>
      <c r="C7" s="98">
        <v>0.15935434800000001</v>
      </c>
      <c r="D7" s="97">
        <v>0.97871719999999995</v>
      </c>
      <c r="E7" s="99">
        <f t="shared" ref="E7:E70" si="0">IF(ISERROR(C7/D7-1),"",(C7/D7-1))</f>
        <v>-0.83718039490876417</v>
      </c>
      <c r="F7" s="98">
        <v>1.499807E-2</v>
      </c>
      <c r="G7" s="97">
        <v>0</v>
      </c>
      <c r="H7" s="99" t="str">
        <f t="shared" ref="H7:H70" si="1">IF(ISERROR(F7/G7-1),"",(F7/G7-1))</f>
        <v/>
      </c>
      <c r="I7" s="100">
        <f t="shared" ref="I7:I70" si="2">IF(ISERROR(F7/C7),"",(F7/C7))</f>
        <v>9.4117733141489177E-2</v>
      </c>
    </row>
    <row r="8" spans="1:9" x14ac:dyDescent="0.15">
      <c r="A8" s="103" t="s">
        <v>280</v>
      </c>
      <c r="B8" s="115" t="s">
        <v>281</v>
      </c>
      <c r="C8" s="98">
        <v>38.211127468000001</v>
      </c>
      <c r="D8" s="97">
        <v>47.622317267</v>
      </c>
      <c r="E8" s="99">
        <f t="shared" si="0"/>
        <v>-0.19762141657733878</v>
      </c>
      <c r="F8" s="98">
        <v>28.447596670000003</v>
      </c>
      <c r="G8" s="97">
        <v>40.68136097</v>
      </c>
      <c r="H8" s="99">
        <f t="shared" si="1"/>
        <v>-0.30072160833118744</v>
      </c>
      <c r="I8" s="100">
        <f t="shared" si="2"/>
        <v>0.74448461888028583</v>
      </c>
    </row>
    <row r="9" spans="1:9" x14ac:dyDescent="0.15">
      <c r="A9" s="103" t="s">
        <v>282</v>
      </c>
      <c r="B9" s="115" t="s">
        <v>283</v>
      </c>
      <c r="C9" s="98">
        <v>8.6932851600000003</v>
      </c>
      <c r="D9" s="97">
        <v>0.52720199999999995</v>
      </c>
      <c r="E9" s="99">
        <f t="shared" si="0"/>
        <v>15.48947682292556</v>
      </c>
      <c r="F9" s="98">
        <v>8.6884117100000005</v>
      </c>
      <c r="G9" s="97">
        <v>0.52706981999999991</v>
      </c>
      <c r="H9" s="99">
        <f t="shared" si="1"/>
        <v>15.484365790475351</v>
      </c>
      <c r="I9" s="100">
        <f t="shared" si="2"/>
        <v>0.99943940065115733</v>
      </c>
    </row>
    <row r="10" spans="1:9" x14ac:dyDescent="0.15">
      <c r="A10" s="103" t="s">
        <v>230</v>
      </c>
      <c r="B10" s="115" t="s">
        <v>231</v>
      </c>
      <c r="C10" s="98">
        <v>14.285258661</v>
      </c>
      <c r="D10" s="97">
        <v>16.936188090999998</v>
      </c>
      <c r="E10" s="99">
        <f t="shared" si="0"/>
        <v>-0.15652456241961077</v>
      </c>
      <c r="F10" s="98">
        <v>2.0033455199999999</v>
      </c>
      <c r="G10" s="97">
        <v>110.81849665999999</v>
      </c>
      <c r="H10" s="99">
        <f t="shared" si="1"/>
        <v>-0.98192228210651133</v>
      </c>
      <c r="I10" s="100">
        <f t="shared" si="2"/>
        <v>0.14023865913392997</v>
      </c>
    </row>
    <row r="11" spans="1:9" x14ac:dyDescent="0.15">
      <c r="A11" s="105" t="s">
        <v>578</v>
      </c>
      <c r="B11" s="115" t="s">
        <v>579</v>
      </c>
      <c r="C11" s="98">
        <v>0.80672339000000004</v>
      </c>
      <c r="D11" s="97">
        <v>0.31961843000000001</v>
      </c>
      <c r="E11" s="99">
        <f t="shared" si="0"/>
        <v>1.5240202512727441</v>
      </c>
      <c r="F11" s="98">
        <v>2.6894000000000001E-2</v>
      </c>
      <c r="G11" s="97">
        <v>0</v>
      </c>
      <c r="H11" s="99" t="str">
        <f t="shared" si="1"/>
        <v/>
      </c>
      <c r="I11" s="100">
        <f t="shared" si="2"/>
        <v>3.3337325201392758E-2</v>
      </c>
    </row>
    <row r="12" spans="1:9" x14ac:dyDescent="0.15">
      <c r="A12" s="105" t="s">
        <v>576</v>
      </c>
      <c r="B12" s="115" t="s">
        <v>577</v>
      </c>
      <c r="C12" s="98">
        <v>4.984791156</v>
      </c>
      <c r="D12" s="97">
        <v>4.0914510450000003</v>
      </c>
      <c r="E12" s="99">
        <f t="shared" si="0"/>
        <v>0.2183431015487074</v>
      </c>
      <c r="F12" s="98">
        <v>1.1828708799999998</v>
      </c>
      <c r="G12" s="97">
        <v>9.6723806999999997</v>
      </c>
      <c r="H12" s="99">
        <f t="shared" si="1"/>
        <v>-0.87770633552502741</v>
      </c>
      <c r="I12" s="100">
        <f t="shared" si="2"/>
        <v>0.23729597549462508</v>
      </c>
    </row>
    <row r="13" spans="1:9" x14ac:dyDescent="0.15">
      <c r="A13" s="103" t="s">
        <v>232</v>
      </c>
      <c r="B13" s="115" t="s">
        <v>233</v>
      </c>
      <c r="C13" s="98">
        <v>13.510290768999999</v>
      </c>
      <c r="D13" s="97">
        <v>4.3597871660000003</v>
      </c>
      <c r="E13" s="99">
        <f t="shared" si="0"/>
        <v>2.0988418137382072</v>
      </c>
      <c r="F13" s="98">
        <v>15.48971843</v>
      </c>
      <c r="G13" s="97">
        <v>2.1958866699999997</v>
      </c>
      <c r="H13" s="99">
        <f t="shared" si="1"/>
        <v>6.0539698799665294</v>
      </c>
      <c r="I13" s="100">
        <f t="shared" si="2"/>
        <v>1.1465125876892222</v>
      </c>
    </row>
    <row r="14" spans="1:9" x14ac:dyDescent="0.15">
      <c r="A14" s="103" t="s">
        <v>234</v>
      </c>
      <c r="B14" s="115" t="s">
        <v>235</v>
      </c>
      <c r="C14" s="98">
        <v>0.170428728</v>
      </c>
      <c r="D14" s="97">
        <v>0.25191100999999999</v>
      </c>
      <c r="E14" s="99">
        <f t="shared" si="0"/>
        <v>-0.32345661271414849</v>
      </c>
      <c r="F14" s="98">
        <v>0</v>
      </c>
      <c r="G14" s="97">
        <v>0</v>
      </c>
      <c r="H14" s="99" t="str">
        <f t="shared" si="1"/>
        <v/>
      </c>
      <c r="I14" s="100">
        <f t="shared" si="2"/>
        <v>0</v>
      </c>
    </row>
    <row r="15" spans="1:9" x14ac:dyDescent="0.15">
      <c r="A15" s="103" t="s">
        <v>238</v>
      </c>
      <c r="B15" s="115" t="s">
        <v>239</v>
      </c>
      <c r="C15" s="98">
        <v>1.9543000000000001E-2</v>
      </c>
      <c r="D15" s="97">
        <v>3.3359099999999996E-2</v>
      </c>
      <c r="E15" s="99">
        <f t="shared" si="0"/>
        <v>-0.41416285211531478</v>
      </c>
      <c r="F15" s="98">
        <v>0</v>
      </c>
      <c r="G15" s="97">
        <v>0</v>
      </c>
      <c r="H15" s="99" t="str">
        <f t="shared" si="1"/>
        <v/>
      </c>
      <c r="I15" s="100">
        <f t="shared" si="2"/>
        <v>0</v>
      </c>
    </row>
    <row r="16" spans="1:9" x14ac:dyDescent="0.15">
      <c r="A16" s="103" t="s">
        <v>240</v>
      </c>
      <c r="B16" s="115" t="s">
        <v>241</v>
      </c>
      <c r="C16" s="98">
        <v>4.3258223559999998</v>
      </c>
      <c r="D16" s="97">
        <v>1.5872235770000001</v>
      </c>
      <c r="E16" s="99">
        <f t="shared" si="0"/>
        <v>1.7254020282235256</v>
      </c>
      <c r="F16" s="98">
        <v>5.3930674999999999</v>
      </c>
      <c r="G16" s="97">
        <v>11.8158425</v>
      </c>
      <c r="H16" s="99">
        <f t="shared" si="1"/>
        <v>-0.54357317305135044</v>
      </c>
      <c r="I16" s="100">
        <f t="shared" si="2"/>
        <v>1.2467149725923696</v>
      </c>
    </row>
    <row r="17" spans="1:9" x14ac:dyDescent="0.15">
      <c r="A17" s="103" t="s">
        <v>242</v>
      </c>
      <c r="B17" s="115" t="s">
        <v>243</v>
      </c>
      <c r="C17" s="98">
        <v>0.67427128300000005</v>
      </c>
      <c r="D17" s="97">
        <v>2.4667695049999998</v>
      </c>
      <c r="E17" s="99">
        <f t="shared" si="0"/>
        <v>-0.72665817311536762</v>
      </c>
      <c r="F17" s="98">
        <v>3.9010699999999995E-2</v>
      </c>
      <c r="G17" s="97">
        <v>3.6579056899999998</v>
      </c>
      <c r="H17" s="99">
        <f t="shared" si="1"/>
        <v>-0.98933523625099262</v>
      </c>
      <c r="I17" s="100">
        <f t="shared" si="2"/>
        <v>5.7856089950074283E-2</v>
      </c>
    </row>
    <row r="18" spans="1:9" x14ac:dyDescent="0.15">
      <c r="A18" s="103" t="s">
        <v>244</v>
      </c>
      <c r="B18" s="115" t="s">
        <v>245</v>
      </c>
      <c r="C18" s="98">
        <v>9.2242839999999993E-3</v>
      </c>
      <c r="D18" s="97">
        <v>7.1858107000000004E-2</v>
      </c>
      <c r="E18" s="99">
        <f t="shared" si="0"/>
        <v>-0.87163196492220429</v>
      </c>
      <c r="F18" s="98">
        <v>3.8936000000000001E-3</v>
      </c>
      <c r="G18" s="97">
        <v>0</v>
      </c>
      <c r="H18" s="99" t="str">
        <f t="shared" si="1"/>
        <v/>
      </c>
      <c r="I18" s="100">
        <f t="shared" si="2"/>
        <v>0.42210322232056174</v>
      </c>
    </row>
    <row r="19" spans="1:9" x14ac:dyDescent="0.15">
      <c r="A19" s="103" t="s">
        <v>246</v>
      </c>
      <c r="B19" s="115" t="s">
        <v>247</v>
      </c>
      <c r="C19" s="98">
        <v>8.2392499999999994E-2</v>
      </c>
      <c r="D19" s="97">
        <v>0.205373377</v>
      </c>
      <c r="E19" s="99">
        <f t="shared" si="0"/>
        <v>-0.59881606270709575</v>
      </c>
      <c r="F19" s="98">
        <v>0</v>
      </c>
      <c r="G19" s="97">
        <v>0</v>
      </c>
      <c r="H19" s="99" t="str">
        <f t="shared" si="1"/>
        <v/>
      </c>
      <c r="I19" s="100">
        <f t="shared" si="2"/>
        <v>0</v>
      </c>
    </row>
    <row r="20" spans="1:9" x14ac:dyDescent="0.15">
      <c r="A20" s="103" t="s">
        <v>248</v>
      </c>
      <c r="B20" s="115" t="s">
        <v>249</v>
      </c>
      <c r="C20" s="98">
        <v>9.2946880000000009E-2</v>
      </c>
      <c r="D20" s="97">
        <v>0</v>
      </c>
      <c r="E20" s="99" t="str">
        <f t="shared" si="0"/>
        <v/>
      </c>
      <c r="F20" s="98">
        <v>1.9587799999999998E-3</v>
      </c>
      <c r="G20" s="97">
        <v>0</v>
      </c>
      <c r="H20" s="99" t="str">
        <f t="shared" si="1"/>
        <v/>
      </c>
      <c r="I20" s="100">
        <f t="shared" si="2"/>
        <v>2.1074187751111167E-2</v>
      </c>
    </row>
    <row r="21" spans="1:9" x14ac:dyDescent="0.15">
      <c r="A21" s="103" t="s">
        <v>250</v>
      </c>
      <c r="B21" s="115" t="s">
        <v>251</v>
      </c>
      <c r="C21" s="98">
        <v>1.0234E-2</v>
      </c>
      <c r="D21" s="97">
        <v>1.9838358E-2</v>
      </c>
      <c r="E21" s="99">
        <f t="shared" si="0"/>
        <v>-0.48413069267123821</v>
      </c>
      <c r="F21" s="98">
        <v>3.1510000000000002E-3</v>
      </c>
      <c r="G21" s="97">
        <v>2.9545970000000001E-2</v>
      </c>
      <c r="H21" s="99">
        <f t="shared" si="1"/>
        <v>-0.89335262981719676</v>
      </c>
      <c r="I21" s="100">
        <f t="shared" si="2"/>
        <v>0.3078952511237053</v>
      </c>
    </row>
    <row r="22" spans="1:9" x14ac:dyDescent="0.15">
      <c r="A22" s="103" t="s">
        <v>252</v>
      </c>
      <c r="B22" s="115" t="s">
        <v>253</v>
      </c>
      <c r="C22" s="98">
        <v>2.3515228870000002</v>
      </c>
      <c r="D22" s="97">
        <v>2.7299113830000001</v>
      </c>
      <c r="E22" s="99">
        <f t="shared" si="0"/>
        <v>-0.13860834397641686</v>
      </c>
      <c r="F22" s="98">
        <v>0.29960411999999997</v>
      </c>
      <c r="G22" s="97">
        <v>0.32121144000000001</v>
      </c>
      <c r="H22" s="99">
        <f t="shared" si="1"/>
        <v>-6.7268214357496192E-2</v>
      </c>
      <c r="I22" s="100">
        <f t="shared" si="2"/>
        <v>0.12740854943675484</v>
      </c>
    </row>
    <row r="23" spans="1:9" x14ac:dyDescent="0.15">
      <c r="A23" s="103" t="s">
        <v>254</v>
      </c>
      <c r="B23" s="115" t="s">
        <v>255</v>
      </c>
      <c r="C23" s="98">
        <v>0</v>
      </c>
      <c r="D23" s="97">
        <v>7.5519999999999997E-3</v>
      </c>
      <c r="E23" s="99">
        <f t="shared" si="0"/>
        <v>-1</v>
      </c>
      <c r="F23" s="98">
        <v>0</v>
      </c>
      <c r="G23" s="97">
        <v>0</v>
      </c>
      <c r="H23" s="99" t="str">
        <f t="shared" si="1"/>
        <v/>
      </c>
      <c r="I23" s="100" t="str">
        <f t="shared" si="2"/>
        <v/>
      </c>
    </row>
    <row r="24" spans="1:9" x14ac:dyDescent="0.15">
      <c r="A24" s="103" t="s">
        <v>256</v>
      </c>
      <c r="B24" s="115" t="s">
        <v>257</v>
      </c>
      <c r="C24" s="98">
        <v>0.45056292999999997</v>
      </c>
      <c r="D24" s="97">
        <v>0.13409175000000001</v>
      </c>
      <c r="E24" s="99">
        <f t="shared" si="0"/>
        <v>2.3601092535521384</v>
      </c>
      <c r="F24" s="98">
        <v>0</v>
      </c>
      <c r="G24" s="97">
        <v>4.1009999999999996E-3</v>
      </c>
      <c r="H24" s="99">
        <f t="shared" si="1"/>
        <v>-1</v>
      </c>
      <c r="I24" s="100">
        <f t="shared" si="2"/>
        <v>0</v>
      </c>
    </row>
    <row r="25" spans="1:9" x14ac:dyDescent="0.15">
      <c r="A25" s="103" t="s">
        <v>258</v>
      </c>
      <c r="B25" s="115" t="s">
        <v>259</v>
      </c>
      <c r="C25" s="98">
        <v>2.3322E-3</v>
      </c>
      <c r="D25" s="97">
        <v>4.7736000000000002E-3</v>
      </c>
      <c r="E25" s="99">
        <f t="shared" si="0"/>
        <v>-0.51143790849673199</v>
      </c>
      <c r="F25" s="98">
        <v>0</v>
      </c>
      <c r="G25" s="97">
        <v>0</v>
      </c>
      <c r="H25" s="99" t="str">
        <f t="shared" si="1"/>
        <v/>
      </c>
      <c r="I25" s="100">
        <f t="shared" si="2"/>
        <v>0</v>
      </c>
    </row>
    <row r="26" spans="1:9" x14ac:dyDescent="0.15">
      <c r="A26" s="103" t="s">
        <v>260</v>
      </c>
      <c r="B26" s="115" t="s">
        <v>261</v>
      </c>
      <c r="C26" s="98">
        <v>4.611098192</v>
      </c>
      <c r="D26" s="97">
        <v>2.1577084969999998</v>
      </c>
      <c r="E26" s="99">
        <f t="shared" si="0"/>
        <v>1.1370348211591628</v>
      </c>
      <c r="F26" s="98">
        <v>1.3794000000000001E-2</v>
      </c>
      <c r="G26" s="97">
        <v>0</v>
      </c>
      <c r="H26" s="99" t="str">
        <f t="shared" si="1"/>
        <v/>
      </c>
      <c r="I26" s="100">
        <f t="shared" si="2"/>
        <v>2.9914782608472371E-3</v>
      </c>
    </row>
    <row r="27" spans="1:9" x14ac:dyDescent="0.15">
      <c r="A27" s="103" t="s">
        <v>262</v>
      </c>
      <c r="B27" s="115" t="s">
        <v>263</v>
      </c>
      <c r="C27" s="98">
        <v>1.755E-3</v>
      </c>
      <c r="D27" s="97">
        <v>4.3538000000000006E-3</v>
      </c>
      <c r="E27" s="99">
        <f t="shared" si="0"/>
        <v>-0.59690385410446045</v>
      </c>
      <c r="F27" s="98">
        <v>0</v>
      </c>
      <c r="G27" s="97">
        <v>0</v>
      </c>
      <c r="H27" s="99" t="str">
        <f t="shared" si="1"/>
        <v/>
      </c>
      <c r="I27" s="100">
        <f t="shared" si="2"/>
        <v>0</v>
      </c>
    </row>
    <row r="28" spans="1:9" x14ac:dyDescent="0.15">
      <c r="A28" s="103" t="s">
        <v>148</v>
      </c>
      <c r="B28" s="117" t="s">
        <v>149</v>
      </c>
      <c r="C28" s="98">
        <v>6.7908999999999999E-3</v>
      </c>
      <c r="D28" s="97">
        <v>4.895E-3</v>
      </c>
      <c r="E28" s="99">
        <f t="shared" si="0"/>
        <v>0.38731358529111337</v>
      </c>
      <c r="F28" s="98">
        <v>0</v>
      </c>
      <c r="G28" s="97">
        <v>0</v>
      </c>
      <c r="H28" s="99" t="str">
        <f t="shared" si="1"/>
        <v/>
      </c>
      <c r="I28" s="100">
        <f t="shared" si="2"/>
        <v>0</v>
      </c>
    </row>
    <row r="29" spans="1:9" x14ac:dyDescent="0.15">
      <c r="A29" s="103" t="s">
        <v>264</v>
      </c>
      <c r="B29" s="115" t="s">
        <v>265</v>
      </c>
      <c r="C29" s="98">
        <v>0</v>
      </c>
      <c r="D29" s="97">
        <v>0.57369000000000003</v>
      </c>
      <c r="E29" s="99">
        <f t="shared" si="0"/>
        <v>-1</v>
      </c>
      <c r="F29" s="98">
        <v>0</v>
      </c>
      <c r="G29" s="97">
        <v>0</v>
      </c>
      <c r="H29" s="99" t="str">
        <f t="shared" si="1"/>
        <v/>
      </c>
      <c r="I29" s="100" t="str">
        <f t="shared" si="2"/>
        <v/>
      </c>
    </row>
    <row r="30" spans="1:9" x14ac:dyDescent="0.15">
      <c r="A30" s="103" t="s">
        <v>266</v>
      </c>
      <c r="B30" s="115" t="s">
        <v>267</v>
      </c>
      <c r="C30" s="98">
        <v>8.6468479399999989</v>
      </c>
      <c r="D30" s="97">
        <v>0.92667142000000002</v>
      </c>
      <c r="E30" s="99">
        <f t="shared" si="0"/>
        <v>8.3310830067468782</v>
      </c>
      <c r="F30" s="98">
        <v>10.733866920000001</v>
      </c>
      <c r="G30" s="97">
        <v>0</v>
      </c>
      <c r="H30" s="99" t="str">
        <f t="shared" si="1"/>
        <v/>
      </c>
      <c r="I30" s="100">
        <f t="shared" si="2"/>
        <v>1.2413618227684482</v>
      </c>
    </row>
    <row r="31" spans="1:9" x14ac:dyDescent="0.15">
      <c r="A31" s="103" t="s">
        <v>268</v>
      </c>
      <c r="B31" s="115" t="s">
        <v>269</v>
      </c>
      <c r="C31" s="98">
        <v>3.7069999999999998E-3</v>
      </c>
      <c r="D31" s="97">
        <v>3.7616580000000004E-2</v>
      </c>
      <c r="E31" s="99">
        <f t="shared" si="0"/>
        <v>-0.90145302948859252</v>
      </c>
      <c r="F31" s="98">
        <v>0</v>
      </c>
      <c r="G31" s="97">
        <v>0</v>
      </c>
      <c r="H31" s="99" t="str">
        <f t="shared" si="1"/>
        <v/>
      </c>
      <c r="I31" s="100">
        <f t="shared" si="2"/>
        <v>0</v>
      </c>
    </row>
    <row r="32" spans="1:9" x14ac:dyDescent="0.15">
      <c r="A32" s="103" t="s">
        <v>236</v>
      </c>
      <c r="B32" s="115" t="s">
        <v>237</v>
      </c>
      <c r="C32" s="98">
        <v>0.76182072999999995</v>
      </c>
      <c r="D32" s="97">
        <v>4.3968132539999996</v>
      </c>
      <c r="E32" s="99">
        <f t="shared" si="0"/>
        <v>-0.82673343487878781</v>
      </c>
      <c r="F32" s="98">
        <v>1.5630439999999999E-2</v>
      </c>
      <c r="G32" s="97">
        <v>3.39904779</v>
      </c>
      <c r="H32" s="99">
        <f t="shared" si="1"/>
        <v>-0.99540152390737646</v>
      </c>
      <c r="I32" s="100">
        <f t="shared" si="2"/>
        <v>2.0517215382154275E-2</v>
      </c>
    </row>
    <row r="33" spans="1:9" x14ac:dyDescent="0.15">
      <c r="A33" s="103" t="s">
        <v>270</v>
      </c>
      <c r="B33" s="115" t="s">
        <v>271</v>
      </c>
      <c r="C33" s="98">
        <v>1.9632E-3</v>
      </c>
      <c r="D33" s="97">
        <v>0</v>
      </c>
      <c r="E33" s="99" t="str">
        <f t="shared" si="0"/>
        <v/>
      </c>
      <c r="F33" s="98">
        <v>0</v>
      </c>
      <c r="G33" s="97">
        <v>0</v>
      </c>
      <c r="H33" s="99" t="str">
        <f t="shared" si="1"/>
        <v/>
      </c>
      <c r="I33" s="100">
        <f t="shared" si="2"/>
        <v>0</v>
      </c>
    </row>
    <row r="34" spans="1:9" x14ac:dyDescent="0.15">
      <c r="A34" s="103" t="s">
        <v>272</v>
      </c>
      <c r="B34" s="115" t="s">
        <v>273</v>
      </c>
      <c r="C34" s="98">
        <v>9.6172696750000011</v>
      </c>
      <c r="D34" s="97">
        <v>0.37632839299999998</v>
      </c>
      <c r="E34" s="99">
        <f t="shared" si="0"/>
        <v>24.555525051759783</v>
      </c>
      <c r="F34" s="98">
        <v>0.31436273999999997</v>
      </c>
      <c r="G34" s="97">
        <v>0.31461722999999997</v>
      </c>
      <c r="H34" s="99">
        <f t="shared" si="1"/>
        <v>-8.0888767598641387E-4</v>
      </c>
      <c r="I34" s="100">
        <f t="shared" si="2"/>
        <v>3.2687316735765748E-2</v>
      </c>
    </row>
    <row r="35" spans="1:9" x14ac:dyDescent="0.15">
      <c r="A35" s="116" t="s">
        <v>274</v>
      </c>
      <c r="B35" s="115" t="s">
        <v>275</v>
      </c>
      <c r="C35" s="98">
        <v>0.74119038999999998</v>
      </c>
      <c r="D35" s="97">
        <v>3.1309022179999997</v>
      </c>
      <c r="E35" s="99">
        <f t="shared" si="0"/>
        <v>-0.76326619664491868</v>
      </c>
      <c r="F35" s="98">
        <v>1.66521E-2</v>
      </c>
      <c r="G35" s="97">
        <v>0</v>
      </c>
      <c r="H35" s="99" t="str">
        <f t="shared" si="1"/>
        <v/>
      </c>
      <c r="I35" s="100">
        <f t="shared" si="2"/>
        <v>2.2466697119481002E-2</v>
      </c>
    </row>
    <row r="36" spans="1:9" x14ac:dyDescent="0.15">
      <c r="A36" s="132" t="s">
        <v>543</v>
      </c>
      <c r="B36" s="115" t="s">
        <v>544</v>
      </c>
      <c r="C36" s="98">
        <v>6.4636000000000008E-3</v>
      </c>
      <c r="D36" s="97">
        <v>0.88051100000000004</v>
      </c>
      <c r="E36" s="99">
        <f t="shared" si="0"/>
        <v>-0.9926592626327212</v>
      </c>
      <c r="F36" s="98">
        <v>0</v>
      </c>
      <c r="G36" s="97">
        <v>0</v>
      </c>
      <c r="H36" s="99" t="str">
        <f t="shared" si="1"/>
        <v/>
      </c>
      <c r="I36" s="100">
        <f t="shared" si="2"/>
        <v>0</v>
      </c>
    </row>
    <row r="37" spans="1:9" x14ac:dyDescent="0.15">
      <c r="A37" s="105" t="s">
        <v>535</v>
      </c>
      <c r="B37" s="115" t="s">
        <v>536</v>
      </c>
      <c r="C37" s="98">
        <v>0</v>
      </c>
      <c r="D37" s="97">
        <v>9.6720000000000009E-4</v>
      </c>
      <c r="E37" s="99">
        <f t="shared" si="0"/>
        <v>-1</v>
      </c>
      <c r="F37" s="98">
        <v>0</v>
      </c>
      <c r="G37" s="97">
        <v>0</v>
      </c>
      <c r="H37" s="99" t="str">
        <f t="shared" si="1"/>
        <v/>
      </c>
      <c r="I37" s="100" t="str">
        <f t="shared" si="2"/>
        <v/>
      </c>
    </row>
    <row r="38" spans="1:9" x14ac:dyDescent="0.15">
      <c r="A38" s="105" t="s">
        <v>566</v>
      </c>
      <c r="B38" s="115" t="s">
        <v>567</v>
      </c>
      <c r="C38" s="98">
        <v>0</v>
      </c>
      <c r="D38" s="97">
        <v>3.6412100000000002E-3</v>
      </c>
      <c r="E38" s="99">
        <f t="shared" si="0"/>
        <v>-1</v>
      </c>
      <c r="F38" s="98">
        <v>0</v>
      </c>
      <c r="G38" s="97">
        <v>0</v>
      </c>
      <c r="H38" s="99" t="str">
        <f t="shared" si="1"/>
        <v/>
      </c>
      <c r="I38" s="100" t="str">
        <f t="shared" si="2"/>
        <v/>
      </c>
    </row>
    <row r="39" spans="1:9" x14ac:dyDescent="0.15">
      <c r="A39" s="105" t="s">
        <v>568</v>
      </c>
      <c r="B39" s="115" t="s">
        <v>569</v>
      </c>
      <c r="C39" s="98">
        <v>0</v>
      </c>
      <c r="D39" s="97">
        <v>0</v>
      </c>
      <c r="E39" s="99" t="str">
        <f t="shared" si="0"/>
        <v/>
      </c>
      <c r="F39" s="98">
        <v>0</v>
      </c>
      <c r="G39" s="97">
        <v>0</v>
      </c>
      <c r="H39" s="99" t="str">
        <f t="shared" si="1"/>
        <v/>
      </c>
      <c r="I39" s="100" t="str">
        <f t="shared" si="2"/>
        <v/>
      </c>
    </row>
    <row r="40" spans="1:9" x14ac:dyDescent="0.15">
      <c r="A40" s="105" t="s">
        <v>570</v>
      </c>
      <c r="B40" s="115" t="s">
        <v>571</v>
      </c>
      <c r="C40" s="98">
        <v>0.23277500000000001</v>
      </c>
      <c r="D40" s="97">
        <v>9.0710900000000004E-3</v>
      </c>
      <c r="E40" s="99">
        <f t="shared" si="0"/>
        <v>24.661193968971755</v>
      </c>
      <c r="F40" s="98">
        <v>0</v>
      </c>
      <c r="G40" s="97">
        <v>0</v>
      </c>
      <c r="H40" s="99" t="str">
        <f t="shared" si="1"/>
        <v/>
      </c>
      <c r="I40" s="100">
        <f t="shared" si="2"/>
        <v>0</v>
      </c>
    </row>
    <row r="41" spans="1:9" x14ac:dyDescent="0.15">
      <c r="A41" s="105" t="s">
        <v>533</v>
      </c>
      <c r="B41" s="115" t="s">
        <v>534</v>
      </c>
      <c r="C41" s="98">
        <v>0.45328679999999999</v>
      </c>
      <c r="D41" s="97">
        <v>0</v>
      </c>
      <c r="E41" s="99" t="str">
        <f t="shared" si="0"/>
        <v/>
      </c>
      <c r="F41" s="98">
        <v>0</v>
      </c>
      <c r="G41" s="97">
        <v>0</v>
      </c>
      <c r="H41" s="99" t="str">
        <f t="shared" si="1"/>
        <v/>
      </c>
      <c r="I41" s="100">
        <f t="shared" si="2"/>
        <v>0</v>
      </c>
    </row>
    <row r="42" spans="1:9" x14ac:dyDescent="0.15">
      <c r="A42" s="105" t="s">
        <v>545</v>
      </c>
      <c r="B42" s="115" t="s">
        <v>546</v>
      </c>
      <c r="C42" s="98">
        <v>2.7424742000000002</v>
      </c>
      <c r="D42" s="97">
        <v>0</v>
      </c>
      <c r="E42" s="99" t="str">
        <f t="shared" si="0"/>
        <v/>
      </c>
      <c r="F42" s="98">
        <v>0</v>
      </c>
      <c r="G42" s="97">
        <v>0</v>
      </c>
      <c r="H42" s="99" t="str">
        <f t="shared" si="1"/>
        <v/>
      </c>
      <c r="I42" s="100">
        <f t="shared" si="2"/>
        <v>0</v>
      </c>
    </row>
    <row r="43" spans="1:9" x14ac:dyDescent="0.15">
      <c r="A43" s="105" t="s">
        <v>537</v>
      </c>
      <c r="B43" s="115" t="s">
        <v>538</v>
      </c>
      <c r="C43" s="98">
        <v>1.09858097</v>
      </c>
      <c r="D43" s="97">
        <v>2.6934400000000001E-3</v>
      </c>
      <c r="E43" s="99">
        <f t="shared" si="0"/>
        <v>406.8728206308661</v>
      </c>
      <c r="F43" s="98">
        <v>0</v>
      </c>
      <c r="G43" s="97">
        <v>0</v>
      </c>
      <c r="H43" s="99" t="str">
        <f t="shared" si="1"/>
        <v/>
      </c>
      <c r="I43" s="100">
        <f t="shared" si="2"/>
        <v>0</v>
      </c>
    </row>
    <row r="44" spans="1:9" x14ac:dyDescent="0.15">
      <c r="A44" s="105" t="s">
        <v>541</v>
      </c>
      <c r="B44" s="115" t="s">
        <v>542</v>
      </c>
      <c r="C44" s="98">
        <v>2.84517329</v>
      </c>
      <c r="D44" s="97">
        <v>0.77581761999999999</v>
      </c>
      <c r="E44" s="99">
        <f t="shared" si="0"/>
        <v>2.6673223405263728</v>
      </c>
      <c r="F44" s="98">
        <v>0.26523342999999999</v>
      </c>
      <c r="G44" s="97">
        <v>0</v>
      </c>
      <c r="H44" s="99" t="str">
        <f t="shared" si="1"/>
        <v/>
      </c>
      <c r="I44" s="100">
        <f t="shared" si="2"/>
        <v>9.3222240955312771E-2</v>
      </c>
    </row>
    <row r="45" spans="1:9" x14ac:dyDescent="0.15">
      <c r="A45" s="105" t="s">
        <v>539</v>
      </c>
      <c r="B45" s="115" t="s">
        <v>540</v>
      </c>
      <c r="C45" s="98">
        <v>0.25962996999999999</v>
      </c>
      <c r="D45" s="97">
        <v>4.4990000000000004E-3</v>
      </c>
      <c r="E45" s="99">
        <f t="shared" si="0"/>
        <v>56.708372971771496</v>
      </c>
      <c r="F45" s="98">
        <v>0</v>
      </c>
      <c r="G45" s="97">
        <v>0</v>
      </c>
      <c r="H45" s="99" t="str">
        <f t="shared" si="1"/>
        <v/>
      </c>
      <c r="I45" s="100">
        <f t="shared" si="2"/>
        <v>0</v>
      </c>
    </row>
    <row r="46" spans="1:9" x14ac:dyDescent="0.15">
      <c r="A46" s="105" t="s">
        <v>547</v>
      </c>
      <c r="B46" s="115" t="s">
        <v>548</v>
      </c>
      <c r="C46" s="98">
        <v>3.2791918999999998</v>
      </c>
      <c r="D46" s="97">
        <v>1.2322696599999998</v>
      </c>
      <c r="E46" s="99">
        <f t="shared" si="0"/>
        <v>1.661099275949065</v>
      </c>
      <c r="F46" s="98">
        <v>0</v>
      </c>
      <c r="G46" s="97">
        <v>0</v>
      </c>
      <c r="H46" s="99" t="str">
        <f t="shared" si="1"/>
        <v/>
      </c>
      <c r="I46" s="100">
        <f t="shared" si="2"/>
        <v>0</v>
      </c>
    </row>
    <row r="47" spans="1:9" x14ac:dyDescent="0.15">
      <c r="A47" s="105" t="s">
        <v>549</v>
      </c>
      <c r="B47" s="115" t="s">
        <v>550</v>
      </c>
      <c r="C47" s="98">
        <v>3.3862750000000002E-3</v>
      </c>
      <c r="D47" s="97">
        <v>0.55838645999999992</v>
      </c>
      <c r="E47" s="99">
        <f t="shared" si="0"/>
        <v>-0.99393560689132754</v>
      </c>
      <c r="F47" s="98">
        <v>0</v>
      </c>
      <c r="G47" s="97">
        <v>0</v>
      </c>
      <c r="H47" s="99" t="str">
        <f t="shared" si="1"/>
        <v/>
      </c>
      <c r="I47" s="100">
        <f t="shared" si="2"/>
        <v>0</v>
      </c>
    </row>
    <row r="48" spans="1:9" x14ac:dyDescent="0.15">
      <c r="A48" s="105" t="s">
        <v>560</v>
      </c>
      <c r="B48" s="115" t="s">
        <v>561</v>
      </c>
      <c r="C48" s="98">
        <v>1.303345</v>
      </c>
      <c r="D48" s="97">
        <v>0</v>
      </c>
      <c r="E48" s="99" t="str">
        <f t="shared" si="0"/>
        <v/>
      </c>
      <c r="F48" s="98">
        <v>1.0425E-2</v>
      </c>
      <c r="G48" s="97">
        <v>0</v>
      </c>
      <c r="H48" s="99" t="str">
        <f t="shared" si="1"/>
        <v/>
      </c>
      <c r="I48" s="100">
        <f t="shared" si="2"/>
        <v>7.9986496284560112E-3</v>
      </c>
    </row>
    <row r="49" spans="1:9" x14ac:dyDescent="0.15">
      <c r="A49" s="105" t="s">
        <v>562</v>
      </c>
      <c r="B49" s="115" t="s">
        <v>563</v>
      </c>
      <c r="C49" s="98">
        <v>0</v>
      </c>
      <c r="D49" s="97">
        <v>1.0835749800000001</v>
      </c>
      <c r="E49" s="99">
        <f t="shared" si="0"/>
        <v>-1</v>
      </c>
      <c r="F49" s="98">
        <v>0</v>
      </c>
      <c r="G49" s="97">
        <v>0</v>
      </c>
      <c r="H49" s="99" t="str">
        <f t="shared" si="1"/>
        <v/>
      </c>
      <c r="I49" s="100" t="str">
        <f t="shared" si="2"/>
        <v/>
      </c>
    </row>
    <row r="50" spans="1:9" x14ac:dyDescent="0.15">
      <c r="A50" s="105" t="s">
        <v>564</v>
      </c>
      <c r="B50" s="115" t="s">
        <v>565</v>
      </c>
      <c r="C50" s="98">
        <v>7.9805399999999995E-3</v>
      </c>
      <c r="D50" s="97">
        <v>2.5858811000000002E-2</v>
      </c>
      <c r="E50" s="99">
        <f t="shared" si="0"/>
        <v>-0.69138024172882506</v>
      </c>
      <c r="F50" s="98">
        <v>1.5344999999999999E-2</v>
      </c>
      <c r="G50" s="97">
        <v>0</v>
      </c>
      <c r="H50" s="99" t="str">
        <f t="shared" si="1"/>
        <v/>
      </c>
      <c r="I50" s="100">
        <f t="shared" si="2"/>
        <v>1.9228022163913721</v>
      </c>
    </row>
    <row r="51" spans="1:9" x14ac:dyDescent="0.15">
      <c r="A51" s="105" t="s">
        <v>551</v>
      </c>
      <c r="B51" s="115" t="s">
        <v>552</v>
      </c>
      <c r="C51" s="98">
        <v>0.401644</v>
      </c>
      <c r="D51" s="97">
        <v>7.3699999999999998E-3</v>
      </c>
      <c r="E51" s="99">
        <f t="shared" si="0"/>
        <v>53.497150610583446</v>
      </c>
      <c r="F51" s="98">
        <v>1.7056000000000002E-2</v>
      </c>
      <c r="G51" s="97">
        <v>0</v>
      </c>
      <c r="H51" s="99" t="str">
        <f t="shared" si="1"/>
        <v/>
      </c>
      <c r="I51" s="100">
        <f t="shared" si="2"/>
        <v>4.246546693091395E-2</v>
      </c>
    </row>
    <row r="52" spans="1:9" x14ac:dyDescent="0.15">
      <c r="A52" s="105" t="s">
        <v>531</v>
      </c>
      <c r="B52" s="115" t="s">
        <v>532</v>
      </c>
      <c r="C52" s="98">
        <v>15.949699800000001</v>
      </c>
      <c r="D52" s="97">
        <v>6.6820083200000004</v>
      </c>
      <c r="E52" s="99">
        <f t="shared" si="0"/>
        <v>1.3869619785208527</v>
      </c>
      <c r="F52" s="98">
        <v>0.66213</v>
      </c>
      <c r="G52" s="97">
        <v>0</v>
      </c>
      <c r="H52" s="99" t="str">
        <f t="shared" si="1"/>
        <v/>
      </c>
      <c r="I52" s="100">
        <f t="shared" si="2"/>
        <v>4.1513634005826236E-2</v>
      </c>
    </row>
    <row r="53" spans="1:9" x14ac:dyDescent="0.15">
      <c r="A53" s="103" t="s">
        <v>276</v>
      </c>
      <c r="B53" s="115" t="s">
        <v>277</v>
      </c>
      <c r="C53" s="98">
        <v>9.4042871E-2</v>
      </c>
      <c r="D53" s="97">
        <v>2.9932109810000003</v>
      </c>
      <c r="E53" s="99">
        <f t="shared" si="0"/>
        <v>-0.96858127556094253</v>
      </c>
      <c r="F53" s="98">
        <v>5.1669618903113506</v>
      </c>
      <c r="G53" s="97">
        <v>2.8203389900000002</v>
      </c>
      <c r="H53" s="99">
        <f t="shared" si="1"/>
        <v>0.8320357618824219</v>
      </c>
      <c r="I53" s="100">
        <f t="shared" si="2"/>
        <v>54.942621757170201</v>
      </c>
    </row>
    <row r="54" spans="1:9" x14ac:dyDescent="0.15">
      <c r="A54" s="103" t="s">
        <v>278</v>
      </c>
      <c r="B54" s="115" t="s">
        <v>279</v>
      </c>
      <c r="C54" s="98">
        <v>3.8257003590000003</v>
      </c>
      <c r="D54" s="97">
        <v>1.1489960290000001</v>
      </c>
      <c r="E54" s="99">
        <f t="shared" si="0"/>
        <v>2.3296027683660516</v>
      </c>
      <c r="F54" s="98">
        <v>3.4954277599999997</v>
      </c>
      <c r="G54" s="97">
        <v>0</v>
      </c>
      <c r="H54" s="99" t="str">
        <f t="shared" si="1"/>
        <v/>
      </c>
      <c r="I54" s="100">
        <f t="shared" si="2"/>
        <v>0.91367002953510701</v>
      </c>
    </row>
    <row r="55" spans="1:9" x14ac:dyDescent="0.15">
      <c r="A55" s="105" t="s">
        <v>572</v>
      </c>
      <c r="B55" s="115" t="s">
        <v>573</v>
      </c>
      <c r="C55" s="98">
        <v>3.1155040000000001</v>
      </c>
      <c r="D55" s="97">
        <v>3.7800996699999998</v>
      </c>
      <c r="E55" s="99">
        <f t="shared" si="0"/>
        <v>-0.17581432449372425</v>
      </c>
      <c r="F55" s="98">
        <v>0</v>
      </c>
      <c r="G55" s="97">
        <v>2.72272E-2</v>
      </c>
      <c r="H55" s="99">
        <f t="shared" si="1"/>
        <v>-1</v>
      </c>
      <c r="I55" s="100">
        <f t="shared" si="2"/>
        <v>0</v>
      </c>
    </row>
    <row r="56" spans="1:9" x14ac:dyDescent="0.15">
      <c r="A56" s="105" t="s">
        <v>574</v>
      </c>
      <c r="B56" s="115" t="s">
        <v>575</v>
      </c>
      <c r="C56" s="98">
        <v>5.0141500000000006E-4</v>
      </c>
      <c r="D56" s="97">
        <v>0.13450000000000001</v>
      </c>
      <c r="E56" s="99">
        <f t="shared" si="0"/>
        <v>-0.99627200743494426</v>
      </c>
      <c r="F56" s="98">
        <v>0</v>
      </c>
      <c r="G56" s="97">
        <v>0</v>
      </c>
      <c r="H56" s="99" t="str">
        <f t="shared" si="1"/>
        <v/>
      </c>
      <c r="I56" s="100">
        <f t="shared" si="2"/>
        <v>0</v>
      </c>
    </row>
    <row r="57" spans="1:9" x14ac:dyDescent="0.15">
      <c r="A57" s="119" t="s">
        <v>1059</v>
      </c>
      <c r="B57" s="25" t="s">
        <v>1060</v>
      </c>
      <c r="C57" s="98">
        <v>0.23991679999999999</v>
      </c>
      <c r="D57" s="97">
        <v>0.7685503199999999</v>
      </c>
      <c r="E57" s="99">
        <f t="shared" si="0"/>
        <v>-0.68783202120064169</v>
      </c>
      <c r="F57" s="98">
        <v>0.23991679999999999</v>
      </c>
      <c r="G57" s="97">
        <v>0.65138169999999995</v>
      </c>
      <c r="H57" s="99">
        <f t="shared" si="1"/>
        <v>-0.63168016540839267</v>
      </c>
      <c r="I57" s="100">
        <f t="shared" si="2"/>
        <v>1</v>
      </c>
    </row>
    <row r="58" spans="1:9" x14ac:dyDescent="0.15">
      <c r="A58" s="119" t="s">
        <v>553</v>
      </c>
      <c r="B58" s="25" t="s">
        <v>1058</v>
      </c>
      <c r="C58" s="98">
        <v>4.8274412499999997</v>
      </c>
      <c r="D58" s="97">
        <v>4.9126771299999996</v>
      </c>
      <c r="E58" s="99">
        <f t="shared" si="0"/>
        <v>-1.735018967143076E-2</v>
      </c>
      <c r="F58" s="98">
        <v>4.8737431500000001</v>
      </c>
      <c r="G58" s="97">
        <v>4.53136195</v>
      </c>
      <c r="H58" s="99">
        <f t="shared" si="1"/>
        <v>7.5558122210917178E-2</v>
      </c>
      <c r="I58" s="100">
        <f t="shared" si="2"/>
        <v>1.0095913958559311</v>
      </c>
    </row>
    <row r="59" spans="1:9" x14ac:dyDescent="0.15">
      <c r="A59" s="103" t="s">
        <v>1544</v>
      </c>
      <c r="B59" s="115" t="s">
        <v>1545</v>
      </c>
      <c r="C59" s="98">
        <v>7.1306399999999992E-2</v>
      </c>
      <c r="D59" s="97">
        <v>8.0598249999999996E-2</v>
      </c>
      <c r="E59" s="99">
        <f t="shared" si="0"/>
        <v>-0.11528600186728621</v>
      </c>
      <c r="F59" s="98">
        <v>4.4873999999999997E-2</v>
      </c>
      <c r="G59" s="97">
        <v>2.0680990000000003E-2</v>
      </c>
      <c r="H59" s="99">
        <f t="shared" si="1"/>
        <v>1.1698187562587665</v>
      </c>
      <c r="I59" s="100">
        <f t="shared" si="2"/>
        <v>0.62931237588771838</v>
      </c>
    </row>
    <row r="60" spans="1:9" x14ac:dyDescent="0.15">
      <c r="A60" s="103" t="s">
        <v>1546</v>
      </c>
      <c r="B60" s="115" t="s">
        <v>1547</v>
      </c>
      <c r="C60" s="98">
        <v>1.1821109879999998</v>
      </c>
      <c r="D60" s="97">
        <v>0.26231301099999998</v>
      </c>
      <c r="E60" s="99">
        <f t="shared" si="0"/>
        <v>3.5064901031538991</v>
      </c>
      <c r="F60" s="98">
        <v>0.53665721</v>
      </c>
      <c r="G60" s="97">
        <v>9.998557000000001E-2</v>
      </c>
      <c r="H60" s="99">
        <f t="shared" si="1"/>
        <v>4.3673466081155503</v>
      </c>
      <c r="I60" s="100">
        <f t="shared" si="2"/>
        <v>0.45398208412558982</v>
      </c>
    </row>
    <row r="61" spans="1:9" x14ac:dyDescent="0.15">
      <c r="A61" s="103" t="s">
        <v>1548</v>
      </c>
      <c r="B61" s="115" t="s">
        <v>1549</v>
      </c>
      <c r="C61" s="98">
        <v>1.3211340300000001</v>
      </c>
      <c r="D61" s="97">
        <v>3.7762820000000002E-2</v>
      </c>
      <c r="E61" s="99">
        <f t="shared" si="0"/>
        <v>33.985046932406</v>
      </c>
      <c r="F61" s="98">
        <v>24.346084039999997</v>
      </c>
      <c r="G61" s="97">
        <v>0.12397977</v>
      </c>
      <c r="H61" s="99">
        <f t="shared" si="1"/>
        <v>195.3714244670723</v>
      </c>
      <c r="I61" s="100">
        <f t="shared" si="2"/>
        <v>18.428171167462846</v>
      </c>
    </row>
    <row r="62" spans="1:9" x14ac:dyDescent="0.15">
      <c r="A62" s="103" t="s">
        <v>1550</v>
      </c>
      <c r="B62" s="115" t="s">
        <v>1551</v>
      </c>
      <c r="C62" s="98">
        <v>2.8633138700000003</v>
      </c>
      <c r="D62" s="97">
        <v>8.9234999999999991E-3</v>
      </c>
      <c r="E62" s="99">
        <f t="shared" si="0"/>
        <v>319.87340953661686</v>
      </c>
      <c r="F62" s="98">
        <v>4.7125391700000003</v>
      </c>
      <c r="G62" s="97">
        <v>0</v>
      </c>
      <c r="H62" s="99" t="str">
        <f t="shared" si="1"/>
        <v/>
      </c>
      <c r="I62" s="100">
        <f t="shared" si="2"/>
        <v>1.6458339476419328</v>
      </c>
    </row>
    <row r="63" spans="1:9" x14ac:dyDescent="0.15">
      <c r="A63" s="103" t="s">
        <v>1552</v>
      </c>
      <c r="B63" s="115" t="s">
        <v>1553</v>
      </c>
      <c r="C63" s="98">
        <v>287.04145163999999</v>
      </c>
      <c r="D63" s="97">
        <v>240.97604454100002</v>
      </c>
      <c r="E63" s="99">
        <f t="shared" si="0"/>
        <v>0.19116176957233755</v>
      </c>
      <c r="F63" s="98">
        <v>296.93576406</v>
      </c>
      <c r="G63" s="97">
        <v>327.15653112000001</v>
      </c>
      <c r="H63" s="99">
        <f t="shared" si="1"/>
        <v>-9.2374029509791789E-2</v>
      </c>
      <c r="I63" s="100">
        <f t="shared" si="2"/>
        <v>1.0344699776407527</v>
      </c>
    </row>
    <row r="64" spans="1:9" x14ac:dyDescent="0.15">
      <c r="A64" s="105" t="s">
        <v>1361</v>
      </c>
      <c r="B64" s="115" t="s">
        <v>1381</v>
      </c>
      <c r="C64" s="98">
        <v>1.3055709099999999</v>
      </c>
      <c r="D64" s="97"/>
      <c r="E64" s="99" t="str">
        <f t="shared" si="0"/>
        <v/>
      </c>
      <c r="F64" s="98">
        <v>1.8209784</v>
      </c>
      <c r="G64" s="97"/>
      <c r="H64" s="99" t="str">
        <f t="shared" si="1"/>
        <v/>
      </c>
      <c r="I64" s="100">
        <f t="shared" si="2"/>
        <v>1.3947755622097924</v>
      </c>
    </row>
    <row r="65" spans="1:9" x14ac:dyDescent="0.15">
      <c r="A65" s="103" t="s">
        <v>1554</v>
      </c>
      <c r="B65" s="115" t="s">
        <v>1555</v>
      </c>
      <c r="C65" s="98">
        <v>29.074637792000001</v>
      </c>
      <c r="D65" s="97">
        <v>12.972325227000001</v>
      </c>
      <c r="E65" s="99">
        <f t="shared" si="0"/>
        <v>1.2412819046107004</v>
      </c>
      <c r="F65" s="98">
        <v>84.459775730000004</v>
      </c>
      <c r="G65" s="97">
        <v>56.072329520000004</v>
      </c>
      <c r="H65" s="99">
        <f t="shared" si="1"/>
        <v>0.50626479144004</v>
      </c>
      <c r="I65" s="100">
        <f t="shared" si="2"/>
        <v>2.9049295930778349</v>
      </c>
    </row>
    <row r="66" spans="1:9" x14ac:dyDescent="0.15">
      <c r="A66" s="103" t="s">
        <v>1155</v>
      </c>
      <c r="B66" s="115" t="s">
        <v>1556</v>
      </c>
      <c r="C66" s="98">
        <v>166.84493818499999</v>
      </c>
      <c r="D66" s="97">
        <v>153.66943961000001</v>
      </c>
      <c r="E66" s="99">
        <f t="shared" si="0"/>
        <v>8.5739224457629826E-2</v>
      </c>
      <c r="F66" s="98">
        <v>461.01373229000001</v>
      </c>
      <c r="G66" s="97">
        <v>276.89006305000004</v>
      </c>
      <c r="H66" s="99">
        <f t="shared" si="1"/>
        <v>0.66497030341876662</v>
      </c>
      <c r="I66" s="100">
        <f t="shared" si="2"/>
        <v>2.7631268728022276</v>
      </c>
    </row>
    <row r="67" spans="1:9" x14ac:dyDescent="0.15">
      <c r="A67" s="103" t="s">
        <v>1156</v>
      </c>
      <c r="B67" s="115" t="s">
        <v>1557</v>
      </c>
      <c r="C67" s="98">
        <v>773.90660828900002</v>
      </c>
      <c r="D67" s="97">
        <v>471.61585868100002</v>
      </c>
      <c r="E67" s="99">
        <f t="shared" si="0"/>
        <v>0.64096816093809261</v>
      </c>
      <c r="F67" s="98">
        <v>797.19153905999997</v>
      </c>
      <c r="G67" s="97">
        <v>824.26191789999996</v>
      </c>
      <c r="H67" s="99">
        <f t="shared" si="1"/>
        <v>-3.2841962308495454E-2</v>
      </c>
      <c r="I67" s="100">
        <f t="shared" si="2"/>
        <v>1.0300875202790678</v>
      </c>
    </row>
    <row r="68" spans="1:9" x14ac:dyDescent="0.15">
      <c r="A68" s="103" t="s">
        <v>228</v>
      </c>
      <c r="B68" s="115" t="s">
        <v>229</v>
      </c>
      <c r="C68" s="98">
        <v>15.638604109999999</v>
      </c>
      <c r="D68" s="97">
        <v>20.840948600000001</v>
      </c>
      <c r="E68" s="99">
        <f t="shared" si="0"/>
        <v>-0.24962129075065231</v>
      </c>
      <c r="F68" s="98">
        <v>84.108450169999998</v>
      </c>
      <c r="G68" s="97">
        <v>44.566283229999996</v>
      </c>
      <c r="H68" s="99">
        <f t="shared" si="1"/>
        <v>0.88726642820826518</v>
      </c>
      <c r="I68" s="100">
        <f t="shared" si="2"/>
        <v>5.3782581602802653</v>
      </c>
    </row>
    <row r="69" spans="1:9" x14ac:dyDescent="0.15">
      <c r="A69" s="103" t="s">
        <v>1157</v>
      </c>
      <c r="B69" s="115" t="s">
        <v>1558</v>
      </c>
      <c r="C69" s="98">
        <v>1.118474942</v>
      </c>
      <c r="D69" s="97">
        <v>0.70527978000000002</v>
      </c>
      <c r="E69" s="99">
        <f t="shared" si="0"/>
        <v>0.58585992923262298</v>
      </c>
      <c r="F69" s="98">
        <v>1.41554212</v>
      </c>
      <c r="G69" s="97">
        <v>0.84786168999999989</v>
      </c>
      <c r="H69" s="99">
        <f t="shared" si="1"/>
        <v>0.66954367286013383</v>
      </c>
      <c r="I69" s="100">
        <f t="shared" si="2"/>
        <v>1.2656002086812956</v>
      </c>
    </row>
    <row r="70" spans="1:9" x14ac:dyDescent="0.15">
      <c r="A70" s="103" t="s">
        <v>717</v>
      </c>
      <c r="B70" s="115" t="s">
        <v>718</v>
      </c>
      <c r="C70" s="98">
        <v>4.23971E-2</v>
      </c>
      <c r="D70" s="97">
        <v>2.3219999999999998E-4</v>
      </c>
      <c r="E70" s="99">
        <f t="shared" si="0"/>
        <v>181.58871662360036</v>
      </c>
      <c r="F70" s="98">
        <v>8.2974100000000009E-2</v>
      </c>
      <c r="G70" s="97">
        <v>2.2929600000000001E-3</v>
      </c>
      <c r="H70" s="99">
        <f t="shared" si="1"/>
        <v>35.186457679157073</v>
      </c>
      <c r="I70" s="100">
        <f t="shared" si="2"/>
        <v>1.9570701769696515</v>
      </c>
    </row>
    <row r="71" spans="1:9" x14ac:dyDescent="0.15">
      <c r="A71" s="103" t="s">
        <v>1559</v>
      </c>
      <c r="B71" s="116" t="s">
        <v>1560</v>
      </c>
      <c r="C71" s="98">
        <v>36.737382091999997</v>
      </c>
      <c r="D71" s="97">
        <v>9.6089620900000003</v>
      </c>
      <c r="E71" s="99">
        <f t="shared" ref="E71:E134" si="3">IF(ISERROR(C71/D71-1),"",(C71/D71-1))</f>
        <v>2.8232414435511624</v>
      </c>
      <c r="F71" s="98">
        <v>115.56721987</v>
      </c>
      <c r="G71" s="97">
        <v>31.723241980000001</v>
      </c>
      <c r="H71" s="99">
        <f t="shared" ref="H71:H134" si="4">IF(ISERROR(F71/G71-1),"",(F71/G71-1))</f>
        <v>2.6429826416499189</v>
      </c>
      <c r="I71" s="100">
        <f t="shared" ref="I71:I134" si="5">IF(ISERROR(F71/C71),"",(F71/C71))</f>
        <v>3.1457663363325539</v>
      </c>
    </row>
    <row r="72" spans="1:9" x14ac:dyDescent="0.15">
      <c r="A72" s="103" t="s">
        <v>1561</v>
      </c>
      <c r="B72" s="116" t="s">
        <v>1562</v>
      </c>
      <c r="C72" s="98">
        <v>79.255083158000005</v>
      </c>
      <c r="D72" s="97">
        <v>26.610458511999997</v>
      </c>
      <c r="E72" s="99">
        <f t="shared" si="3"/>
        <v>1.9783433878923917</v>
      </c>
      <c r="F72" s="98">
        <v>132.52538641999999</v>
      </c>
      <c r="G72" s="97">
        <v>23.808677739999997</v>
      </c>
      <c r="H72" s="99">
        <f t="shared" si="4"/>
        <v>4.566264026386877</v>
      </c>
      <c r="I72" s="100">
        <f t="shared" si="5"/>
        <v>1.6721373713759442</v>
      </c>
    </row>
    <row r="73" spans="1:9" x14ac:dyDescent="0.15">
      <c r="A73" s="103" t="s">
        <v>1563</v>
      </c>
      <c r="B73" s="116" t="s">
        <v>1564</v>
      </c>
      <c r="C73" s="98">
        <v>14.053010843000001</v>
      </c>
      <c r="D73" s="97">
        <v>2.2544563960000001</v>
      </c>
      <c r="E73" s="99">
        <f t="shared" si="3"/>
        <v>5.2334365250681918</v>
      </c>
      <c r="F73" s="98">
        <v>34.260129360000001</v>
      </c>
      <c r="G73" s="97">
        <v>7.4390373600000004</v>
      </c>
      <c r="H73" s="99">
        <f t="shared" si="4"/>
        <v>3.6054519828355858</v>
      </c>
      <c r="I73" s="100">
        <f t="shared" si="5"/>
        <v>2.4379209368549977</v>
      </c>
    </row>
    <row r="74" spans="1:9" x14ac:dyDescent="0.15">
      <c r="A74" s="119" t="s">
        <v>554</v>
      </c>
      <c r="B74" s="25" t="s">
        <v>555</v>
      </c>
      <c r="C74" s="98">
        <v>5.3176075899999997</v>
      </c>
      <c r="D74" s="97">
        <v>0.30421403999999996</v>
      </c>
      <c r="E74" s="99">
        <f t="shared" si="3"/>
        <v>16.479823054846516</v>
      </c>
      <c r="F74" s="98">
        <v>5.2039570399999997</v>
      </c>
      <c r="G74" s="97">
        <v>0.60093328000000001</v>
      </c>
      <c r="H74" s="99">
        <f t="shared" si="4"/>
        <v>7.6597917159788516</v>
      </c>
      <c r="I74" s="100">
        <f t="shared" si="5"/>
        <v>0.97862750342584037</v>
      </c>
    </row>
    <row r="75" spans="1:9" x14ac:dyDescent="0.15">
      <c r="A75" s="103" t="s">
        <v>1182</v>
      </c>
      <c r="B75" s="116" t="s">
        <v>1565</v>
      </c>
      <c r="C75" s="98">
        <v>2.7530712500000001</v>
      </c>
      <c r="D75" s="97">
        <v>1.2365691699999999</v>
      </c>
      <c r="E75" s="99">
        <f t="shared" si="3"/>
        <v>1.226378690971246</v>
      </c>
      <c r="F75" s="98">
        <v>1.1462880099999999</v>
      </c>
      <c r="G75" s="97">
        <v>2.73084821</v>
      </c>
      <c r="H75" s="99">
        <f t="shared" si="4"/>
        <v>-0.58024469986927618</v>
      </c>
      <c r="I75" s="100">
        <f t="shared" si="5"/>
        <v>0.41636699740335448</v>
      </c>
    </row>
    <row r="76" spans="1:9" x14ac:dyDescent="0.15">
      <c r="A76" s="103" t="s">
        <v>1566</v>
      </c>
      <c r="B76" s="116" t="s">
        <v>1567</v>
      </c>
      <c r="C76" s="98">
        <v>5.7083496199999999</v>
      </c>
      <c r="D76" s="97">
        <v>3.4795514169999997</v>
      </c>
      <c r="E76" s="99">
        <f t="shared" si="3"/>
        <v>0.64054182160113782</v>
      </c>
      <c r="F76" s="98">
        <v>51.489375899999999</v>
      </c>
      <c r="G76" s="97">
        <v>80.087803090000008</v>
      </c>
      <c r="H76" s="99">
        <f t="shared" si="4"/>
        <v>-0.3570884215398199</v>
      </c>
      <c r="I76" s="100">
        <f t="shared" si="5"/>
        <v>9.0200109186724973</v>
      </c>
    </row>
    <row r="77" spans="1:9" x14ac:dyDescent="0.15">
      <c r="A77" s="103" t="s">
        <v>1568</v>
      </c>
      <c r="B77" s="116" t="s">
        <v>1569</v>
      </c>
      <c r="C77" s="98">
        <v>0.21067680999999999</v>
      </c>
      <c r="D77" s="97">
        <v>1.04534858</v>
      </c>
      <c r="E77" s="99">
        <f t="shared" si="3"/>
        <v>-0.79846262382639865</v>
      </c>
      <c r="F77" s="98">
        <v>1.1856051299999999</v>
      </c>
      <c r="G77" s="97">
        <v>1.03825619</v>
      </c>
      <c r="H77" s="99">
        <f t="shared" si="4"/>
        <v>0.14191963546107034</v>
      </c>
      <c r="I77" s="100">
        <f t="shared" si="5"/>
        <v>5.6276014906434169</v>
      </c>
    </row>
    <row r="78" spans="1:9" x14ac:dyDescent="0.15">
      <c r="A78" s="116" t="s">
        <v>1570</v>
      </c>
      <c r="B78" s="116" t="s">
        <v>1571</v>
      </c>
      <c r="C78" s="98">
        <v>2.0569335799999999</v>
      </c>
      <c r="D78" s="97">
        <v>0.15520495000000001</v>
      </c>
      <c r="E78" s="99">
        <f t="shared" si="3"/>
        <v>12.253015319421189</v>
      </c>
      <c r="F78" s="98">
        <v>2.9398339999999998</v>
      </c>
      <c r="G78" s="97">
        <v>0.98387930000000001</v>
      </c>
      <c r="H78" s="99">
        <f t="shared" si="4"/>
        <v>1.9880026950460281</v>
      </c>
      <c r="I78" s="100">
        <f t="shared" si="5"/>
        <v>1.4292313707086253</v>
      </c>
    </row>
    <row r="79" spans="1:9" x14ac:dyDescent="0.15">
      <c r="A79" s="103" t="s">
        <v>1572</v>
      </c>
      <c r="B79" s="116" t="s">
        <v>1573</v>
      </c>
      <c r="C79" s="98">
        <v>2.1897415980000003</v>
      </c>
      <c r="D79" s="97">
        <v>1.4653524499999999</v>
      </c>
      <c r="E79" s="99">
        <f t="shared" si="3"/>
        <v>0.49434465271477901</v>
      </c>
      <c r="F79" s="98">
        <v>2.7403888300000001</v>
      </c>
      <c r="G79" s="97">
        <v>1.1699401999999999</v>
      </c>
      <c r="H79" s="99">
        <f t="shared" si="4"/>
        <v>1.3423323944249463</v>
      </c>
      <c r="I79" s="100">
        <f t="shared" si="5"/>
        <v>1.251466763248656</v>
      </c>
    </row>
    <row r="80" spans="1:9" x14ac:dyDescent="0.15">
      <c r="A80" s="103" t="s">
        <v>1183</v>
      </c>
      <c r="B80" s="116" t="s">
        <v>1576</v>
      </c>
      <c r="C80" s="98">
        <v>12.148840141000001</v>
      </c>
      <c r="D80" s="97">
        <v>3.5004880649999999</v>
      </c>
      <c r="E80" s="99">
        <f t="shared" si="3"/>
        <v>2.4706132160459178</v>
      </c>
      <c r="F80" s="98">
        <v>16.34399943</v>
      </c>
      <c r="G80" s="97">
        <v>11.61809092</v>
      </c>
      <c r="H80" s="99">
        <f t="shared" si="4"/>
        <v>0.40677152060021915</v>
      </c>
      <c r="I80" s="100">
        <f t="shared" si="5"/>
        <v>1.3453135641189435</v>
      </c>
    </row>
    <row r="81" spans="1:9" x14ac:dyDescent="0.15">
      <c r="A81" s="103" t="s">
        <v>1574</v>
      </c>
      <c r="B81" s="116" t="s">
        <v>1575</v>
      </c>
      <c r="C81" s="98">
        <v>10.270948287000001</v>
      </c>
      <c r="D81" s="97">
        <v>5.373649028</v>
      </c>
      <c r="E81" s="99">
        <f t="shared" si="3"/>
        <v>0.91135450668290297</v>
      </c>
      <c r="F81" s="98">
        <v>15.394644119999999</v>
      </c>
      <c r="G81" s="97">
        <v>14.49350561</v>
      </c>
      <c r="H81" s="99">
        <f t="shared" si="4"/>
        <v>6.2175331092999775E-2</v>
      </c>
      <c r="I81" s="100">
        <f t="shared" si="5"/>
        <v>1.498853240210068</v>
      </c>
    </row>
    <row r="82" spans="1:9" x14ac:dyDescent="0.15">
      <c r="A82" s="103" t="s">
        <v>1577</v>
      </c>
      <c r="B82" s="115" t="s">
        <v>1578</v>
      </c>
      <c r="C82" s="98">
        <v>1.17768505</v>
      </c>
      <c r="D82" s="97">
        <v>0.10987373</v>
      </c>
      <c r="E82" s="99">
        <f t="shared" si="3"/>
        <v>9.7185316271687512</v>
      </c>
      <c r="F82" s="98">
        <v>3.6903013799999997</v>
      </c>
      <c r="G82" s="97">
        <v>0.32191678999999995</v>
      </c>
      <c r="H82" s="99">
        <f t="shared" si="4"/>
        <v>10.463525652079223</v>
      </c>
      <c r="I82" s="100">
        <f t="shared" si="5"/>
        <v>3.1335214622958825</v>
      </c>
    </row>
    <row r="83" spans="1:9" x14ac:dyDescent="0.15">
      <c r="A83" s="103" t="s">
        <v>1579</v>
      </c>
      <c r="B83" s="115" t="s">
        <v>1580</v>
      </c>
      <c r="C83" s="98">
        <v>7.7473607949999996</v>
      </c>
      <c r="D83" s="97">
        <v>9.3605025399999988</v>
      </c>
      <c r="E83" s="99">
        <f t="shared" si="3"/>
        <v>-0.17233495083267181</v>
      </c>
      <c r="F83" s="98">
        <v>11.80212013</v>
      </c>
      <c r="G83" s="97">
        <v>58.135297680000001</v>
      </c>
      <c r="H83" s="99">
        <f t="shared" si="4"/>
        <v>-0.79698873832273809</v>
      </c>
      <c r="I83" s="100">
        <f t="shared" si="5"/>
        <v>1.5233729836897316</v>
      </c>
    </row>
    <row r="84" spans="1:9" x14ac:dyDescent="0.15">
      <c r="A84" s="103" t="s">
        <v>1581</v>
      </c>
      <c r="B84" s="116" t="s">
        <v>1582</v>
      </c>
      <c r="C84" s="98">
        <v>2.1842245499999997</v>
      </c>
      <c r="D84" s="97">
        <v>0.73009204999999999</v>
      </c>
      <c r="E84" s="99">
        <f t="shared" si="3"/>
        <v>1.9917111821721654</v>
      </c>
      <c r="F84" s="98">
        <v>3.4406640400000001</v>
      </c>
      <c r="G84" s="97">
        <v>1.9279338700000002</v>
      </c>
      <c r="H84" s="99">
        <f t="shared" si="4"/>
        <v>0.78463799694540337</v>
      </c>
      <c r="I84" s="100">
        <f t="shared" si="5"/>
        <v>1.575233663590129</v>
      </c>
    </row>
    <row r="85" spans="1:9" x14ac:dyDescent="0.15">
      <c r="A85" s="103" t="s">
        <v>1583</v>
      </c>
      <c r="B85" s="116" t="s">
        <v>1584</v>
      </c>
      <c r="C85" s="98">
        <v>4.4339467199999998</v>
      </c>
      <c r="D85" s="97">
        <v>0.38428037999999998</v>
      </c>
      <c r="E85" s="99">
        <f t="shared" si="3"/>
        <v>10.538311479758608</v>
      </c>
      <c r="F85" s="98">
        <v>4.1640491400000004</v>
      </c>
      <c r="G85" s="97">
        <v>0.37771929999999998</v>
      </c>
      <c r="H85" s="99">
        <f t="shared" si="4"/>
        <v>10.024189497333074</v>
      </c>
      <c r="I85" s="100">
        <f t="shared" si="5"/>
        <v>0.93912926856279422</v>
      </c>
    </row>
    <row r="86" spans="1:9" x14ac:dyDescent="0.15">
      <c r="A86" s="103" t="s">
        <v>1585</v>
      </c>
      <c r="B86" s="116" t="s">
        <v>1586</v>
      </c>
      <c r="C86" s="98">
        <v>7.1185300619999996</v>
      </c>
      <c r="D86" s="97">
        <v>0.65498348299999998</v>
      </c>
      <c r="E86" s="99">
        <f t="shared" si="3"/>
        <v>9.8682588901253254</v>
      </c>
      <c r="F86" s="98">
        <v>8.4231503000000014</v>
      </c>
      <c r="G86" s="97">
        <v>1.17688477</v>
      </c>
      <c r="H86" s="99">
        <f t="shared" si="4"/>
        <v>6.1571580453029409</v>
      </c>
      <c r="I86" s="100">
        <f t="shared" si="5"/>
        <v>1.183271016156032</v>
      </c>
    </row>
    <row r="87" spans="1:9" x14ac:dyDescent="0.15">
      <c r="A87" s="103" t="s">
        <v>1587</v>
      </c>
      <c r="B87" s="116" t="s">
        <v>1588</v>
      </c>
      <c r="C87" s="98">
        <v>1.382043337</v>
      </c>
      <c r="D87" s="97">
        <v>1.1272571599999999</v>
      </c>
      <c r="E87" s="99">
        <f t="shared" si="3"/>
        <v>0.22602311703214206</v>
      </c>
      <c r="F87" s="98">
        <v>1.2275933700000001</v>
      </c>
      <c r="G87" s="97">
        <v>1.2300159799999999</v>
      </c>
      <c r="H87" s="99">
        <f t="shared" si="4"/>
        <v>-1.9695760375404436E-3</v>
      </c>
      <c r="I87" s="100">
        <f t="shared" si="5"/>
        <v>0.88824520703144938</v>
      </c>
    </row>
    <row r="88" spans="1:9" x14ac:dyDescent="0.15">
      <c r="A88" s="103" t="s">
        <v>1589</v>
      </c>
      <c r="B88" s="115" t="s">
        <v>1590</v>
      </c>
      <c r="C88" s="98">
        <v>6.8212132699999994</v>
      </c>
      <c r="D88" s="97">
        <v>2.248174267</v>
      </c>
      <c r="E88" s="99">
        <f t="shared" si="3"/>
        <v>2.034112332894165</v>
      </c>
      <c r="F88" s="98">
        <v>19.556792649999998</v>
      </c>
      <c r="G88" s="97">
        <v>13.153707619999999</v>
      </c>
      <c r="H88" s="99">
        <f t="shared" si="4"/>
        <v>0.48678936882132096</v>
      </c>
      <c r="I88" s="100">
        <f t="shared" si="5"/>
        <v>2.8670548589957812</v>
      </c>
    </row>
    <row r="89" spans="1:9" x14ac:dyDescent="0.15">
      <c r="A89" s="103" t="s">
        <v>723</v>
      </c>
      <c r="B89" s="115" t="s">
        <v>1131</v>
      </c>
      <c r="C89" s="98">
        <v>4.443645504</v>
      </c>
      <c r="D89" s="97">
        <v>2.2938186660000004</v>
      </c>
      <c r="E89" s="99">
        <f t="shared" si="3"/>
        <v>0.9372261503778343</v>
      </c>
      <c r="F89" s="98">
        <v>4.9927818899999998</v>
      </c>
      <c r="G89" s="97">
        <v>2.80387414</v>
      </c>
      <c r="H89" s="99">
        <f t="shared" si="4"/>
        <v>0.78067261250178643</v>
      </c>
      <c r="I89" s="100">
        <f t="shared" si="5"/>
        <v>1.1235779014112823</v>
      </c>
    </row>
    <row r="90" spans="1:9" x14ac:dyDescent="0.15">
      <c r="A90" s="116" t="s">
        <v>1591</v>
      </c>
      <c r="B90" s="116" t="s">
        <v>1592</v>
      </c>
      <c r="C90" s="98">
        <v>2.3900000000000001E-2</v>
      </c>
      <c r="D90" s="97">
        <v>0.10680000000000001</v>
      </c>
      <c r="E90" s="99">
        <f t="shared" si="3"/>
        <v>-0.77621722846441954</v>
      </c>
      <c r="F90" s="98">
        <v>2.3900000000000001E-2</v>
      </c>
      <c r="G90" s="97">
        <v>0.10680000000000001</v>
      </c>
      <c r="H90" s="99">
        <f t="shared" si="4"/>
        <v>-0.77621722846441954</v>
      </c>
      <c r="I90" s="100">
        <f t="shared" si="5"/>
        <v>1</v>
      </c>
    </row>
    <row r="91" spans="1:9" x14ac:dyDescent="0.15">
      <c r="A91" s="103" t="s">
        <v>1593</v>
      </c>
      <c r="B91" s="116" t="s">
        <v>1594</v>
      </c>
      <c r="C91" s="98">
        <v>1.9128433E-2</v>
      </c>
      <c r="D91" s="97">
        <v>9.7267000000000013E-3</v>
      </c>
      <c r="E91" s="99">
        <f t="shared" si="3"/>
        <v>0.96659021045164328</v>
      </c>
      <c r="F91" s="98">
        <v>4.2882419999999997E-2</v>
      </c>
      <c r="G91" s="97">
        <v>9.7267000000000013E-3</v>
      </c>
      <c r="H91" s="99">
        <f t="shared" si="4"/>
        <v>3.4087326636988902</v>
      </c>
      <c r="I91" s="100">
        <f t="shared" si="5"/>
        <v>2.2418156259846271</v>
      </c>
    </row>
    <row r="92" spans="1:9" x14ac:dyDescent="0.15">
      <c r="A92" s="103" t="s">
        <v>1595</v>
      </c>
      <c r="B92" s="115" t="s">
        <v>1596</v>
      </c>
      <c r="C92" s="98">
        <v>3.0837881230000002</v>
      </c>
      <c r="D92" s="97">
        <v>2.201308992</v>
      </c>
      <c r="E92" s="99">
        <f t="shared" si="3"/>
        <v>0.4008883506164318</v>
      </c>
      <c r="F92" s="98">
        <v>4.4631653899999995</v>
      </c>
      <c r="G92" s="97">
        <v>4.1648108500000003</v>
      </c>
      <c r="H92" s="99">
        <f t="shared" si="4"/>
        <v>7.1636996431662547E-2</v>
      </c>
      <c r="I92" s="100">
        <f t="shared" si="5"/>
        <v>1.4472996237037519</v>
      </c>
    </row>
    <row r="93" spans="1:9" x14ac:dyDescent="0.15">
      <c r="A93" s="103" t="s">
        <v>1597</v>
      </c>
      <c r="B93" s="115" t="s">
        <v>1598</v>
      </c>
      <c r="C93" s="98">
        <v>12.170855857999999</v>
      </c>
      <c r="D93" s="97">
        <v>10.466838637</v>
      </c>
      <c r="E93" s="99">
        <f t="shared" si="3"/>
        <v>0.1628015182135647</v>
      </c>
      <c r="F93" s="98">
        <v>14.669808380000001</v>
      </c>
      <c r="G93" s="97">
        <v>31.474813480000002</v>
      </c>
      <c r="H93" s="99">
        <f t="shared" si="4"/>
        <v>-0.53391913221911169</v>
      </c>
      <c r="I93" s="100">
        <f t="shared" si="5"/>
        <v>1.2053226618699473</v>
      </c>
    </row>
    <row r="94" spans="1:9" x14ac:dyDescent="0.15">
      <c r="A94" s="103" t="s">
        <v>1012</v>
      </c>
      <c r="B94" s="115" t="s">
        <v>1013</v>
      </c>
      <c r="C94" s="98">
        <v>0.29262410900000002</v>
      </c>
      <c r="D94" s="97">
        <v>0.489779835</v>
      </c>
      <c r="E94" s="99">
        <f t="shared" si="3"/>
        <v>-0.40253949205564976</v>
      </c>
      <c r="F94" s="98">
        <v>0.34906115999999998</v>
      </c>
      <c r="G94" s="97">
        <v>0.80688409999999999</v>
      </c>
      <c r="H94" s="99">
        <f t="shared" si="4"/>
        <v>-0.56739616011766747</v>
      </c>
      <c r="I94" s="100">
        <f t="shared" si="5"/>
        <v>1.192865349314058</v>
      </c>
    </row>
    <row r="95" spans="1:9" x14ac:dyDescent="0.15">
      <c r="A95" s="103" t="s">
        <v>1004</v>
      </c>
      <c r="B95" s="115" t="s">
        <v>1599</v>
      </c>
      <c r="C95" s="98">
        <v>630.47131879300002</v>
      </c>
      <c r="D95" s="97">
        <v>777.86655598599998</v>
      </c>
      <c r="E95" s="99">
        <f t="shared" si="3"/>
        <v>-0.18948653346609845</v>
      </c>
      <c r="F95" s="98">
        <v>1364.0190935000001</v>
      </c>
      <c r="G95" s="97">
        <v>2671.0085449099997</v>
      </c>
      <c r="H95" s="99">
        <f t="shared" si="4"/>
        <v>-0.48932432428966233</v>
      </c>
      <c r="I95" s="100">
        <f t="shared" si="5"/>
        <v>2.1634911102876715</v>
      </c>
    </row>
    <row r="96" spans="1:9" x14ac:dyDescent="0.15">
      <c r="A96" s="119" t="s">
        <v>1104</v>
      </c>
      <c r="B96" s="25" t="s">
        <v>1005</v>
      </c>
      <c r="C96" s="98">
        <v>13.081991648000001</v>
      </c>
      <c r="D96" s="97">
        <v>39.406713093</v>
      </c>
      <c r="E96" s="99">
        <f t="shared" si="3"/>
        <v>-0.66802631782238597</v>
      </c>
      <c r="F96" s="98">
        <v>57.747371780000002</v>
      </c>
      <c r="G96" s="97">
        <v>117.13364425</v>
      </c>
      <c r="H96" s="99">
        <f t="shared" si="4"/>
        <v>-0.50699585802394265</v>
      </c>
      <c r="I96" s="100">
        <f t="shared" si="5"/>
        <v>4.4142645350815926</v>
      </c>
    </row>
    <row r="97" spans="1:9" x14ac:dyDescent="0.15">
      <c r="A97" s="103" t="s">
        <v>1600</v>
      </c>
      <c r="B97" s="115" t="s">
        <v>1601</v>
      </c>
      <c r="C97" s="98">
        <v>16.932916379999998</v>
      </c>
      <c r="D97" s="97">
        <v>13.26702047</v>
      </c>
      <c r="E97" s="99">
        <f t="shared" si="3"/>
        <v>0.27631644334080074</v>
      </c>
      <c r="F97" s="98">
        <v>27.903269977183498</v>
      </c>
      <c r="G97" s="97">
        <v>33.351505843538398</v>
      </c>
      <c r="H97" s="99">
        <f t="shared" si="4"/>
        <v>-0.16335801723358934</v>
      </c>
      <c r="I97" s="100">
        <f t="shared" si="5"/>
        <v>1.6478714800801195</v>
      </c>
    </row>
    <row r="98" spans="1:9" x14ac:dyDescent="0.15">
      <c r="A98" s="119" t="s">
        <v>791</v>
      </c>
      <c r="B98" s="25" t="s">
        <v>792</v>
      </c>
      <c r="C98" s="98">
        <v>3.7001519999999996E-2</v>
      </c>
      <c r="D98" s="97">
        <v>0.21222157999999999</v>
      </c>
      <c r="E98" s="99">
        <f t="shared" si="3"/>
        <v>-0.82564676033417528</v>
      </c>
      <c r="F98" s="98">
        <v>3.7529019999999996E-2</v>
      </c>
      <c r="G98" s="97">
        <v>0.23912506</v>
      </c>
      <c r="H98" s="99">
        <f t="shared" si="4"/>
        <v>-0.84305693430876716</v>
      </c>
      <c r="I98" s="100">
        <f t="shared" si="5"/>
        <v>1.0142561710978359</v>
      </c>
    </row>
    <row r="99" spans="1:9" x14ac:dyDescent="0.15">
      <c r="A99" s="103" t="s">
        <v>1602</v>
      </c>
      <c r="B99" s="115" t="s">
        <v>1603</v>
      </c>
      <c r="C99" s="98">
        <v>6.1596245630000004</v>
      </c>
      <c r="D99" s="97">
        <v>31.571302894999999</v>
      </c>
      <c r="E99" s="99">
        <f t="shared" si="3"/>
        <v>-0.80489799285491281</v>
      </c>
      <c r="F99" s="98">
        <v>8.316354089999999</v>
      </c>
      <c r="G99" s="97">
        <v>64.410126919999996</v>
      </c>
      <c r="H99" s="99">
        <f t="shared" si="4"/>
        <v>-0.87088437039831867</v>
      </c>
      <c r="I99" s="100">
        <f t="shared" si="5"/>
        <v>1.3501397698741526</v>
      </c>
    </row>
    <row r="100" spans="1:9" x14ac:dyDescent="0.15">
      <c r="A100" s="103" t="s">
        <v>1105</v>
      </c>
      <c r="B100" s="115" t="s">
        <v>1604</v>
      </c>
      <c r="C100" s="98">
        <v>5.4977713710000007</v>
      </c>
      <c r="D100" s="97">
        <v>5.2243790999999993</v>
      </c>
      <c r="E100" s="99">
        <f t="shared" si="3"/>
        <v>5.2330098135489722E-2</v>
      </c>
      <c r="F100" s="98">
        <v>13.087539</v>
      </c>
      <c r="G100" s="97">
        <v>20.60701796</v>
      </c>
      <c r="H100" s="99">
        <f t="shared" si="4"/>
        <v>-0.36489893756563696</v>
      </c>
      <c r="I100" s="100">
        <f t="shared" si="5"/>
        <v>2.3805171435529302</v>
      </c>
    </row>
    <row r="101" spans="1:9" x14ac:dyDescent="0.15">
      <c r="A101" s="103" t="s">
        <v>1106</v>
      </c>
      <c r="B101" s="115" t="s">
        <v>1605</v>
      </c>
      <c r="C101" s="98">
        <v>3.1378447899999999</v>
      </c>
      <c r="D101" s="97">
        <v>3.9195601099999999</v>
      </c>
      <c r="E101" s="99">
        <f t="shared" si="3"/>
        <v>-0.19943955394525126</v>
      </c>
      <c r="F101" s="98">
        <v>34.401931140000002</v>
      </c>
      <c r="G101" s="97">
        <v>22.102073219999998</v>
      </c>
      <c r="H101" s="99">
        <f t="shared" si="4"/>
        <v>0.55650245104020191</v>
      </c>
      <c r="I101" s="100">
        <f t="shared" si="5"/>
        <v>10.963554108742263</v>
      </c>
    </row>
    <row r="102" spans="1:9" x14ac:dyDescent="0.15">
      <c r="A102" s="103" t="s">
        <v>1107</v>
      </c>
      <c r="B102" s="115" t="s">
        <v>1606</v>
      </c>
      <c r="C102" s="98">
        <v>51.286501887999997</v>
      </c>
      <c r="D102" s="97">
        <v>44.638843689000005</v>
      </c>
      <c r="E102" s="99">
        <f t="shared" si="3"/>
        <v>0.14892093185285882</v>
      </c>
      <c r="F102" s="98">
        <v>315.83547568</v>
      </c>
      <c r="G102" s="97">
        <v>128.78164309000002</v>
      </c>
      <c r="H102" s="99">
        <f t="shared" si="4"/>
        <v>1.452488321330673</v>
      </c>
      <c r="I102" s="100">
        <f t="shared" si="5"/>
        <v>6.1582573202150703</v>
      </c>
    </row>
    <row r="103" spans="1:9" x14ac:dyDescent="0.15">
      <c r="A103" s="103" t="s">
        <v>1108</v>
      </c>
      <c r="B103" s="115" t="s">
        <v>1607</v>
      </c>
      <c r="C103" s="98">
        <v>0.24283726</v>
      </c>
      <c r="D103" s="97">
        <v>0.32134928000000001</v>
      </c>
      <c r="E103" s="99">
        <f t="shared" si="3"/>
        <v>-0.24431988769354018</v>
      </c>
      <c r="F103" s="98">
        <v>8.5178372600000003</v>
      </c>
      <c r="G103" s="97">
        <v>0.59745004000000002</v>
      </c>
      <c r="H103" s="99">
        <f t="shared" si="4"/>
        <v>13.256986676241581</v>
      </c>
      <c r="I103" s="100">
        <f t="shared" si="5"/>
        <v>35.076319260067422</v>
      </c>
    </row>
    <row r="104" spans="1:9" x14ac:dyDescent="0.15">
      <c r="A104" s="103" t="s">
        <v>1109</v>
      </c>
      <c r="B104" s="115" t="s">
        <v>1608</v>
      </c>
      <c r="C104" s="98">
        <v>2.7124800000000002E-3</v>
      </c>
      <c r="D104" s="97">
        <v>0.68811148</v>
      </c>
      <c r="E104" s="99">
        <f t="shared" si="3"/>
        <v>-0.99605808058891854</v>
      </c>
      <c r="F104" s="98">
        <v>1.26008717</v>
      </c>
      <c r="G104" s="97">
        <v>2.3414618700000003</v>
      </c>
      <c r="H104" s="99">
        <f t="shared" si="4"/>
        <v>-0.46183741612670381</v>
      </c>
      <c r="I104" s="100">
        <f t="shared" si="5"/>
        <v>464.55169070371022</v>
      </c>
    </row>
    <row r="105" spans="1:9" x14ac:dyDescent="0.15">
      <c r="A105" s="103" t="s">
        <v>1110</v>
      </c>
      <c r="B105" s="116" t="s">
        <v>1609</v>
      </c>
      <c r="C105" s="98">
        <v>34.215829112999998</v>
      </c>
      <c r="D105" s="97">
        <v>7.5721482900000003</v>
      </c>
      <c r="E105" s="99">
        <f t="shared" si="3"/>
        <v>3.5186422402987567</v>
      </c>
      <c r="F105" s="98">
        <v>97.776623849999993</v>
      </c>
      <c r="G105" s="97">
        <v>342.55470613</v>
      </c>
      <c r="H105" s="99">
        <f t="shared" si="4"/>
        <v>-0.71456639742414274</v>
      </c>
      <c r="I105" s="100">
        <f t="shared" si="5"/>
        <v>2.8576429794258775</v>
      </c>
    </row>
    <row r="106" spans="1:9" x14ac:dyDescent="0.15">
      <c r="A106" s="103" t="s">
        <v>1111</v>
      </c>
      <c r="B106" s="116" t="s">
        <v>1610</v>
      </c>
      <c r="C106" s="98">
        <v>27.032085535</v>
      </c>
      <c r="D106" s="97">
        <v>17.375861329999999</v>
      </c>
      <c r="E106" s="99">
        <f t="shared" si="3"/>
        <v>0.55572636208417547</v>
      </c>
      <c r="F106" s="98">
        <v>190.63778558999999</v>
      </c>
      <c r="G106" s="97">
        <v>109.48562070999999</v>
      </c>
      <c r="H106" s="99">
        <f t="shared" si="4"/>
        <v>0.74121299540285546</v>
      </c>
      <c r="I106" s="100">
        <f t="shared" si="5"/>
        <v>7.0522781286397702</v>
      </c>
    </row>
    <row r="107" spans="1:9" x14ac:dyDescent="0.15">
      <c r="A107" s="103" t="s">
        <v>1112</v>
      </c>
      <c r="B107" s="116" t="s">
        <v>1611</v>
      </c>
      <c r="C107" s="98">
        <v>8.0761583300000002</v>
      </c>
      <c r="D107" s="97">
        <v>0.57421564000000003</v>
      </c>
      <c r="E107" s="99">
        <f t="shared" si="3"/>
        <v>13.064678436832546</v>
      </c>
      <c r="F107" s="98">
        <v>133.16800799999999</v>
      </c>
      <c r="G107" s="97">
        <v>4.2015372300000005</v>
      </c>
      <c r="H107" s="99">
        <f t="shared" si="4"/>
        <v>30.695067950165463</v>
      </c>
      <c r="I107" s="100">
        <f t="shared" si="5"/>
        <v>16.48902888707978</v>
      </c>
    </row>
    <row r="108" spans="1:9" x14ac:dyDescent="0.15">
      <c r="A108" s="103" t="s">
        <v>1113</v>
      </c>
      <c r="B108" s="116" t="s">
        <v>1612</v>
      </c>
      <c r="C108" s="98">
        <v>16.824301143</v>
      </c>
      <c r="D108" s="97">
        <v>8.8553346380000004</v>
      </c>
      <c r="E108" s="99">
        <f t="shared" si="3"/>
        <v>0.89990574391210254</v>
      </c>
      <c r="F108" s="98">
        <v>180.5247215</v>
      </c>
      <c r="G108" s="97">
        <v>51.025541570000001</v>
      </c>
      <c r="H108" s="99">
        <f t="shared" si="4"/>
        <v>2.5379285735232227</v>
      </c>
      <c r="I108" s="100">
        <f t="shared" si="5"/>
        <v>10.72999823086916</v>
      </c>
    </row>
    <row r="109" spans="1:9" x14ac:dyDescent="0.15">
      <c r="A109" s="103" t="s">
        <v>1114</v>
      </c>
      <c r="B109" s="116" t="s">
        <v>1613</v>
      </c>
      <c r="C109" s="98">
        <v>9.7296511670000001</v>
      </c>
      <c r="D109" s="97">
        <v>7.3353355449999995</v>
      </c>
      <c r="E109" s="99">
        <f t="shared" si="3"/>
        <v>0.32640846588565986</v>
      </c>
      <c r="F109" s="98">
        <v>41.626776890000002</v>
      </c>
      <c r="G109" s="97">
        <v>33.581438159999998</v>
      </c>
      <c r="H109" s="99">
        <f t="shared" si="4"/>
        <v>0.23957695592629746</v>
      </c>
      <c r="I109" s="100">
        <f t="shared" si="5"/>
        <v>4.2783421702912943</v>
      </c>
    </row>
    <row r="110" spans="1:9" x14ac:dyDescent="0.15">
      <c r="A110" s="103" t="s">
        <v>1614</v>
      </c>
      <c r="B110" s="116" t="s">
        <v>1615</v>
      </c>
      <c r="C110" s="98">
        <v>7.4019265299999999</v>
      </c>
      <c r="D110" s="97">
        <v>0.47802306</v>
      </c>
      <c r="E110" s="99">
        <f t="shared" si="3"/>
        <v>14.484454934036027</v>
      </c>
      <c r="F110" s="98">
        <v>16.55822813</v>
      </c>
      <c r="G110" s="97">
        <v>0.99577142000000007</v>
      </c>
      <c r="H110" s="99">
        <f t="shared" si="4"/>
        <v>15.628543255439084</v>
      </c>
      <c r="I110" s="100">
        <f t="shared" si="5"/>
        <v>2.2370160069664999</v>
      </c>
    </row>
    <row r="111" spans="1:9" x14ac:dyDescent="0.15">
      <c r="A111" s="103" t="s">
        <v>1115</v>
      </c>
      <c r="B111" s="116" t="s">
        <v>1616</v>
      </c>
      <c r="C111" s="98">
        <v>10.893587779999999</v>
      </c>
      <c r="D111" s="97">
        <v>11.533400759999999</v>
      </c>
      <c r="E111" s="99">
        <f t="shared" si="3"/>
        <v>-5.5474789553744852E-2</v>
      </c>
      <c r="F111" s="98">
        <v>93.778653550000001</v>
      </c>
      <c r="G111" s="97">
        <v>87.535935940000002</v>
      </c>
      <c r="H111" s="99">
        <f t="shared" si="4"/>
        <v>7.1316054863215905E-2</v>
      </c>
      <c r="I111" s="100">
        <f t="shared" si="5"/>
        <v>8.6086104453274999</v>
      </c>
    </row>
    <row r="112" spans="1:9" x14ac:dyDescent="0.15">
      <c r="A112" s="103" t="s">
        <v>1617</v>
      </c>
      <c r="B112" s="116" t="s">
        <v>1618</v>
      </c>
      <c r="C112" s="98">
        <v>1.1136371</v>
      </c>
      <c r="D112" s="97">
        <v>4.01724E-3</v>
      </c>
      <c r="E112" s="99">
        <f t="shared" si="3"/>
        <v>276.21448058866287</v>
      </c>
      <c r="F112" s="98">
        <v>2.1903981699999999</v>
      </c>
      <c r="G112" s="97">
        <v>0</v>
      </c>
      <c r="H112" s="99" t="str">
        <f t="shared" si="4"/>
        <v/>
      </c>
      <c r="I112" s="100">
        <f t="shared" si="5"/>
        <v>1.9668868520993059</v>
      </c>
    </row>
    <row r="113" spans="1:9" x14ac:dyDescent="0.15">
      <c r="A113" s="103" t="s">
        <v>1116</v>
      </c>
      <c r="B113" s="116" t="s">
        <v>1619</v>
      </c>
      <c r="C113" s="98">
        <v>9.7574721400000008</v>
      </c>
      <c r="D113" s="97">
        <v>4.0424600599999998</v>
      </c>
      <c r="E113" s="99">
        <f t="shared" si="3"/>
        <v>1.4137460841109712</v>
      </c>
      <c r="F113" s="98">
        <v>32.95066877</v>
      </c>
      <c r="G113" s="97">
        <v>19.910933180000001</v>
      </c>
      <c r="H113" s="99">
        <f t="shared" si="4"/>
        <v>0.65490328715974311</v>
      </c>
      <c r="I113" s="100">
        <f t="shared" si="5"/>
        <v>3.3769677532484348</v>
      </c>
    </row>
    <row r="114" spans="1:9" x14ac:dyDescent="0.15">
      <c r="A114" s="103" t="s">
        <v>152</v>
      </c>
      <c r="B114" s="117" t="s">
        <v>153</v>
      </c>
      <c r="C114" s="98">
        <v>9.9968199999999993E-2</v>
      </c>
      <c r="D114" s="97">
        <v>0</v>
      </c>
      <c r="E114" s="99" t="str">
        <f t="shared" si="3"/>
        <v/>
      </c>
      <c r="F114" s="98">
        <v>0.20000638000000001</v>
      </c>
      <c r="G114" s="97">
        <v>0.31037999999999999</v>
      </c>
      <c r="H114" s="99">
        <f t="shared" si="4"/>
        <v>-0.35560802886783938</v>
      </c>
      <c r="I114" s="100">
        <f t="shared" si="5"/>
        <v>2.0007000226071892</v>
      </c>
    </row>
    <row r="115" spans="1:9" x14ac:dyDescent="0.15">
      <c r="A115" s="103" t="s">
        <v>150</v>
      </c>
      <c r="B115" s="117" t="s">
        <v>151</v>
      </c>
      <c r="C115" s="98">
        <v>2.2148E-4</v>
      </c>
      <c r="D115" s="97">
        <v>1.0961E-4</v>
      </c>
      <c r="E115" s="99">
        <f t="shared" si="3"/>
        <v>1.0206185567010309</v>
      </c>
      <c r="F115" s="98">
        <v>2.2148E-4</v>
      </c>
      <c r="G115" s="97">
        <v>1.0961E-4</v>
      </c>
      <c r="H115" s="99">
        <f t="shared" si="4"/>
        <v>1.0206185567010309</v>
      </c>
      <c r="I115" s="100">
        <f t="shared" si="5"/>
        <v>1</v>
      </c>
    </row>
    <row r="116" spans="1:9" x14ac:dyDescent="0.15">
      <c r="A116" s="103" t="s">
        <v>1620</v>
      </c>
      <c r="B116" s="116" t="s">
        <v>1621</v>
      </c>
      <c r="C116" s="98">
        <v>1.1006528600000001</v>
      </c>
      <c r="D116" s="97">
        <v>1.3789200000000001E-3</v>
      </c>
      <c r="E116" s="99">
        <f t="shared" si="3"/>
        <v>797.19921387752731</v>
      </c>
      <c r="F116" s="98">
        <v>0.73132195999999994</v>
      </c>
      <c r="G116" s="97">
        <v>1.3789200000000001E-3</v>
      </c>
      <c r="H116" s="99">
        <f t="shared" si="4"/>
        <v>529.35851245902586</v>
      </c>
      <c r="I116" s="100">
        <f t="shared" si="5"/>
        <v>0.66444379202358128</v>
      </c>
    </row>
    <row r="117" spans="1:9" x14ac:dyDescent="0.15">
      <c r="A117" s="103" t="s">
        <v>1117</v>
      </c>
      <c r="B117" s="116" t="s">
        <v>1622</v>
      </c>
      <c r="C117" s="98">
        <v>21.768802000000001</v>
      </c>
      <c r="D117" s="97">
        <v>6.7477877800000003</v>
      </c>
      <c r="E117" s="99">
        <f t="shared" si="3"/>
        <v>2.2260650022991681</v>
      </c>
      <c r="F117" s="98">
        <v>45.672889959999999</v>
      </c>
      <c r="G117" s="97">
        <v>14.68726294</v>
      </c>
      <c r="H117" s="99">
        <f t="shared" si="4"/>
        <v>2.1096937629959798</v>
      </c>
      <c r="I117" s="100">
        <f t="shared" si="5"/>
        <v>2.098089272896138</v>
      </c>
    </row>
    <row r="118" spans="1:9" x14ac:dyDescent="0.15">
      <c r="A118" s="103" t="s">
        <v>191</v>
      </c>
      <c r="B118" s="117" t="s">
        <v>192</v>
      </c>
      <c r="C118" s="98">
        <v>0.367701</v>
      </c>
      <c r="D118" s="97">
        <v>0.28289195</v>
      </c>
      <c r="E118" s="99">
        <f t="shared" si="3"/>
        <v>0.29979308354302758</v>
      </c>
      <c r="F118" s="98">
        <v>0.73299930000000002</v>
      </c>
      <c r="G118" s="97">
        <v>0.56160725</v>
      </c>
      <c r="H118" s="99">
        <f t="shared" si="4"/>
        <v>0.30518133446461038</v>
      </c>
      <c r="I118" s="100">
        <f t="shared" si="5"/>
        <v>1.9934656147250076</v>
      </c>
    </row>
    <row r="119" spans="1:9" x14ac:dyDescent="0.15">
      <c r="A119" s="103" t="s">
        <v>211</v>
      </c>
      <c r="B119" s="117" t="s">
        <v>212</v>
      </c>
      <c r="C119" s="98">
        <v>1.9282000000000001E-2</v>
      </c>
      <c r="D119" s="97">
        <v>0</v>
      </c>
      <c r="E119" s="99" t="str">
        <f t="shared" si="3"/>
        <v/>
      </c>
      <c r="F119" s="98">
        <v>3.8564000000000001E-2</v>
      </c>
      <c r="G119" s="97">
        <v>0</v>
      </c>
      <c r="H119" s="99" t="str">
        <f t="shared" si="4"/>
        <v/>
      </c>
      <c r="I119" s="100">
        <f t="shared" si="5"/>
        <v>2</v>
      </c>
    </row>
    <row r="120" spans="1:9" x14ac:dyDescent="0.15">
      <c r="A120" s="103" t="s">
        <v>1118</v>
      </c>
      <c r="B120" s="115" t="s">
        <v>1011</v>
      </c>
      <c r="C120" s="98">
        <v>15.964330509</v>
      </c>
      <c r="D120" s="97">
        <v>9.5669624550000005</v>
      </c>
      <c r="E120" s="99">
        <f t="shared" si="3"/>
        <v>0.66869375562946098</v>
      </c>
      <c r="F120" s="98">
        <v>35.565924989999999</v>
      </c>
      <c r="G120" s="97">
        <v>12.844963119999999</v>
      </c>
      <c r="H120" s="99">
        <f t="shared" si="4"/>
        <v>1.7688615886037673</v>
      </c>
      <c r="I120" s="100">
        <f t="shared" si="5"/>
        <v>2.2278369249464904</v>
      </c>
    </row>
    <row r="121" spans="1:9" x14ac:dyDescent="0.15">
      <c r="A121" s="103" t="s">
        <v>1623</v>
      </c>
      <c r="B121" s="116" t="s">
        <v>1624</v>
      </c>
      <c r="C121" s="98">
        <v>10.98124827</v>
      </c>
      <c r="D121" s="97">
        <v>2.3313335199999998</v>
      </c>
      <c r="E121" s="99">
        <f t="shared" si="3"/>
        <v>3.7102862699799388</v>
      </c>
      <c r="F121" s="98">
        <v>1.6203595200000001</v>
      </c>
      <c r="G121" s="97">
        <v>2.5178528399999998</v>
      </c>
      <c r="H121" s="99">
        <f t="shared" si="4"/>
        <v>-0.35645185681304548</v>
      </c>
      <c r="I121" s="100">
        <f t="shared" si="5"/>
        <v>0.14755695164699159</v>
      </c>
    </row>
    <row r="122" spans="1:9" x14ac:dyDescent="0.15">
      <c r="A122" s="103" t="s">
        <v>1625</v>
      </c>
      <c r="B122" s="116" t="s">
        <v>1626</v>
      </c>
      <c r="C122" s="98">
        <v>0.71806515000000004</v>
      </c>
      <c r="D122" s="97">
        <v>3.8657004999999994E-2</v>
      </c>
      <c r="E122" s="99">
        <f t="shared" si="3"/>
        <v>17.575291852020097</v>
      </c>
      <c r="F122" s="98">
        <v>0.72237474999999995</v>
      </c>
      <c r="G122" s="97">
        <v>2.9468209999999998E-2</v>
      </c>
      <c r="H122" s="99">
        <f t="shared" si="4"/>
        <v>23.513696284911774</v>
      </c>
      <c r="I122" s="100">
        <f t="shared" si="5"/>
        <v>1.006001683830499</v>
      </c>
    </row>
    <row r="123" spans="1:9" x14ac:dyDescent="0.15">
      <c r="A123" s="119" t="s">
        <v>558</v>
      </c>
      <c r="B123" s="25" t="s">
        <v>559</v>
      </c>
      <c r="C123" s="98">
        <v>2.6909541400000001</v>
      </c>
      <c r="D123" s="97">
        <v>1.0094086600000001</v>
      </c>
      <c r="E123" s="99">
        <f t="shared" si="3"/>
        <v>1.665871858083722</v>
      </c>
      <c r="F123" s="98">
        <v>10.489422217133301</v>
      </c>
      <c r="G123" s="97">
        <v>33.701613289999997</v>
      </c>
      <c r="H123" s="99">
        <f t="shared" si="4"/>
        <v>-0.68875608040266312</v>
      </c>
      <c r="I123" s="100">
        <f t="shared" si="5"/>
        <v>3.8980308364278926</v>
      </c>
    </row>
    <row r="124" spans="1:9" x14ac:dyDescent="0.15">
      <c r="A124" s="103" t="s">
        <v>1627</v>
      </c>
      <c r="B124" s="116" t="s">
        <v>1628</v>
      </c>
      <c r="C124" s="98">
        <v>26.674695647</v>
      </c>
      <c r="D124" s="97">
        <v>26.727086082</v>
      </c>
      <c r="E124" s="99">
        <f t="shared" si="3"/>
        <v>-1.9602000322542779E-3</v>
      </c>
      <c r="F124" s="98">
        <v>24.333358620000002</v>
      </c>
      <c r="G124" s="97">
        <v>58.326463011296504</v>
      </c>
      <c r="H124" s="99">
        <f t="shared" si="4"/>
        <v>-0.58280757372023073</v>
      </c>
      <c r="I124" s="100">
        <f t="shared" si="5"/>
        <v>0.9122262889899807</v>
      </c>
    </row>
    <row r="125" spans="1:9" x14ac:dyDescent="0.15">
      <c r="A125" s="103" t="s">
        <v>1629</v>
      </c>
      <c r="B125" s="116" t="s">
        <v>1630</v>
      </c>
      <c r="C125" s="98">
        <v>6.5358982769999994</v>
      </c>
      <c r="D125" s="97">
        <v>2.3446433999999998</v>
      </c>
      <c r="E125" s="99">
        <f t="shared" si="3"/>
        <v>1.7875873478244069</v>
      </c>
      <c r="F125" s="98">
        <v>120.20103881</v>
      </c>
      <c r="G125" s="97">
        <v>10.26644615</v>
      </c>
      <c r="H125" s="99">
        <f t="shared" si="4"/>
        <v>10.708144868611617</v>
      </c>
      <c r="I125" s="100">
        <f t="shared" si="5"/>
        <v>18.390898039675843</v>
      </c>
    </row>
    <row r="126" spans="1:9" x14ac:dyDescent="0.15">
      <c r="A126" s="103" t="s">
        <v>1631</v>
      </c>
      <c r="B126" s="115" t="s">
        <v>1632</v>
      </c>
      <c r="C126" s="98">
        <v>5.0459053799999998</v>
      </c>
      <c r="D126" s="97">
        <v>3.73640829</v>
      </c>
      <c r="E126" s="99">
        <f t="shared" si="3"/>
        <v>0.35046948522855348</v>
      </c>
      <c r="F126" s="98">
        <v>7.2458700700000005</v>
      </c>
      <c r="G126" s="97">
        <v>3.5195826100000001</v>
      </c>
      <c r="H126" s="99">
        <f t="shared" si="4"/>
        <v>1.0587299327518842</v>
      </c>
      <c r="I126" s="100">
        <f t="shared" si="5"/>
        <v>1.4359900799408174</v>
      </c>
    </row>
    <row r="127" spans="1:9" x14ac:dyDescent="0.15">
      <c r="A127" s="103" t="s">
        <v>1633</v>
      </c>
      <c r="B127" s="115" t="s">
        <v>1634</v>
      </c>
      <c r="C127" s="98">
        <v>16.668881105000001</v>
      </c>
      <c r="D127" s="97">
        <v>13.792239621</v>
      </c>
      <c r="E127" s="99">
        <f t="shared" si="3"/>
        <v>0.20856956977603835</v>
      </c>
      <c r="F127" s="98">
        <v>16.784696870000001</v>
      </c>
      <c r="G127" s="97">
        <v>9.2120451600000006</v>
      </c>
      <c r="H127" s="99">
        <f t="shared" si="4"/>
        <v>0.822038057616296</v>
      </c>
      <c r="I127" s="100">
        <f t="shared" si="5"/>
        <v>1.0069480227419261</v>
      </c>
    </row>
    <row r="128" spans="1:9" x14ac:dyDescent="0.15">
      <c r="A128" s="103" t="s">
        <v>1635</v>
      </c>
      <c r="B128" s="116" t="s">
        <v>1636</v>
      </c>
      <c r="C128" s="98">
        <v>26.325731061999999</v>
      </c>
      <c r="D128" s="97">
        <v>10.121456131999999</v>
      </c>
      <c r="E128" s="99">
        <f t="shared" si="3"/>
        <v>1.6009825778692615</v>
      </c>
      <c r="F128" s="98">
        <v>34.513500909999998</v>
      </c>
      <c r="G128" s="97">
        <v>25.500625120000002</v>
      </c>
      <c r="H128" s="99">
        <f t="shared" si="4"/>
        <v>0.35343744506605246</v>
      </c>
      <c r="I128" s="100">
        <f t="shared" si="5"/>
        <v>1.3110177578247266</v>
      </c>
    </row>
    <row r="129" spans="1:9" x14ac:dyDescent="0.15">
      <c r="A129" s="103" t="s">
        <v>0</v>
      </c>
      <c r="B129" s="116" t="s">
        <v>1</v>
      </c>
      <c r="C129" s="98">
        <v>1.27211143</v>
      </c>
      <c r="D129" s="97">
        <v>0.21122099</v>
      </c>
      <c r="E129" s="99">
        <f t="shared" si="3"/>
        <v>5.0226563183895694</v>
      </c>
      <c r="F129" s="98">
        <v>1.27415984</v>
      </c>
      <c r="G129" s="97">
        <v>0.22786979000000002</v>
      </c>
      <c r="H129" s="99">
        <f t="shared" si="4"/>
        <v>4.5916137018426175</v>
      </c>
      <c r="I129" s="100">
        <f t="shared" si="5"/>
        <v>1.001610244159193</v>
      </c>
    </row>
    <row r="130" spans="1:9" x14ac:dyDescent="0.15">
      <c r="A130" s="103" t="s">
        <v>2</v>
      </c>
      <c r="B130" s="116" t="s">
        <v>3</v>
      </c>
      <c r="C130" s="98">
        <v>0.56324661300000001</v>
      </c>
      <c r="D130" s="97">
        <v>0.28393524999999997</v>
      </c>
      <c r="E130" s="99">
        <f t="shared" si="3"/>
        <v>0.98371499487999481</v>
      </c>
      <c r="F130" s="98">
        <v>0.87403246999999995</v>
      </c>
      <c r="G130" s="97">
        <v>40.64332074</v>
      </c>
      <c r="H130" s="99">
        <f t="shared" si="4"/>
        <v>-0.97849505271502579</v>
      </c>
      <c r="I130" s="100">
        <f t="shared" si="5"/>
        <v>1.5517758115662206</v>
      </c>
    </row>
    <row r="131" spans="1:9" x14ac:dyDescent="0.15">
      <c r="A131" s="103" t="s">
        <v>4</v>
      </c>
      <c r="B131" s="115" t="s">
        <v>5</v>
      </c>
      <c r="C131" s="98">
        <v>37.995647990999998</v>
      </c>
      <c r="D131" s="97">
        <v>31.176467859000002</v>
      </c>
      <c r="E131" s="99">
        <f t="shared" si="3"/>
        <v>0.21872843847611945</v>
      </c>
      <c r="F131" s="98">
        <v>124.69281731000001</v>
      </c>
      <c r="G131" s="97">
        <v>68.897645859999997</v>
      </c>
      <c r="H131" s="99">
        <f t="shared" si="4"/>
        <v>0.80982696510960306</v>
      </c>
      <c r="I131" s="100">
        <f t="shared" si="5"/>
        <v>3.2817657785316863</v>
      </c>
    </row>
    <row r="132" spans="1:9" x14ac:dyDescent="0.15">
      <c r="A132" s="103" t="s">
        <v>6</v>
      </c>
      <c r="B132" s="115" t="s">
        <v>7</v>
      </c>
      <c r="C132" s="98">
        <v>22.142018203999999</v>
      </c>
      <c r="D132" s="97">
        <v>22.255142840000001</v>
      </c>
      <c r="E132" s="99">
        <f t="shared" si="3"/>
        <v>-5.0830784063393697E-3</v>
      </c>
      <c r="F132" s="98">
        <v>34.987670990000005</v>
      </c>
      <c r="G132" s="97">
        <v>74.013885219999992</v>
      </c>
      <c r="H132" s="99">
        <f t="shared" si="4"/>
        <v>-0.52728233511857781</v>
      </c>
      <c r="I132" s="100">
        <f t="shared" si="5"/>
        <v>1.5801482352534337</v>
      </c>
    </row>
    <row r="133" spans="1:9" x14ac:dyDescent="0.15">
      <c r="A133" s="103" t="s">
        <v>8</v>
      </c>
      <c r="B133" s="115" t="s">
        <v>9</v>
      </c>
      <c r="C133" s="98">
        <v>6.49765836</v>
      </c>
      <c r="D133" s="97">
        <v>6.0748281689999999</v>
      </c>
      <c r="E133" s="99">
        <f t="shared" si="3"/>
        <v>6.9603646265702368E-2</v>
      </c>
      <c r="F133" s="98">
        <v>11.82696874</v>
      </c>
      <c r="G133" s="97">
        <v>16.378641289999997</v>
      </c>
      <c r="H133" s="99">
        <f t="shared" si="4"/>
        <v>-0.27790293891954443</v>
      </c>
      <c r="I133" s="100">
        <f t="shared" si="5"/>
        <v>1.8201893797321778</v>
      </c>
    </row>
    <row r="134" spans="1:9" x14ac:dyDescent="0.15">
      <c r="A134" s="119" t="s">
        <v>556</v>
      </c>
      <c r="B134" s="25" t="s">
        <v>557</v>
      </c>
      <c r="C134" s="98">
        <v>5.6554411</v>
      </c>
      <c r="D134" s="97">
        <v>0.30559903000000005</v>
      </c>
      <c r="E134" s="99">
        <f t="shared" si="3"/>
        <v>17.506083281743397</v>
      </c>
      <c r="F134" s="98">
        <v>4.8402265700000005</v>
      </c>
      <c r="G134" s="97">
        <v>0.30561496000000005</v>
      </c>
      <c r="H134" s="99">
        <f t="shared" si="4"/>
        <v>14.837662429875815</v>
      </c>
      <c r="I134" s="100">
        <f t="shared" si="5"/>
        <v>0.85585305980819082</v>
      </c>
    </row>
    <row r="135" spans="1:9" x14ac:dyDescent="0.15">
      <c r="A135" s="103" t="s">
        <v>10</v>
      </c>
      <c r="B135" s="116" t="s">
        <v>11</v>
      </c>
      <c r="C135" s="98">
        <v>9.9583156850000005</v>
      </c>
      <c r="D135" s="97">
        <v>13.180253739999999</v>
      </c>
      <c r="E135" s="99">
        <f t="shared" ref="E135:E198" si="6">IF(ISERROR(C135/D135-1),"",(C135/D135-1))</f>
        <v>-0.24445189892072583</v>
      </c>
      <c r="F135" s="98">
        <v>13.196170480000001</v>
      </c>
      <c r="G135" s="97">
        <v>26.140663549999999</v>
      </c>
      <c r="H135" s="99">
        <f t="shared" ref="H135:H198" si="7">IF(ISERROR(F135/G135-1),"",(F135/G135-1))</f>
        <v>-0.4951860936980691</v>
      </c>
      <c r="I135" s="100">
        <f t="shared" ref="I135:I198" si="8">IF(ISERROR(F135/C135),"",(F135/C135))</f>
        <v>1.3251408066805024</v>
      </c>
    </row>
    <row r="136" spans="1:9" x14ac:dyDescent="0.15">
      <c r="A136" s="103" t="s">
        <v>12</v>
      </c>
      <c r="B136" s="116" t="s">
        <v>13</v>
      </c>
      <c r="C136" s="98">
        <v>10.721565289999999</v>
      </c>
      <c r="D136" s="97">
        <v>5.3434845310000005</v>
      </c>
      <c r="E136" s="99">
        <f t="shared" si="6"/>
        <v>1.0064744695711738</v>
      </c>
      <c r="F136" s="98">
        <v>20.062706640000002</v>
      </c>
      <c r="G136" s="97">
        <v>4.6858917699999996</v>
      </c>
      <c r="H136" s="99">
        <f t="shared" si="7"/>
        <v>3.2815130235071575</v>
      </c>
      <c r="I136" s="100">
        <f t="shared" si="8"/>
        <v>1.8712479099215562</v>
      </c>
    </row>
    <row r="137" spans="1:9" x14ac:dyDescent="0.15">
      <c r="A137" s="103" t="s">
        <v>14</v>
      </c>
      <c r="B137" s="116" t="s">
        <v>15</v>
      </c>
      <c r="C137" s="98">
        <v>25.884024497000002</v>
      </c>
      <c r="D137" s="97">
        <v>20.166578695000002</v>
      </c>
      <c r="E137" s="99">
        <f t="shared" si="6"/>
        <v>0.28351094593043458</v>
      </c>
      <c r="F137" s="98">
        <v>82.927468099999999</v>
      </c>
      <c r="G137" s="97">
        <v>156.78085188999998</v>
      </c>
      <c r="H137" s="99">
        <f t="shared" si="7"/>
        <v>-0.4710612482308536</v>
      </c>
      <c r="I137" s="100">
        <f t="shared" si="8"/>
        <v>3.2038089018812133</v>
      </c>
    </row>
    <row r="138" spans="1:9" x14ac:dyDescent="0.15">
      <c r="A138" s="103" t="s">
        <v>16</v>
      </c>
      <c r="B138" s="116" t="s">
        <v>17</v>
      </c>
      <c r="C138" s="98">
        <v>32.602192449999997</v>
      </c>
      <c r="D138" s="97">
        <v>14.557850359</v>
      </c>
      <c r="E138" s="99">
        <f t="shared" si="6"/>
        <v>1.2394922083976887</v>
      </c>
      <c r="F138" s="98">
        <v>106.75717460999999</v>
      </c>
      <c r="G138" s="97">
        <v>40.49252268</v>
      </c>
      <c r="H138" s="99">
        <f t="shared" si="7"/>
        <v>1.63646637809329</v>
      </c>
      <c r="I138" s="100">
        <f t="shared" si="8"/>
        <v>3.2745397345202165</v>
      </c>
    </row>
    <row r="139" spans="1:9" x14ac:dyDescent="0.15">
      <c r="A139" s="105" t="s">
        <v>523</v>
      </c>
      <c r="B139" s="115" t="s">
        <v>524</v>
      </c>
      <c r="C139" s="98">
        <v>0.8485734399999999</v>
      </c>
      <c r="D139" s="97">
        <v>1.2175492299999999</v>
      </c>
      <c r="E139" s="99">
        <f t="shared" si="6"/>
        <v>-0.30304794328521734</v>
      </c>
      <c r="F139" s="98">
        <v>1.4902515900000002</v>
      </c>
      <c r="G139" s="97">
        <v>1.9706780800000001</v>
      </c>
      <c r="H139" s="99">
        <f t="shared" si="7"/>
        <v>-0.24378740235442209</v>
      </c>
      <c r="I139" s="100">
        <f t="shared" si="8"/>
        <v>1.7561845796163504</v>
      </c>
    </row>
    <row r="140" spans="1:9" x14ac:dyDescent="0.15">
      <c r="A140" s="105" t="s">
        <v>1362</v>
      </c>
      <c r="B140" s="115" t="s">
        <v>1382</v>
      </c>
      <c r="C140" s="98">
        <v>2.2724955200000001</v>
      </c>
      <c r="D140" s="97"/>
      <c r="E140" s="99" t="str">
        <f t="shared" si="6"/>
        <v/>
      </c>
      <c r="F140" s="98">
        <v>1.9033115900000002</v>
      </c>
      <c r="G140" s="97"/>
      <c r="H140" s="99" t="str">
        <f t="shared" si="7"/>
        <v/>
      </c>
      <c r="I140" s="100">
        <f t="shared" si="8"/>
        <v>0.83754250481426695</v>
      </c>
    </row>
    <row r="141" spans="1:9" x14ac:dyDescent="0.15">
      <c r="A141" s="103" t="s">
        <v>721</v>
      </c>
      <c r="B141" s="115" t="s">
        <v>722</v>
      </c>
      <c r="C141" s="98">
        <v>0.39816649999999998</v>
      </c>
      <c r="D141" s="97">
        <v>0.33417571000000001</v>
      </c>
      <c r="E141" s="99">
        <f t="shared" si="6"/>
        <v>0.19148845378378931</v>
      </c>
      <c r="F141" s="98">
        <v>0.44921540000000004</v>
      </c>
      <c r="G141" s="97">
        <v>0.33759407000000002</v>
      </c>
      <c r="H141" s="99">
        <f t="shared" si="7"/>
        <v>0.33063770936497794</v>
      </c>
      <c r="I141" s="100">
        <f t="shared" si="8"/>
        <v>1.1282099322770751</v>
      </c>
    </row>
    <row r="142" spans="1:9" x14ac:dyDescent="0.15">
      <c r="A142" s="103" t="s">
        <v>19</v>
      </c>
      <c r="B142" s="115" t="s">
        <v>20</v>
      </c>
      <c r="C142" s="98">
        <v>37.747929001000003</v>
      </c>
      <c r="D142" s="97">
        <v>34.108393494000005</v>
      </c>
      <c r="E142" s="99">
        <f t="shared" si="6"/>
        <v>0.10670498179986776</v>
      </c>
      <c r="F142" s="98">
        <v>41.763142130713405</v>
      </c>
      <c r="G142" s="97">
        <v>61.845621280000003</v>
      </c>
      <c r="H142" s="99">
        <f t="shared" si="7"/>
        <v>-0.32471949886904905</v>
      </c>
      <c r="I142" s="100">
        <f t="shared" si="8"/>
        <v>1.1063690972187383</v>
      </c>
    </row>
    <row r="143" spans="1:9" x14ac:dyDescent="0.15">
      <c r="A143" s="103" t="s">
        <v>30</v>
      </c>
      <c r="B143" s="115" t="s">
        <v>31</v>
      </c>
      <c r="C143" s="98">
        <v>8.167998528</v>
      </c>
      <c r="D143" s="97">
        <v>5.4476830559999998</v>
      </c>
      <c r="E143" s="99">
        <f t="shared" si="6"/>
        <v>0.49935274208066938</v>
      </c>
      <c r="F143" s="98">
        <v>9.085120725985151</v>
      </c>
      <c r="G143" s="97">
        <v>5.9961689099999997</v>
      </c>
      <c r="H143" s="99">
        <f t="shared" si="7"/>
        <v>0.51515423637142854</v>
      </c>
      <c r="I143" s="100">
        <f t="shared" si="8"/>
        <v>1.1122823657278151</v>
      </c>
    </row>
    <row r="144" spans="1:9" x14ac:dyDescent="0.15">
      <c r="A144" s="103" t="s">
        <v>715</v>
      </c>
      <c r="B144" s="115" t="s">
        <v>716</v>
      </c>
      <c r="C144" s="98">
        <v>1.6128E-2</v>
      </c>
      <c r="D144" s="97">
        <v>0</v>
      </c>
      <c r="E144" s="99" t="str">
        <f t="shared" si="6"/>
        <v/>
      </c>
      <c r="F144" s="98">
        <v>3.2291E-2</v>
      </c>
      <c r="G144" s="97">
        <v>0</v>
      </c>
      <c r="H144" s="99" t="str">
        <f t="shared" si="7"/>
        <v/>
      </c>
      <c r="I144" s="100">
        <f t="shared" si="8"/>
        <v>2.0021701388888888</v>
      </c>
    </row>
    <row r="145" spans="1:9" x14ac:dyDescent="0.15">
      <c r="A145" s="103" t="s">
        <v>32</v>
      </c>
      <c r="B145" s="115" t="s">
        <v>33</v>
      </c>
      <c r="C145" s="98">
        <v>0.98453788500000006</v>
      </c>
      <c r="D145" s="97">
        <v>1.404233616</v>
      </c>
      <c r="E145" s="99">
        <f t="shared" si="6"/>
        <v>-0.29887885193598718</v>
      </c>
      <c r="F145" s="98">
        <v>3.8398327400000003</v>
      </c>
      <c r="G145" s="97">
        <v>2.6756992500000001</v>
      </c>
      <c r="H145" s="99">
        <f t="shared" si="7"/>
        <v>0.43507635994590954</v>
      </c>
      <c r="I145" s="100">
        <f t="shared" si="8"/>
        <v>3.9001371084871965</v>
      </c>
    </row>
    <row r="146" spans="1:9" x14ac:dyDescent="0.15">
      <c r="A146" s="103" t="s">
        <v>719</v>
      </c>
      <c r="B146" s="115" t="s">
        <v>720</v>
      </c>
      <c r="C146" s="98">
        <v>0</v>
      </c>
      <c r="D146" s="97">
        <v>1.6611000000000001E-2</v>
      </c>
      <c r="E146" s="99">
        <f t="shared" si="6"/>
        <v>-1</v>
      </c>
      <c r="F146" s="98">
        <v>0</v>
      </c>
      <c r="G146" s="97">
        <v>3.3239029999999996E-2</v>
      </c>
      <c r="H146" s="99">
        <f t="shared" si="7"/>
        <v>-1</v>
      </c>
      <c r="I146" s="100" t="str">
        <f t="shared" si="8"/>
        <v/>
      </c>
    </row>
    <row r="147" spans="1:9" x14ac:dyDescent="0.15">
      <c r="A147" s="103" t="s">
        <v>34</v>
      </c>
      <c r="B147" s="115" t="s">
        <v>35</v>
      </c>
      <c r="C147" s="98">
        <v>1.530398E-2</v>
      </c>
      <c r="D147" s="97">
        <v>4.180656E-2</v>
      </c>
      <c r="E147" s="99">
        <f t="shared" si="6"/>
        <v>-0.63393352622172205</v>
      </c>
      <c r="F147" s="98">
        <v>1.7848430000000002E-2</v>
      </c>
      <c r="G147" s="97">
        <v>4.4643849999999999E-2</v>
      </c>
      <c r="H147" s="99">
        <f t="shared" si="7"/>
        <v>-0.60020405946171751</v>
      </c>
      <c r="I147" s="100">
        <f t="shared" si="8"/>
        <v>1.1662606720604707</v>
      </c>
    </row>
    <row r="148" spans="1:9" x14ac:dyDescent="0.15">
      <c r="A148" s="103" t="s">
        <v>36</v>
      </c>
      <c r="B148" s="115" t="s">
        <v>37</v>
      </c>
      <c r="C148" s="98">
        <v>1.82709016</v>
      </c>
      <c r="D148" s="97">
        <v>3.5690537599999996</v>
      </c>
      <c r="E148" s="99">
        <f t="shared" si="6"/>
        <v>-0.48807435167353708</v>
      </c>
      <c r="F148" s="98">
        <v>4.4235615999999993</v>
      </c>
      <c r="G148" s="97">
        <v>3.9648987400000002</v>
      </c>
      <c r="H148" s="99">
        <f t="shared" si="7"/>
        <v>0.11568085090616953</v>
      </c>
      <c r="I148" s="100">
        <f t="shared" si="8"/>
        <v>2.421096504619126</v>
      </c>
    </row>
    <row r="149" spans="1:9" x14ac:dyDescent="0.15">
      <c r="A149" s="103" t="s">
        <v>38</v>
      </c>
      <c r="B149" s="115" t="s">
        <v>39</v>
      </c>
      <c r="C149" s="98">
        <v>4.3548332199999997</v>
      </c>
      <c r="D149" s="97">
        <v>1.7890278400000001</v>
      </c>
      <c r="E149" s="99">
        <f t="shared" si="6"/>
        <v>1.434189744079108</v>
      </c>
      <c r="F149" s="98">
        <v>4.1819243699999999</v>
      </c>
      <c r="G149" s="97">
        <v>2.1037853900000001</v>
      </c>
      <c r="H149" s="99">
        <f t="shared" si="7"/>
        <v>0.98780939818200753</v>
      </c>
      <c r="I149" s="100">
        <f t="shared" si="8"/>
        <v>0.96029495476292892</v>
      </c>
    </row>
    <row r="150" spans="1:9" x14ac:dyDescent="0.15">
      <c r="A150" s="103" t="s">
        <v>40</v>
      </c>
      <c r="B150" s="115" t="s">
        <v>41</v>
      </c>
      <c r="C150" s="98">
        <v>1204.9124886470001</v>
      </c>
      <c r="D150" s="97">
        <v>899.19468530899996</v>
      </c>
      <c r="E150" s="99">
        <f t="shared" si="6"/>
        <v>0.33999066979910264</v>
      </c>
      <c r="F150" s="98">
        <v>716.48910009999997</v>
      </c>
      <c r="G150" s="97">
        <v>744.29702199999997</v>
      </c>
      <c r="H150" s="99">
        <f t="shared" si="7"/>
        <v>-3.7361323608789077E-2</v>
      </c>
      <c r="I150" s="100">
        <f t="shared" si="8"/>
        <v>0.59463994842027712</v>
      </c>
    </row>
    <row r="151" spans="1:9" x14ac:dyDescent="0.15">
      <c r="A151" s="103" t="s">
        <v>42</v>
      </c>
      <c r="B151" s="115" t="s">
        <v>43</v>
      </c>
      <c r="C151" s="98">
        <v>0.46118790000000004</v>
      </c>
      <c r="D151" s="97">
        <v>0.39668852000000004</v>
      </c>
      <c r="E151" s="99">
        <f t="shared" si="6"/>
        <v>0.16259452126318141</v>
      </c>
      <c r="F151" s="98">
        <v>0.56092014000000001</v>
      </c>
      <c r="G151" s="97">
        <v>1.5538598700000001</v>
      </c>
      <c r="H151" s="99">
        <f t="shared" si="7"/>
        <v>-0.63901497758610626</v>
      </c>
      <c r="I151" s="100">
        <f t="shared" si="8"/>
        <v>1.2162507732748409</v>
      </c>
    </row>
    <row r="152" spans="1:9" x14ac:dyDescent="0.15">
      <c r="A152" s="103" t="s">
        <v>44</v>
      </c>
      <c r="B152" s="115" t="s">
        <v>45</v>
      </c>
      <c r="C152" s="98">
        <v>11.586633393</v>
      </c>
      <c r="D152" s="97">
        <v>10.115380235</v>
      </c>
      <c r="E152" s="99">
        <f t="shared" si="6"/>
        <v>0.14544714324325136</v>
      </c>
      <c r="F152" s="98">
        <v>9.5435870600000001</v>
      </c>
      <c r="G152" s="97">
        <v>13.181344470000001</v>
      </c>
      <c r="H152" s="99">
        <f t="shared" si="7"/>
        <v>-0.27597772126199505</v>
      </c>
      <c r="I152" s="100">
        <f t="shared" si="8"/>
        <v>0.82367213463107458</v>
      </c>
    </row>
    <row r="153" spans="1:9" x14ac:dyDescent="0.15">
      <c r="A153" s="103" t="s">
        <v>48</v>
      </c>
      <c r="B153" s="115" t="s">
        <v>49</v>
      </c>
      <c r="C153" s="98">
        <v>0.62584992000000006</v>
      </c>
      <c r="D153" s="97">
        <v>6.1915375000000002E-2</v>
      </c>
      <c r="E153" s="99">
        <f t="shared" si="6"/>
        <v>9.1081503584529706</v>
      </c>
      <c r="F153" s="98">
        <v>5.7500280000000001E-2</v>
      </c>
      <c r="G153" s="97">
        <v>2.1932399999999999E-3</v>
      </c>
      <c r="H153" s="99">
        <f t="shared" si="7"/>
        <v>25.217048749794824</v>
      </c>
      <c r="I153" s="100">
        <f t="shared" si="8"/>
        <v>9.1875509067733035E-2</v>
      </c>
    </row>
    <row r="154" spans="1:9" x14ac:dyDescent="0.15">
      <c r="A154" s="103" t="s">
        <v>50</v>
      </c>
      <c r="B154" s="115" t="s">
        <v>51</v>
      </c>
      <c r="C154" s="98">
        <v>0.49229453000000001</v>
      </c>
      <c r="D154" s="97">
        <v>9.5832199999999992E-2</v>
      </c>
      <c r="E154" s="99">
        <f t="shared" si="6"/>
        <v>4.1370471511663096</v>
      </c>
      <c r="F154" s="98">
        <v>3.7110230000000001E-2</v>
      </c>
      <c r="G154" s="97">
        <v>1.24866312</v>
      </c>
      <c r="H154" s="99">
        <f t="shared" si="7"/>
        <v>-0.97028003037360466</v>
      </c>
      <c r="I154" s="100">
        <f t="shared" si="8"/>
        <v>7.5382170100488421E-2</v>
      </c>
    </row>
    <row r="155" spans="1:9" x14ac:dyDescent="0.15">
      <c r="A155" s="103" t="s">
        <v>52</v>
      </c>
      <c r="B155" s="115" t="s">
        <v>53</v>
      </c>
      <c r="C155" s="98">
        <v>7.2805060700000004</v>
      </c>
      <c r="D155" s="97">
        <v>9.6008121500000012</v>
      </c>
      <c r="E155" s="99">
        <f t="shared" si="6"/>
        <v>-0.24167810428412562</v>
      </c>
      <c r="F155" s="98">
        <v>9.5599747700000002</v>
      </c>
      <c r="G155" s="97">
        <v>24.101109690000001</v>
      </c>
      <c r="H155" s="99">
        <f t="shared" si="7"/>
        <v>-0.60333881331752082</v>
      </c>
      <c r="I155" s="100">
        <f t="shared" si="8"/>
        <v>1.3130920677880844</v>
      </c>
    </row>
    <row r="156" spans="1:9" x14ac:dyDescent="0.15">
      <c r="A156" s="103" t="s">
        <v>54</v>
      </c>
      <c r="B156" s="115" t="s">
        <v>55</v>
      </c>
      <c r="C156" s="98">
        <v>10.231285603</v>
      </c>
      <c r="D156" s="97">
        <v>8.3287449519999992</v>
      </c>
      <c r="E156" s="99">
        <f t="shared" si="6"/>
        <v>0.22843065335349699</v>
      </c>
      <c r="F156" s="98">
        <v>7.2968493399999996</v>
      </c>
      <c r="G156" s="97">
        <v>132.06874109</v>
      </c>
      <c r="H156" s="99">
        <f t="shared" si="7"/>
        <v>-0.94474961084828191</v>
      </c>
      <c r="I156" s="100">
        <f t="shared" si="8"/>
        <v>0.7131898788809522</v>
      </c>
    </row>
    <row r="157" spans="1:9" x14ac:dyDescent="0.15">
      <c r="A157" s="103" t="s">
        <v>56</v>
      </c>
      <c r="B157" s="115" t="s">
        <v>57</v>
      </c>
      <c r="C157" s="98">
        <v>5.7803320329999996</v>
      </c>
      <c r="D157" s="97">
        <v>3.2691053299999999</v>
      </c>
      <c r="E157" s="99">
        <f t="shared" si="6"/>
        <v>0.76816940707138359</v>
      </c>
      <c r="F157" s="98">
        <v>3.0910251400000002</v>
      </c>
      <c r="G157" s="97">
        <v>1.082666E-2</v>
      </c>
      <c r="H157" s="99">
        <f t="shared" si="7"/>
        <v>284.50126631851373</v>
      </c>
      <c r="I157" s="100">
        <f t="shared" si="8"/>
        <v>0.53474871726283069</v>
      </c>
    </row>
    <row r="158" spans="1:9" x14ac:dyDescent="0.15">
      <c r="A158" s="103" t="s">
        <v>58</v>
      </c>
      <c r="B158" s="115" t="s">
        <v>59</v>
      </c>
      <c r="C158" s="98">
        <v>0.46939387999999999</v>
      </c>
      <c r="D158" s="97">
        <v>0</v>
      </c>
      <c r="E158" s="99" t="str">
        <f t="shared" si="6"/>
        <v/>
      </c>
      <c r="F158" s="98">
        <v>58.886437200000003</v>
      </c>
      <c r="G158" s="97">
        <v>2.7643999999999998E-2</v>
      </c>
      <c r="H158" s="99">
        <f t="shared" si="7"/>
        <v>2129.1706410070906</v>
      </c>
      <c r="I158" s="100">
        <f t="shared" si="8"/>
        <v>125.45207704881028</v>
      </c>
    </row>
    <row r="159" spans="1:9" x14ac:dyDescent="0.15">
      <c r="A159" s="103" t="s">
        <v>60</v>
      </c>
      <c r="B159" s="115" t="s">
        <v>61</v>
      </c>
      <c r="C159" s="98">
        <v>9.5869999999999997E-2</v>
      </c>
      <c r="D159" s="97">
        <v>1.4909946999999999</v>
      </c>
      <c r="E159" s="99">
        <f t="shared" si="6"/>
        <v>-0.9357006433356202</v>
      </c>
      <c r="F159" s="98">
        <v>0.31811997999999997</v>
      </c>
      <c r="G159" s="97">
        <v>4.4889844999999999</v>
      </c>
      <c r="H159" s="99">
        <f t="shared" si="7"/>
        <v>-0.92913319705158259</v>
      </c>
      <c r="I159" s="100">
        <f t="shared" si="8"/>
        <v>3.3182432460623761</v>
      </c>
    </row>
    <row r="160" spans="1:9" x14ac:dyDescent="0.15">
      <c r="A160" s="103" t="s">
        <v>1225</v>
      </c>
      <c r="B160" s="115" t="s">
        <v>47</v>
      </c>
      <c r="C160" s="98">
        <v>9.0661919999999993E-2</v>
      </c>
      <c r="D160" s="97">
        <v>0.48403078000000005</v>
      </c>
      <c r="E160" s="99">
        <f t="shared" si="6"/>
        <v>-0.81269389521054847</v>
      </c>
      <c r="F160" s="98">
        <v>1.51324247</v>
      </c>
      <c r="G160" s="97">
        <v>0.35944995000000002</v>
      </c>
      <c r="H160" s="99">
        <f t="shared" si="7"/>
        <v>3.209883656959752</v>
      </c>
      <c r="I160" s="100">
        <f t="shared" si="8"/>
        <v>16.691048126931353</v>
      </c>
    </row>
    <row r="161" spans="1:9" x14ac:dyDescent="0.15">
      <c r="A161" s="103" t="s">
        <v>1158</v>
      </c>
      <c r="B161" s="115" t="s">
        <v>46</v>
      </c>
      <c r="C161" s="98">
        <v>2.604101E-2</v>
      </c>
      <c r="D161" s="97">
        <v>5.3734209999999998E-2</v>
      </c>
      <c r="E161" s="99">
        <f t="shared" si="6"/>
        <v>-0.5153737256023676</v>
      </c>
      <c r="F161" s="98">
        <v>0</v>
      </c>
      <c r="G161" s="97">
        <v>0</v>
      </c>
      <c r="H161" s="99" t="str">
        <f t="shared" si="7"/>
        <v/>
      </c>
      <c r="I161" s="100">
        <f t="shared" si="8"/>
        <v>0</v>
      </c>
    </row>
    <row r="162" spans="1:9" x14ac:dyDescent="0.15">
      <c r="A162" s="103" t="s">
        <v>62</v>
      </c>
      <c r="B162" s="115" t="s">
        <v>63</v>
      </c>
      <c r="C162" s="98">
        <v>0.16741739999999999</v>
      </c>
      <c r="D162" s="97">
        <v>0.43480102000000004</v>
      </c>
      <c r="E162" s="99">
        <f t="shared" si="6"/>
        <v>-0.61495628506115285</v>
      </c>
      <c r="F162" s="98">
        <v>9.84026E-3</v>
      </c>
      <c r="G162" s="97">
        <v>1.1430266499999999</v>
      </c>
      <c r="H162" s="99">
        <f t="shared" si="7"/>
        <v>-0.99139104936879641</v>
      </c>
      <c r="I162" s="100">
        <f t="shared" si="8"/>
        <v>5.877680575615199E-2</v>
      </c>
    </row>
    <row r="163" spans="1:9" x14ac:dyDescent="0.15">
      <c r="A163" s="103" t="s">
        <v>64</v>
      </c>
      <c r="B163" s="115" t="s">
        <v>65</v>
      </c>
      <c r="C163" s="98">
        <v>24.687511421</v>
      </c>
      <c r="D163" s="97">
        <v>32.97365405</v>
      </c>
      <c r="E163" s="99">
        <f t="shared" si="6"/>
        <v>-0.25129585627468543</v>
      </c>
      <c r="F163" s="98">
        <v>26.63992039</v>
      </c>
      <c r="G163" s="97">
        <v>52.63330886</v>
      </c>
      <c r="H163" s="99">
        <f t="shared" si="7"/>
        <v>-0.49385814863245892</v>
      </c>
      <c r="I163" s="100">
        <f t="shared" si="8"/>
        <v>1.0790848836768221</v>
      </c>
    </row>
    <row r="164" spans="1:9" x14ac:dyDescent="0.15">
      <c r="A164" s="103" t="s">
        <v>1032</v>
      </c>
      <c r="B164" s="115" t="s">
        <v>1033</v>
      </c>
      <c r="C164" s="98">
        <v>4.0274680050000002</v>
      </c>
      <c r="D164" s="97">
        <v>0.89681054000000004</v>
      </c>
      <c r="E164" s="99">
        <f t="shared" si="6"/>
        <v>3.4908794281119846</v>
      </c>
      <c r="F164" s="98">
        <v>1.2972838400000002</v>
      </c>
      <c r="G164" s="97">
        <v>0.62069381000000001</v>
      </c>
      <c r="H164" s="99">
        <f t="shared" si="7"/>
        <v>1.0900544182968415</v>
      </c>
      <c r="I164" s="100">
        <f t="shared" si="8"/>
        <v>0.32210903684137404</v>
      </c>
    </row>
    <row r="165" spans="1:9" x14ac:dyDescent="0.15">
      <c r="A165" s="105" t="s">
        <v>1369</v>
      </c>
      <c r="B165" s="115" t="s">
        <v>1390</v>
      </c>
      <c r="C165" s="98">
        <v>2.0755999999999999E-3</v>
      </c>
      <c r="D165" s="97"/>
      <c r="E165" s="99" t="str">
        <f t="shared" si="6"/>
        <v/>
      </c>
      <c r="F165" s="98">
        <v>0</v>
      </c>
      <c r="G165" s="97"/>
      <c r="H165" s="99" t="str">
        <f t="shared" si="7"/>
        <v/>
      </c>
      <c r="I165" s="100">
        <f t="shared" si="8"/>
        <v>0</v>
      </c>
    </row>
    <row r="166" spans="1:9" x14ac:dyDescent="0.15">
      <c r="A166" s="105" t="s">
        <v>1373</v>
      </c>
      <c r="B166" s="115" t="s">
        <v>1394</v>
      </c>
      <c r="C166" s="98">
        <v>1.0694000000000001E-3</v>
      </c>
      <c r="D166" s="97"/>
      <c r="E166" s="99" t="str">
        <f t="shared" si="6"/>
        <v/>
      </c>
      <c r="F166" s="98">
        <v>0</v>
      </c>
      <c r="G166" s="97"/>
      <c r="H166" s="99" t="str">
        <f t="shared" si="7"/>
        <v/>
      </c>
      <c r="I166" s="100">
        <f t="shared" si="8"/>
        <v>0</v>
      </c>
    </row>
    <row r="167" spans="1:9" x14ac:dyDescent="0.15">
      <c r="A167" s="105" t="s">
        <v>1370</v>
      </c>
      <c r="B167" s="115" t="s">
        <v>1391</v>
      </c>
      <c r="C167" s="98">
        <v>1.9150999999999999E-3</v>
      </c>
      <c r="D167" s="97"/>
      <c r="E167" s="99" t="str">
        <f t="shared" si="6"/>
        <v/>
      </c>
      <c r="F167" s="98">
        <v>0</v>
      </c>
      <c r="G167" s="97"/>
      <c r="H167" s="99" t="str">
        <f t="shared" si="7"/>
        <v/>
      </c>
      <c r="I167" s="100">
        <f t="shared" si="8"/>
        <v>0</v>
      </c>
    </row>
    <row r="168" spans="1:9" x14ac:dyDescent="0.15">
      <c r="A168" s="105" t="s">
        <v>1371</v>
      </c>
      <c r="B168" s="115" t="s">
        <v>1392</v>
      </c>
      <c r="C168" s="98">
        <v>2.0420999999999998E-3</v>
      </c>
      <c r="D168" s="97"/>
      <c r="E168" s="99" t="str">
        <f t="shared" si="6"/>
        <v/>
      </c>
      <c r="F168" s="98">
        <v>0</v>
      </c>
      <c r="G168" s="97"/>
      <c r="H168" s="99" t="str">
        <f t="shared" si="7"/>
        <v/>
      </c>
      <c r="I168" s="100">
        <f t="shared" si="8"/>
        <v>0</v>
      </c>
    </row>
    <row r="169" spans="1:9" x14ac:dyDescent="0.15">
      <c r="A169" s="105" t="s">
        <v>1372</v>
      </c>
      <c r="B169" s="115" t="s">
        <v>1393</v>
      </c>
      <c r="C169" s="98">
        <v>2.1653000000000002E-3</v>
      </c>
      <c r="D169" s="97"/>
      <c r="E169" s="99" t="str">
        <f t="shared" si="6"/>
        <v/>
      </c>
      <c r="F169" s="98">
        <v>0</v>
      </c>
      <c r="G169" s="97"/>
      <c r="H169" s="99" t="str">
        <f t="shared" si="7"/>
        <v/>
      </c>
      <c r="I169" s="100">
        <f t="shared" si="8"/>
        <v>0</v>
      </c>
    </row>
    <row r="170" spans="1:9" x14ac:dyDescent="0.15">
      <c r="A170" s="105" t="s">
        <v>1374</v>
      </c>
      <c r="B170" s="115" t="s">
        <v>1395</v>
      </c>
      <c r="C170" s="98">
        <v>1.8032999999999999E-3</v>
      </c>
      <c r="D170" s="97"/>
      <c r="E170" s="99" t="str">
        <f t="shared" si="6"/>
        <v/>
      </c>
      <c r="F170" s="98">
        <v>0</v>
      </c>
      <c r="G170" s="97"/>
      <c r="H170" s="99" t="str">
        <f t="shared" si="7"/>
        <v/>
      </c>
      <c r="I170" s="100">
        <f t="shared" si="8"/>
        <v>0</v>
      </c>
    </row>
    <row r="171" spans="1:9" x14ac:dyDescent="0.15">
      <c r="A171" s="103" t="s">
        <v>1208</v>
      </c>
      <c r="B171" s="115" t="s">
        <v>66</v>
      </c>
      <c r="C171" s="98">
        <v>32.036362949999997</v>
      </c>
      <c r="D171" s="97">
        <v>31.619581366000002</v>
      </c>
      <c r="E171" s="99">
        <f t="shared" si="6"/>
        <v>1.3181122772490284E-2</v>
      </c>
      <c r="F171" s="98">
        <v>55.275266999999999</v>
      </c>
      <c r="G171" s="97">
        <v>21.51813336</v>
      </c>
      <c r="H171" s="99">
        <f t="shared" si="7"/>
        <v>1.5687761143237009</v>
      </c>
      <c r="I171" s="100">
        <f t="shared" si="8"/>
        <v>1.725391458645589</v>
      </c>
    </row>
    <row r="172" spans="1:9" x14ac:dyDescent="0.15">
      <c r="A172" s="103" t="s">
        <v>1034</v>
      </c>
      <c r="B172" s="115" t="s">
        <v>1035</v>
      </c>
      <c r="C172" s="98">
        <v>0.55316719999999997</v>
      </c>
      <c r="D172" s="97">
        <v>0.51903113000000001</v>
      </c>
      <c r="E172" s="99">
        <f t="shared" si="6"/>
        <v>6.5768829703913845E-2</v>
      </c>
      <c r="F172" s="98">
        <v>0</v>
      </c>
      <c r="G172" s="97">
        <v>0</v>
      </c>
      <c r="H172" s="99" t="str">
        <f t="shared" si="7"/>
        <v/>
      </c>
      <c r="I172" s="100">
        <f t="shared" si="8"/>
        <v>0</v>
      </c>
    </row>
    <row r="173" spans="1:9" x14ac:dyDescent="0.15">
      <c r="A173" s="103" t="s">
        <v>67</v>
      </c>
      <c r="B173" s="115" t="s">
        <v>68</v>
      </c>
      <c r="C173" s="98">
        <v>0.10185903</v>
      </c>
      <c r="D173" s="97">
        <v>2.4765000000000003E-4</v>
      </c>
      <c r="E173" s="99">
        <f t="shared" si="6"/>
        <v>410.30236220472437</v>
      </c>
      <c r="F173" s="98">
        <v>0</v>
      </c>
      <c r="G173" s="97">
        <v>0</v>
      </c>
      <c r="H173" s="99" t="str">
        <f t="shared" si="7"/>
        <v/>
      </c>
      <c r="I173" s="100">
        <f t="shared" si="8"/>
        <v>0</v>
      </c>
    </row>
    <row r="174" spans="1:9" x14ac:dyDescent="0.15">
      <c r="A174" s="103" t="s">
        <v>69</v>
      </c>
      <c r="B174" s="115" t="s">
        <v>70</v>
      </c>
      <c r="C174" s="98">
        <v>0</v>
      </c>
      <c r="D174" s="97">
        <v>0.92065569999999997</v>
      </c>
      <c r="E174" s="99">
        <f t="shared" si="6"/>
        <v>-1</v>
      </c>
      <c r="F174" s="98">
        <v>0</v>
      </c>
      <c r="G174" s="97">
        <v>0</v>
      </c>
      <c r="H174" s="99" t="str">
        <f t="shared" si="7"/>
        <v/>
      </c>
      <c r="I174" s="100" t="str">
        <f t="shared" si="8"/>
        <v/>
      </c>
    </row>
    <row r="175" spans="1:9" x14ac:dyDescent="0.15">
      <c r="A175" s="103" t="s">
        <v>71</v>
      </c>
      <c r="B175" s="115" t="s">
        <v>72</v>
      </c>
      <c r="C175" s="98">
        <v>1.0206459999999999E-2</v>
      </c>
      <c r="D175" s="97">
        <v>2.1011599999999999E-3</v>
      </c>
      <c r="E175" s="99">
        <f t="shared" si="6"/>
        <v>3.8575358373469886</v>
      </c>
      <c r="F175" s="98">
        <v>0</v>
      </c>
      <c r="G175" s="97">
        <v>6.9676999999999998E-4</v>
      </c>
      <c r="H175" s="99">
        <f t="shared" si="7"/>
        <v>-1</v>
      </c>
      <c r="I175" s="100">
        <f t="shared" si="8"/>
        <v>0</v>
      </c>
    </row>
    <row r="176" spans="1:9" x14ac:dyDescent="0.15">
      <c r="A176" s="105" t="s">
        <v>1360</v>
      </c>
      <c r="B176" s="115" t="s">
        <v>1380</v>
      </c>
      <c r="C176" s="98">
        <v>1.8667E-3</v>
      </c>
      <c r="D176" s="97"/>
      <c r="E176" s="99" t="str">
        <f t="shared" si="6"/>
        <v/>
      </c>
      <c r="F176" s="98">
        <v>0</v>
      </c>
      <c r="G176" s="97"/>
      <c r="H176" s="99" t="str">
        <f t="shared" si="7"/>
        <v/>
      </c>
      <c r="I176" s="100">
        <f t="shared" si="8"/>
        <v>0</v>
      </c>
    </row>
    <row r="177" spans="1:9" x14ac:dyDescent="0.15">
      <c r="A177" s="105" t="s">
        <v>1359</v>
      </c>
      <c r="B177" s="115" t="s">
        <v>1379</v>
      </c>
      <c r="C177" s="98">
        <v>0.37546165000000004</v>
      </c>
      <c r="D177" s="97"/>
      <c r="E177" s="99" t="str">
        <f t="shared" si="6"/>
        <v/>
      </c>
      <c r="F177" s="98">
        <v>0</v>
      </c>
      <c r="G177" s="97"/>
      <c r="H177" s="99" t="str">
        <f t="shared" si="7"/>
        <v/>
      </c>
      <c r="I177" s="100">
        <f t="shared" si="8"/>
        <v>0</v>
      </c>
    </row>
    <row r="178" spans="1:9" x14ac:dyDescent="0.15">
      <c r="A178" s="105" t="s">
        <v>1358</v>
      </c>
      <c r="B178" s="115" t="s">
        <v>1378</v>
      </c>
      <c r="C178" s="98">
        <v>6.3063012999999994</v>
      </c>
      <c r="D178" s="97"/>
      <c r="E178" s="99" t="str">
        <f t="shared" si="6"/>
        <v/>
      </c>
      <c r="F178" s="98">
        <v>0</v>
      </c>
      <c r="G178" s="97"/>
      <c r="H178" s="99" t="str">
        <f t="shared" si="7"/>
        <v/>
      </c>
      <c r="I178" s="100">
        <f t="shared" si="8"/>
        <v>0</v>
      </c>
    </row>
    <row r="179" spans="1:9" x14ac:dyDescent="0.15">
      <c r="A179" s="105" t="s">
        <v>1357</v>
      </c>
      <c r="B179" s="115" t="s">
        <v>1377</v>
      </c>
      <c r="C179" s="98">
        <v>2.0445999999999997E-3</v>
      </c>
      <c r="D179" s="97"/>
      <c r="E179" s="99" t="str">
        <f t="shared" si="6"/>
        <v/>
      </c>
      <c r="F179" s="98">
        <v>0</v>
      </c>
      <c r="G179" s="97"/>
      <c r="H179" s="99" t="str">
        <f t="shared" si="7"/>
        <v/>
      </c>
      <c r="I179" s="100">
        <f t="shared" si="8"/>
        <v>0</v>
      </c>
    </row>
    <row r="180" spans="1:9" x14ac:dyDescent="0.15">
      <c r="A180" s="105" t="s">
        <v>1356</v>
      </c>
      <c r="B180" s="115" t="s">
        <v>1376</v>
      </c>
      <c r="C180" s="98">
        <v>2.0200999999999999E-3</v>
      </c>
      <c r="D180" s="97"/>
      <c r="E180" s="99" t="str">
        <f t="shared" si="6"/>
        <v/>
      </c>
      <c r="F180" s="98">
        <v>0</v>
      </c>
      <c r="G180" s="97"/>
      <c r="H180" s="99" t="str">
        <f t="shared" si="7"/>
        <v/>
      </c>
      <c r="I180" s="100">
        <f t="shared" si="8"/>
        <v>0</v>
      </c>
    </row>
    <row r="181" spans="1:9" x14ac:dyDescent="0.15">
      <c r="A181" s="105" t="s">
        <v>1355</v>
      </c>
      <c r="B181" s="115" t="s">
        <v>1375</v>
      </c>
      <c r="C181" s="98">
        <v>2.0308000000000001E-3</v>
      </c>
      <c r="D181" s="97"/>
      <c r="E181" s="99" t="str">
        <f t="shared" si="6"/>
        <v/>
      </c>
      <c r="F181" s="98">
        <v>0</v>
      </c>
      <c r="G181" s="97"/>
      <c r="H181" s="99" t="str">
        <f t="shared" si="7"/>
        <v/>
      </c>
      <c r="I181" s="100">
        <f t="shared" si="8"/>
        <v>0</v>
      </c>
    </row>
    <row r="182" spans="1:9" x14ac:dyDescent="0.15">
      <c r="A182" s="103" t="s">
        <v>726</v>
      </c>
      <c r="B182" s="115" t="s">
        <v>727</v>
      </c>
      <c r="C182" s="98">
        <v>1.0023209200000001</v>
      </c>
      <c r="D182" s="97">
        <v>8.2147800000000014E-3</v>
      </c>
      <c r="E182" s="99">
        <f t="shared" si="6"/>
        <v>121.01433513739867</v>
      </c>
      <c r="F182" s="98">
        <v>0</v>
      </c>
      <c r="G182" s="97">
        <v>0</v>
      </c>
      <c r="H182" s="99" t="str">
        <f t="shared" si="7"/>
        <v/>
      </c>
      <c r="I182" s="100">
        <f t="shared" si="8"/>
        <v>0</v>
      </c>
    </row>
    <row r="183" spans="1:9" x14ac:dyDescent="0.15">
      <c r="A183" s="103" t="s">
        <v>724</v>
      </c>
      <c r="B183" s="115" t="s">
        <v>725</v>
      </c>
      <c r="C183" s="98">
        <v>0.23367942000000003</v>
      </c>
      <c r="D183" s="97">
        <v>1.982888E-2</v>
      </c>
      <c r="E183" s="99">
        <f t="shared" si="6"/>
        <v>10.78480176389186</v>
      </c>
      <c r="F183" s="98">
        <v>0</v>
      </c>
      <c r="G183" s="97">
        <v>0</v>
      </c>
      <c r="H183" s="99" t="str">
        <f t="shared" si="7"/>
        <v/>
      </c>
      <c r="I183" s="100">
        <f t="shared" si="8"/>
        <v>0</v>
      </c>
    </row>
    <row r="184" spans="1:9" x14ac:dyDescent="0.15">
      <c r="A184" s="103" t="s">
        <v>728</v>
      </c>
      <c r="B184" s="115" t="s">
        <v>729</v>
      </c>
      <c r="C184" s="98">
        <v>0.8399501800000001</v>
      </c>
      <c r="D184" s="97">
        <v>2.35359322</v>
      </c>
      <c r="E184" s="99">
        <f t="shared" si="6"/>
        <v>-0.64312007153045747</v>
      </c>
      <c r="F184" s="98">
        <v>1.54042831</v>
      </c>
      <c r="G184" s="97">
        <v>0.54702251000000002</v>
      </c>
      <c r="H184" s="99">
        <f t="shared" si="7"/>
        <v>1.8160236221357691</v>
      </c>
      <c r="I184" s="100">
        <f t="shared" si="8"/>
        <v>1.8339519970101081</v>
      </c>
    </row>
    <row r="185" spans="1:9" x14ac:dyDescent="0.15">
      <c r="A185" s="105" t="s">
        <v>304</v>
      </c>
      <c r="B185" s="115" t="s">
        <v>528</v>
      </c>
      <c r="C185" s="98">
        <v>0.14843856</v>
      </c>
      <c r="D185" s="97">
        <v>4.1611730000000006E-2</v>
      </c>
      <c r="E185" s="99">
        <f t="shared" si="6"/>
        <v>2.5672287597751877</v>
      </c>
      <c r="F185" s="98">
        <v>0</v>
      </c>
      <c r="G185" s="97">
        <v>0</v>
      </c>
      <c r="H185" s="99" t="str">
        <f t="shared" si="7"/>
        <v/>
      </c>
      <c r="I185" s="100">
        <f t="shared" si="8"/>
        <v>0</v>
      </c>
    </row>
    <row r="186" spans="1:9" x14ac:dyDescent="0.15">
      <c r="A186" s="105" t="s">
        <v>328</v>
      </c>
      <c r="B186" s="115" t="s">
        <v>526</v>
      </c>
      <c r="C186" s="98">
        <v>5.8396999999999998E-3</v>
      </c>
      <c r="D186" s="97">
        <v>0.30908198999999997</v>
      </c>
      <c r="E186" s="99">
        <f t="shared" si="6"/>
        <v>-0.98110630774701557</v>
      </c>
      <c r="F186" s="98">
        <v>6.0212E-3</v>
      </c>
      <c r="G186" s="97">
        <v>0</v>
      </c>
      <c r="H186" s="99" t="str">
        <f t="shared" si="7"/>
        <v/>
      </c>
      <c r="I186" s="100">
        <f t="shared" si="8"/>
        <v>1.0310803637173143</v>
      </c>
    </row>
    <row r="187" spans="1:9" x14ac:dyDescent="0.15">
      <c r="A187" s="105" t="s">
        <v>312</v>
      </c>
      <c r="B187" s="115" t="s">
        <v>529</v>
      </c>
      <c r="C187" s="98">
        <v>0.1605087</v>
      </c>
      <c r="D187" s="97">
        <v>3.3469489999999998E-2</v>
      </c>
      <c r="E187" s="99">
        <f t="shared" si="6"/>
        <v>3.7956721180992004</v>
      </c>
      <c r="F187" s="98">
        <v>0</v>
      </c>
      <c r="G187" s="97">
        <v>9.1489999999999993E-5</v>
      </c>
      <c r="H187" s="99">
        <f t="shared" si="7"/>
        <v>-1</v>
      </c>
      <c r="I187" s="100">
        <f t="shared" si="8"/>
        <v>0</v>
      </c>
    </row>
    <row r="188" spans="1:9" x14ac:dyDescent="0.15">
      <c r="A188" s="105" t="s">
        <v>314</v>
      </c>
      <c r="B188" s="115" t="s">
        <v>530</v>
      </c>
      <c r="C188" s="98">
        <v>1.04133557</v>
      </c>
      <c r="D188" s="97">
        <v>0.11884466</v>
      </c>
      <c r="E188" s="99">
        <f t="shared" si="6"/>
        <v>7.7621570039411107</v>
      </c>
      <c r="F188" s="98">
        <v>0</v>
      </c>
      <c r="G188" s="97">
        <v>0</v>
      </c>
      <c r="H188" s="99" t="str">
        <f t="shared" si="7"/>
        <v/>
      </c>
      <c r="I188" s="100">
        <f t="shared" si="8"/>
        <v>0</v>
      </c>
    </row>
    <row r="189" spans="1:9" x14ac:dyDescent="0.15">
      <c r="A189" s="105" t="s">
        <v>324</v>
      </c>
      <c r="B189" s="115" t="s">
        <v>527</v>
      </c>
      <c r="C189" s="98">
        <v>1.5660440000000001E-2</v>
      </c>
      <c r="D189" s="97">
        <v>0.23225183999999999</v>
      </c>
      <c r="E189" s="99">
        <f t="shared" si="6"/>
        <v>-0.93257129846635445</v>
      </c>
      <c r="F189" s="98">
        <v>0</v>
      </c>
      <c r="G189" s="97">
        <v>0</v>
      </c>
      <c r="H189" s="99" t="str">
        <f t="shared" si="7"/>
        <v/>
      </c>
      <c r="I189" s="100">
        <f t="shared" si="8"/>
        <v>0</v>
      </c>
    </row>
    <row r="190" spans="1:9" x14ac:dyDescent="0.15">
      <c r="A190" s="105" t="s">
        <v>1176</v>
      </c>
      <c r="B190" s="115" t="s">
        <v>525</v>
      </c>
      <c r="C190" s="98">
        <v>1.3735200000000001E-2</v>
      </c>
      <c r="D190" s="97">
        <v>1.3939760000000001E-2</v>
      </c>
      <c r="E190" s="99">
        <f t="shared" si="6"/>
        <v>-1.4674571154740024E-2</v>
      </c>
      <c r="F190" s="98">
        <v>0</v>
      </c>
      <c r="G190" s="97">
        <v>0</v>
      </c>
      <c r="H190" s="99" t="str">
        <f t="shared" si="7"/>
        <v/>
      </c>
      <c r="I190" s="100">
        <f t="shared" si="8"/>
        <v>0</v>
      </c>
    </row>
    <row r="191" spans="1:9" x14ac:dyDescent="0.15">
      <c r="A191" s="103" t="s">
        <v>73</v>
      </c>
      <c r="B191" s="115" t="s">
        <v>74</v>
      </c>
      <c r="C191" s="98">
        <v>12.929881629</v>
      </c>
      <c r="D191" s="97">
        <v>5.7850860839999996</v>
      </c>
      <c r="E191" s="99">
        <f t="shared" si="6"/>
        <v>1.2350370316460104</v>
      </c>
      <c r="F191" s="98">
        <v>41.288766590000002</v>
      </c>
      <c r="G191" s="97">
        <v>43.793242619999994</v>
      </c>
      <c r="H191" s="99">
        <f t="shared" si="7"/>
        <v>-5.7188640990384676E-2</v>
      </c>
      <c r="I191" s="100">
        <f t="shared" si="8"/>
        <v>3.1932826436241153</v>
      </c>
    </row>
    <row r="192" spans="1:9" x14ac:dyDescent="0.15">
      <c r="A192" s="104" t="s">
        <v>75</v>
      </c>
      <c r="B192" s="115" t="s">
        <v>76</v>
      </c>
      <c r="C192" s="98">
        <v>0.95383549999999995</v>
      </c>
      <c r="D192" s="97">
        <v>0.71619457999999991</v>
      </c>
      <c r="E192" s="99">
        <f t="shared" si="6"/>
        <v>0.33181055349511301</v>
      </c>
      <c r="F192" s="98">
        <v>1.83086452</v>
      </c>
      <c r="G192" s="97">
        <v>4.62331717</v>
      </c>
      <c r="H192" s="99">
        <f t="shared" si="7"/>
        <v>-0.60399331201410955</v>
      </c>
      <c r="I192" s="100">
        <f t="shared" si="8"/>
        <v>1.9194761780202143</v>
      </c>
    </row>
    <row r="193" spans="1:9" x14ac:dyDescent="0.15">
      <c r="A193" s="104" t="s">
        <v>77</v>
      </c>
      <c r="B193" s="115" t="s">
        <v>78</v>
      </c>
      <c r="C193" s="98">
        <v>2.8395464599999998</v>
      </c>
      <c r="D193" s="97">
        <v>0.74325086899999993</v>
      </c>
      <c r="E193" s="99">
        <f t="shared" si="6"/>
        <v>2.8204414934898652</v>
      </c>
      <c r="F193" s="98">
        <v>14.49232688</v>
      </c>
      <c r="G193" s="97">
        <v>1.96093585</v>
      </c>
      <c r="H193" s="99">
        <f t="shared" si="7"/>
        <v>6.3905155438919632</v>
      </c>
      <c r="I193" s="100">
        <f t="shared" si="8"/>
        <v>5.1037470540277763</v>
      </c>
    </row>
    <row r="194" spans="1:9" x14ac:dyDescent="0.15">
      <c r="A194" s="103" t="s">
        <v>79</v>
      </c>
      <c r="B194" s="115" t="s">
        <v>80</v>
      </c>
      <c r="C194" s="98">
        <v>10.764221049000001</v>
      </c>
      <c r="D194" s="97">
        <v>21.54643948</v>
      </c>
      <c r="E194" s="99">
        <f t="shared" si="6"/>
        <v>-0.50041764167153246</v>
      </c>
      <c r="F194" s="98">
        <v>31.14733661</v>
      </c>
      <c r="G194" s="97">
        <v>22.0673633</v>
      </c>
      <c r="H194" s="99">
        <f t="shared" si="7"/>
        <v>0.41146616324570129</v>
      </c>
      <c r="I194" s="100">
        <f t="shared" si="8"/>
        <v>2.8935987535199859</v>
      </c>
    </row>
    <row r="195" spans="1:9" x14ac:dyDescent="0.15">
      <c r="A195" s="103" t="s">
        <v>81</v>
      </c>
      <c r="B195" s="115" t="s">
        <v>82</v>
      </c>
      <c r="C195" s="98">
        <v>0.44732699200000003</v>
      </c>
      <c r="D195" s="97">
        <v>12.924614876</v>
      </c>
      <c r="E195" s="99">
        <f t="shared" si="6"/>
        <v>-0.96538953026518015</v>
      </c>
      <c r="F195" s="98">
        <v>0.35507975000000003</v>
      </c>
      <c r="G195" s="97">
        <v>23.833552910000002</v>
      </c>
      <c r="H195" s="99">
        <f t="shared" si="7"/>
        <v>-0.98510168620931804</v>
      </c>
      <c r="I195" s="100">
        <f t="shared" si="8"/>
        <v>0.79378118546443532</v>
      </c>
    </row>
    <row r="196" spans="1:9" x14ac:dyDescent="0.15">
      <c r="A196" s="103" t="s">
        <v>83</v>
      </c>
      <c r="B196" s="115" t="s">
        <v>84</v>
      </c>
      <c r="C196" s="98">
        <v>56.020508591999999</v>
      </c>
      <c r="D196" s="97">
        <v>68.677341386999998</v>
      </c>
      <c r="E196" s="99">
        <f t="shared" si="6"/>
        <v>-0.18429415786027825</v>
      </c>
      <c r="F196" s="98">
        <v>97.786567169999998</v>
      </c>
      <c r="G196" s="97">
        <v>71.194208709999998</v>
      </c>
      <c r="H196" s="99">
        <f t="shared" si="7"/>
        <v>0.37351856199877687</v>
      </c>
      <c r="I196" s="100">
        <f t="shared" si="8"/>
        <v>1.7455494358714978</v>
      </c>
    </row>
    <row r="197" spans="1:9" x14ac:dyDescent="0.15">
      <c r="A197" s="105" t="s">
        <v>1364</v>
      </c>
      <c r="B197" s="115" t="s">
        <v>1384</v>
      </c>
      <c r="C197" s="98">
        <v>0.28313624999999998</v>
      </c>
      <c r="D197" s="97"/>
      <c r="E197" s="99" t="str">
        <f t="shared" si="6"/>
        <v/>
      </c>
      <c r="F197" s="98">
        <v>2.0129021699999998</v>
      </c>
      <c r="G197" s="97"/>
      <c r="H197" s="99" t="str">
        <f t="shared" si="7"/>
        <v/>
      </c>
      <c r="I197" s="100">
        <f t="shared" si="8"/>
        <v>7.1093057494404199</v>
      </c>
    </row>
    <row r="198" spans="1:9" x14ac:dyDescent="0.15">
      <c r="A198" s="103" t="s">
        <v>85</v>
      </c>
      <c r="B198" s="115" t="s">
        <v>86</v>
      </c>
      <c r="C198" s="98">
        <v>25.63596463</v>
      </c>
      <c r="D198" s="97">
        <v>62.999755899999997</v>
      </c>
      <c r="E198" s="99">
        <f t="shared" si="6"/>
        <v>-0.59307834984801899</v>
      </c>
      <c r="F198" s="98">
        <v>48.415529810000002</v>
      </c>
      <c r="G198" s="97">
        <v>40.35738929</v>
      </c>
      <c r="H198" s="99">
        <f t="shared" si="7"/>
        <v>0.19966951930651011</v>
      </c>
      <c r="I198" s="100">
        <f t="shared" si="8"/>
        <v>1.8885784291238508</v>
      </c>
    </row>
    <row r="199" spans="1:9" x14ac:dyDescent="0.15">
      <c r="A199" s="103" t="s">
        <v>87</v>
      </c>
      <c r="B199" s="115" t="s">
        <v>88</v>
      </c>
      <c r="C199" s="98">
        <v>11.633384490000001</v>
      </c>
      <c r="D199" s="97">
        <v>8.2486633299999994</v>
      </c>
      <c r="E199" s="99">
        <f t="shared" ref="E199:E262" si="9">IF(ISERROR(C199/D199-1),"",(C199/D199-1))</f>
        <v>0.41033571435628002</v>
      </c>
      <c r="F199" s="98">
        <v>10.071428429999999</v>
      </c>
      <c r="G199" s="97">
        <v>14.69294781</v>
      </c>
      <c r="H199" s="99">
        <f t="shared" ref="H199:H262" si="10">IF(ISERROR(F199/G199-1),"",(F199/G199-1))</f>
        <v>-0.3145399711319059</v>
      </c>
      <c r="I199" s="100">
        <f t="shared" ref="I199:I262" si="11">IF(ISERROR(F199/C199),"",(F199/C199))</f>
        <v>0.86573502652279299</v>
      </c>
    </row>
    <row r="200" spans="1:9" x14ac:dyDescent="0.15">
      <c r="A200" s="103" t="s">
        <v>89</v>
      </c>
      <c r="B200" s="115" t="s">
        <v>90</v>
      </c>
      <c r="C200" s="98">
        <v>16.818653609999998</v>
      </c>
      <c r="D200" s="97">
        <v>37.83282552</v>
      </c>
      <c r="E200" s="99">
        <f t="shared" si="9"/>
        <v>-0.55544812265980603</v>
      </c>
      <c r="F200" s="98">
        <v>21.431054079999999</v>
      </c>
      <c r="G200" s="97">
        <v>31.154040510000002</v>
      </c>
      <c r="H200" s="99">
        <f t="shared" si="10"/>
        <v>-0.31209391368927131</v>
      </c>
      <c r="I200" s="100">
        <f t="shared" si="11"/>
        <v>1.2742431455546221</v>
      </c>
    </row>
    <row r="201" spans="1:9" x14ac:dyDescent="0.15">
      <c r="A201" s="103" t="s">
        <v>91</v>
      </c>
      <c r="B201" s="115" t="s">
        <v>92</v>
      </c>
      <c r="C201" s="98">
        <v>43.790349069999998</v>
      </c>
      <c r="D201" s="97">
        <v>43.218296960000004</v>
      </c>
      <c r="E201" s="99">
        <f t="shared" si="9"/>
        <v>1.3236340861127571E-2</v>
      </c>
      <c r="F201" s="98">
        <v>42.219211439999995</v>
      </c>
      <c r="G201" s="97">
        <v>37.866945030000004</v>
      </c>
      <c r="H201" s="99">
        <f t="shared" si="10"/>
        <v>0.11493576803071703</v>
      </c>
      <c r="I201" s="100">
        <f t="shared" si="11"/>
        <v>0.96412137232593198</v>
      </c>
    </row>
    <row r="202" spans="1:9" x14ac:dyDescent="0.15">
      <c r="A202" s="103" t="s">
        <v>93</v>
      </c>
      <c r="B202" s="115" t="s">
        <v>94</v>
      </c>
      <c r="C202" s="98">
        <v>6.7052950449999997</v>
      </c>
      <c r="D202" s="97">
        <v>7.7425828550000002</v>
      </c>
      <c r="E202" s="99">
        <f t="shared" si="9"/>
        <v>-0.13397180623390315</v>
      </c>
      <c r="F202" s="98">
        <v>12.5404815</v>
      </c>
      <c r="G202" s="97">
        <v>8.6087216899999994</v>
      </c>
      <c r="H202" s="99">
        <f t="shared" si="10"/>
        <v>0.45671819250088941</v>
      </c>
      <c r="I202" s="100">
        <f t="shared" si="11"/>
        <v>1.8702355997520466</v>
      </c>
    </row>
    <row r="203" spans="1:9" x14ac:dyDescent="0.15">
      <c r="A203" s="103" t="s">
        <v>95</v>
      </c>
      <c r="B203" s="115" t="s">
        <v>96</v>
      </c>
      <c r="C203" s="98">
        <v>4.0723225759999995</v>
      </c>
      <c r="D203" s="97">
        <v>4.2022170690000005</v>
      </c>
      <c r="E203" s="99">
        <f t="shared" si="9"/>
        <v>-3.0910943168129035E-2</v>
      </c>
      <c r="F203" s="98">
        <v>3.0084247400000002</v>
      </c>
      <c r="G203" s="97">
        <v>2.9999215600000002</v>
      </c>
      <c r="H203" s="99">
        <f t="shared" si="10"/>
        <v>2.8344674452087659E-3</v>
      </c>
      <c r="I203" s="100">
        <f t="shared" si="11"/>
        <v>0.73874912506439927</v>
      </c>
    </row>
    <row r="204" spans="1:9" x14ac:dyDescent="0.15">
      <c r="A204" s="103" t="s">
        <v>97</v>
      </c>
      <c r="B204" s="115" t="s">
        <v>98</v>
      </c>
      <c r="C204" s="98">
        <v>1400.2106688269998</v>
      </c>
      <c r="D204" s="97">
        <v>1144.5885266119999</v>
      </c>
      <c r="E204" s="99">
        <f t="shared" si="9"/>
        <v>0.22333103667537668</v>
      </c>
      <c r="F204" s="98">
        <v>430.66271068999998</v>
      </c>
      <c r="G204" s="97">
        <v>778.10896594000008</v>
      </c>
      <c r="H204" s="99">
        <f t="shared" si="10"/>
        <v>-0.44652647695720249</v>
      </c>
      <c r="I204" s="100">
        <f t="shared" si="11"/>
        <v>0.30756993949401884</v>
      </c>
    </row>
    <row r="205" spans="1:9" x14ac:dyDescent="0.15">
      <c r="A205" s="103" t="s">
        <v>99</v>
      </c>
      <c r="B205" s="115" t="s">
        <v>100</v>
      </c>
      <c r="C205" s="98">
        <v>12.688945462</v>
      </c>
      <c r="D205" s="97">
        <v>20.179441747999999</v>
      </c>
      <c r="E205" s="99">
        <f t="shared" si="9"/>
        <v>-0.37119442547227</v>
      </c>
      <c r="F205" s="98">
        <v>12.94897841</v>
      </c>
      <c r="G205" s="97">
        <v>1694.2664092100001</v>
      </c>
      <c r="H205" s="99">
        <f t="shared" si="10"/>
        <v>-0.99235717692352887</v>
      </c>
      <c r="I205" s="100">
        <f t="shared" si="11"/>
        <v>1.0204928730112939</v>
      </c>
    </row>
    <row r="206" spans="1:9" x14ac:dyDescent="0.15">
      <c r="A206" s="103" t="s">
        <v>102</v>
      </c>
      <c r="B206" s="115" t="s">
        <v>103</v>
      </c>
      <c r="C206" s="98">
        <v>0.49054614000000002</v>
      </c>
      <c r="D206" s="97">
        <v>0.18908628</v>
      </c>
      <c r="E206" s="99">
        <f t="shared" si="9"/>
        <v>1.5942979046390886</v>
      </c>
      <c r="F206" s="98">
        <v>9.9507000000000016E-3</v>
      </c>
      <c r="G206" s="97">
        <v>7.8579889999999999E-2</v>
      </c>
      <c r="H206" s="99">
        <f t="shared" si="10"/>
        <v>-0.87336836434869025</v>
      </c>
      <c r="I206" s="100">
        <f t="shared" si="11"/>
        <v>2.0284942003620701E-2</v>
      </c>
    </row>
    <row r="207" spans="1:9" x14ac:dyDescent="0.15">
      <c r="A207" s="103" t="s">
        <v>1184</v>
      </c>
      <c r="B207" s="115" t="s">
        <v>101</v>
      </c>
      <c r="C207" s="98">
        <v>0.73458878999999999</v>
      </c>
      <c r="D207" s="97">
        <v>0.28852655399999999</v>
      </c>
      <c r="E207" s="99">
        <f t="shared" si="9"/>
        <v>1.5460006360454437</v>
      </c>
      <c r="F207" s="98">
        <v>0.30559068</v>
      </c>
      <c r="G207" s="97">
        <v>4.7375900300000007</v>
      </c>
      <c r="H207" s="99">
        <f t="shared" si="10"/>
        <v>-0.93549659677918562</v>
      </c>
      <c r="I207" s="100">
        <f t="shared" si="11"/>
        <v>0.41600237324612593</v>
      </c>
    </row>
    <row r="208" spans="1:9" x14ac:dyDescent="0.15">
      <c r="A208" s="103" t="s">
        <v>104</v>
      </c>
      <c r="B208" s="115" t="s">
        <v>105</v>
      </c>
      <c r="C208" s="98">
        <v>9.1988376449999993</v>
      </c>
      <c r="D208" s="97">
        <v>2.5846874849999999</v>
      </c>
      <c r="E208" s="99">
        <f t="shared" si="9"/>
        <v>2.5589748077416021</v>
      </c>
      <c r="F208" s="98">
        <v>1.24465691</v>
      </c>
      <c r="G208" s="97">
        <v>9.5016500000000004E-3</v>
      </c>
      <c r="H208" s="99">
        <f t="shared" si="10"/>
        <v>129.99376529339639</v>
      </c>
      <c r="I208" s="100">
        <f t="shared" si="11"/>
        <v>0.13530588950839126</v>
      </c>
    </row>
    <row r="209" spans="1:9" x14ac:dyDescent="0.15">
      <c r="A209" s="103" t="s">
        <v>1338</v>
      </c>
      <c r="B209" s="115" t="s">
        <v>106</v>
      </c>
      <c r="C209" s="98">
        <v>17.076146640000001</v>
      </c>
      <c r="D209" s="97">
        <v>18.654859258999998</v>
      </c>
      <c r="E209" s="99">
        <f t="shared" si="9"/>
        <v>-8.4627420506448003E-2</v>
      </c>
      <c r="F209" s="98">
        <v>71.350513309999997</v>
      </c>
      <c r="G209" s="97">
        <v>31.278920920000001</v>
      </c>
      <c r="H209" s="99">
        <f t="shared" si="10"/>
        <v>1.2811053326452155</v>
      </c>
      <c r="I209" s="100">
        <f t="shared" si="11"/>
        <v>4.1783731900536072</v>
      </c>
    </row>
    <row r="210" spans="1:9" x14ac:dyDescent="0.15">
      <c r="A210" s="103" t="s">
        <v>1436</v>
      </c>
      <c r="B210" s="115" t="s">
        <v>107</v>
      </c>
      <c r="C210" s="98">
        <v>360.09850900399999</v>
      </c>
      <c r="D210" s="97">
        <v>491.939742142</v>
      </c>
      <c r="E210" s="99">
        <f t="shared" si="9"/>
        <v>-0.2680028097830397</v>
      </c>
      <c r="F210" s="98">
        <v>709.11529833000009</v>
      </c>
      <c r="G210" s="97">
        <v>711.11701289999996</v>
      </c>
      <c r="H210" s="99">
        <f t="shared" si="10"/>
        <v>-2.814887752209283E-3</v>
      </c>
      <c r="I210" s="100">
        <f t="shared" si="11"/>
        <v>1.9692258662535123</v>
      </c>
    </row>
    <row r="211" spans="1:9" x14ac:dyDescent="0.15">
      <c r="A211" s="103" t="s">
        <v>1160</v>
      </c>
      <c r="B211" s="115" t="s">
        <v>108</v>
      </c>
      <c r="C211" s="98">
        <v>841.722048148</v>
      </c>
      <c r="D211" s="97">
        <v>596.80689787199992</v>
      </c>
      <c r="E211" s="99">
        <f t="shared" si="9"/>
        <v>0.41037587056932479</v>
      </c>
      <c r="F211" s="98">
        <v>959.28198608000002</v>
      </c>
      <c r="G211" s="97">
        <v>840.90752416999999</v>
      </c>
      <c r="H211" s="99">
        <f t="shared" si="10"/>
        <v>0.14076989265477091</v>
      </c>
      <c r="I211" s="100">
        <f t="shared" si="11"/>
        <v>1.1396659837896148</v>
      </c>
    </row>
    <row r="212" spans="1:9" x14ac:dyDescent="0.15">
      <c r="A212" s="103" t="s">
        <v>1010</v>
      </c>
      <c r="B212" s="115" t="s">
        <v>109</v>
      </c>
      <c r="C212" s="98">
        <v>22.026851844999999</v>
      </c>
      <c r="D212" s="97">
        <v>13.131239539999999</v>
      </c>
      <c r="E212" s="99">
        <f t="shared" si="9"/>
        <v>0.67743888746393255</v>
      </c>
      <c r="F212" s="98">
        <v>98.111586450000004</v>
      </c>
      <c r="G212" s="97">
        <v>115.62018976</v>
      </c>
      <c r="H212" s="99">
        <f t="shared" si="10"/>
        <v>-0.15143205824470352</v>
      </c>
      <c r="I212" s="100">
        <f t="shared" si="11"/>
        <v>4.4541810668359725</v>
      </c>
    </row>
    <row r="213" spans="1:9" x14ac:dyDescent="0.15">
      <c r="A213" s="103" t="s">
        <v>1162</v>
      </c>
      <c r="B213" s="115" t="s">
        <v>110</v>
      </c>
      <c r="C213" s="98">
        <v>1.9383070200000001</v>
      </c>
      <c r="D213" s="97">
        <v>1.05229952</v>
      </c>
      <c r="E213" s="99">
        <f t="shared" si="9"/>
        <v>0.84197273034962516</v>
      </c>
      <c r="F213" s="98">
        <v>3.14109097</v>
      </c>
      <c r="G213" s="97">
        <v>0.82100015999999998</v>
      </c>
      <c r="H213" s="99">
        <f t="shared" si="10"/>
        <v>2.8259322263713083</v>
      </c>
      <c r="I213" s="100">
        <f t="shared" si="11"/>
        <v>1.6205332476172942</v>
      </c>
    </row>
    <row r="214" spans="1:9" x14ac:dyDescent="0.15">
      <c r="A214" s="103" t="s">
        <v>1163</v>
      </c>
      <c r="B214" s="115" t="s">
        <v>111</v>
      </c>
      <c r="C214" s="98">
        <v>2.3087179999999999E-2</v>
      </c>
      <c r="D214" s="97">
        <v>0.28224828000000002</v>
      </c>
      <c r="E214" s="99">
        <f t="shared" si="9"/>
        <v>-0.9182025839094573</v>
      </c>
      <c r="F214" s="98">
        <v>2.3893417299999999</v>
      </c>
      <c r="G214" s="97">
        <v>8.4094089999999996E-2</v>
      </c>
      <c r="H214" s="99">
        <f t="shared" si="10"/>
        <v>27.412718777264846</v>
      </c>
      <c r="I214" s="100">
        <f t="shared" si="11"/>
        <v>103.49214282558546</v>
      </c>
    </row>
    <row r="215" spans="1:9" x14ac:dyDescent="0.15">
      <c r="A215" s="103" t="s">
        <v>1437</v>
      </c>
      <c r="B215" s="115" t="s">
        <v>112</v>
      </c>
      <c r="C215" s="98">
        <v>3.0827824599999998</v>
      </c>
      <c r="D215" s="97">
        <v>2.91368129</v>
      </c>
      <c r="E215" s="99">
        <f t="shared" si="9"/>
        <v>5.8036948166008795E-2</v>
      </c>
      <c r="F215" s="98">
        <v>3.8526468599999997</v>
      </c>
      <c r="G215" s="97">
        <v>2.6519077000000002</v>
      </c>
      <c r="H215" s="99">
        <f t="shared" si="10"/>
        <v>0.4527831643612632</v>
      </c>
      <c r="I215" s="100">
        <f t="shared" si="11"/>
        <v>1.2497303685839707</v>
      </c>
    </row>
    <row r="216" spans="1:9" x14ac:dyDescent="0.15">
      <c r="A216" s="103" t="s">
        <v>1164</v>
      </c>
      <c r="B216" s="115" t="s">
        <v>113</v>
      </c>
      <c r="C216" s="98">
        <v>2.4492700549999999</v>
      </c>
      <c r="D216" s="97">
        <v>2.813953803</v>
      </c>
      <c r="E216" s="99">
        <f t="shared" si="9"/>
        <v>-0.12959834223689282</v>
      </c>
      <c r="F216" s="98">
        <v>1.6528816899999998</v>
      </c>
      <c r="G216" s="97">
        <v>6.03414012</v>
      </c>
      <c r="H216" s="99">
        <f t="shared" si="10"/>
        <v>-0.7260783380681588</v>
      </c>
      <c r="I216" s="100">
        <f t="shared" si="11"/>
        <v>0.67484664936223204</v>
      </c>
    </row>
    <row r="217" spans="1:9" x14ac:dyDescent="0.15">
      <c r="A217" s="103" t="s">
        <v>1165</v>
      </c>
      <c r="B217" s="115" t="s">
        <v>114</v>
      </c>
      <c r="C217" s="98">
        <v>12.584047535</v>
      </c>
      <c r="D217" s="97">
        <v>6.5442735279999997</v>
      </c>
      <c r="E217" s="99">
        <f t="shared" si="9"/>
        <v>0.92290977465390567</v>
      </c>
      <c r="F217" s="98">
        <v>19.467370010000003</v>
      </c>
      <c r="G217" s="97">
        <v>9.5129753900000011</v>
      </c>
      <c r="H217" s="99">
        <f t="shared" si="10"/>
        <v>1.0464018051033768</v>
      </c>
      <c r="I217" s="100">
        <f t="shared" si="11"/>
        <v>1.5469879588308471</v>
      </c>
    </row>
    <row r="218" spans="1:9" x14ac:dyDescent="0.15">
      <c r="A218" s="103" t="s">
        <v>1166</v>
      </c>
      <c r="B218" s="115" t="s">
        <v>115</v>
      </c>
      <c r="C218" s="98">
        <v>3.604436835</v>
      </c>
      <c r="D218" s="97">
        <v>1.5942038999999999</v>
      </c>
      <c r="E218" s="99">
        <f t="shared" si="9"/>
        <v>1.2609635034765629</v>
      </c>
      <c r="F218" s="98">
        <v>9.4961003399999999</v>
      </c>
      <c r="G218" s="97">
        <v>1.5699173100000001</v>
      </c>
      <c r="H218" s="99">
        <f t="shared" si="10"/>
        <v>5.0487901365964296</v>
      </c>
      <c r="I218" s="100">
        <f t="shared" si="11"/>
        <v>2.6345586771809804</v>
      </c>
    </row>
    <row r="219" spans="1:9" x14ac:dyDescent="0.15">
      <c r="A219" s="103" t="s">
        <v>1342</v>
      </c>
      <c r="B219" s="115" t="s">
        <v>116</v>
      </c>
      <c r="C219" s="98">
        <v>2.229921</v>
      </c>
      <c r="D219" s="97">
        <v>2.3101194500000002</v>
      </c>
      <c r="E219" s="99">
        <f t="shared" si="9"/>
        <v>-3.4716148552405013E-2</v>
      </c>
      <c r="F219" s="98">
        <v>3.1128798500000001</v>
      </c>
      <c r="G219" s="97">
        <v>7.4847307900000004</v>
      </c>
      <c r="H219" s="99">
        <f t="shared" si="10"/>
        <v>-0.58410263009606522</v>
      </c>
      <c r="I219" s="100">
        <f t="shared" si="11"/>
        <v>1.3959596999176205</v>
      </c>
    </row>
    <row r="220" spans="1:9" x14ac:dyDescent="0.15">
      <c r="A220" s="103" t="s">
        <v>1226</v>
      </c>
      <c r="B220" s="115" t="s">
        <v>510</v>
      </c>
      <c r="C220" s="98">
        <v>0.83348445999999998</v>
      </c>
      <c r="D220" s="97">
        <v>1.2599596599999998</v>
      </c>
      <c r="E220" s="99">
        <f t="shared" si="9"/>
        <v>-0.33848321778809953</v>
      </c>
      <c r="F220" s="98">
        <v>1.5663E-2</v>
      </c>
      <c r="G220" s="97">
        <v>4.5939225199999996</v>
      </c>
      <c r="H220" s="99">
        <f t="shared" si="10"/>
        <v>-0.99659049539215994</v>
      </c>
      <c r="I220" s="100">
        <f t="shared" si="11"/>
        <v>1.8792191998396705E-2</v>
      </c>
    </row>
    <row r="221" spans="1:9" x14ac:dyDescent="0.15">
      <c r="A221" s="103" t="s">
        <v>1167</v>
      </c>
      <c r="B221" s="115" t="s">
        <v>117</v>
      </c>
      <c r="C221" s="98">
        <v>15.86988307</v>
      </c>
      <c r="D221" s="97">
        <v>1.3778883</v>
      </c>
      <c r="E221" s="99">
        <f t="shared" si="9"/>
        <v>10.51753960752842</v>
      </c>
      <c r="F221" s="98">
        <v>26.671804239999997</v>
      </c>
      <c r="G221" s="97">
        <v>1.1510109199999998</v>
      </c>
      <c r="H221" s="99">
        <f t="shared" si="10"/>
        <v>22.172503211350939</v>
      </c>
      <c r="I221" s="100">
        <f t="shared" si="11"/>
        <v>1.6806553723398037</v>
      </c>
    </row>
    <row r="222" spans="1:9" x14ac:dyDescent="0.15">
      <c r="A222" s="103" t="s">
        <v>1168</v>
      </c>
      <c r="B222" s="115" t="s">
        <v>118</v>
      </c>
      <c r="C222" s="98">
        <v>3.0144302200000004</v>
      </c>
      <c r="D222" s="97">
        <v>2.76945139</v>
      </c>
      <c r="E222" s="99">
        <f t="shared" si="9"/>
        <v>8.8457530211425883E-2</v>
      </c>
      <c r="F222" s="98">
        <v>2.4604944100000004</v>
      </c>
      <c r="G222" s="97">
        <v>5.9023361200000002</v>
      </c>
      <c r="H222" s="99">
        <f t="shared" si="10"/>
        <v>-0.58313210905379609</v>
      </c>
      <c r="I222" s="100">
        <f t="shared" si="11"/>
        <v>0.81623863563841259</v>
      </c>
    </row>
    <row r="223" spans="1:9" x14ac:dyDescent="0.15">
      <c r="A223" s="103" t="s">
        <v>119</v>
      </c>
      <c r="B223" s="115" t="s">
        <v>120</v>
      </c>
      <c r="C223" s="98">
        <v>0.97218724100000009</v>
      </c>
      <c r="D223" s="97">
        <v>0.41941116899999997</v>
      </c>
      <c r="E223" s="99">
        <f t="shared" si="9"/>
        <v>1.3179812862828175</v>
      </c>
      <c r="F223" s="98">
        <v>4.9058325900000002</v>
      </c>
      <c r="G223" s="97">
        <v>2.99675125</v>
      </c>
      <c r="H223" s="99">
        <f t="shared" si="10"/>
        <v>0.63705031907469811</v>
      </c>
      <c r="I223" s="100">
        <f t="shared" si="11"/>
        <v>5.0461808004740103</v>
      </c>
    </row>
    <row r="224" spans="1:9" x14ac:dyDescent="0.15">
      <c r="A224" s="103" t="s">
        <v>121</v>
      </c>
      <c r="B224" s="115" t="s">
        <v>122</v>
      </c>
      <c r="C224" s="98">
        <v>30.447523073999999</v>
      </c>
      <c r="D224" s="97">
        <v>17.238561213000001</v>
      </c>
      <c r="E224" s="99">
        <f t="shared" si="9"/>
        <v>0.76624503041697078</v>
      </c>
      <c r="F224" s="98">
        <v>31.569351449999999</v>
      </c>
      <c r="G224" s="97">
        <v>19.357641140000002</v>
      </c>
      <c r="H224" s="99">
        <f t="shared" si="10"/>
        <v>0.63084702426713113</v>
      </c>
      <c r="I224" s="100">
        <f t="shared" si="11"/>
        <v>1.0368446514770182</v>
      </c>
    </row>
    <row r="225" spans="1:9" x14ac:dyDescent="0.15">
      <c r="A225" s="103" t="s">
        <v>123</v>
      </c>
      <c r="B225" s="115" t="s">
        <v>124</v>
      </c>
      <c r="C225" s="98">
        <v>121.045438631</v>
      </c>
      <c r="D225" s="97">
        <v>135.35127483299999</v>
      </c>
      <c r="E225" s="99">
        <f t="shared" si="9"/>
        <v>-0.10569413712320708</v>
      </c>
      <c r="F225" s="98">
        <v>63.505368759999996</v>
      </c>
      <c r="G225" s="97">
        <v>111.64255584</v>
      </c>
      <c r="H225" s="99">
        <f t="shared" si="10"/>
        <v>-0.43117238509827371</v>
      </c>
      <c r="I225" s="100">
        <f t="shared" si="11"/>
        <v>0.52464074217280032</v>
      </c>
    </row>
    <row r="226" spans="1:9" x14ac:dyDescent="0.15">
      <c r="A226" s="103" t="s">
        <v>125</v>
      </c>
      <c r="B226" s="115" t="s">
        <v>126</v>
      </c>
      <c r="C226" s="98">
        <v>82.987196698000005</v>
      </c>
      <c r="D226" s="97">
        <v>82.905192799999995</v>
      </c>
      <c r="E226" s="99">
        <f t="shared" si="9"/>
        <v>9.8912860860034257E-4</v>
      </c>
      <c r="F226" s="98">
        <v>53.064412329999996</v>
      </c>
      <c r="G226" s="97">
        <v>101.98432932999999</v>
      </c>
      <c r="H226" s="99">
        <f t="shared" si="10"/>
        <v>-0.47968072468962719</v>
      </c>
      <c r="I226" s="100">
        <f t="shared" si="11"/>
        <v>0.63942890519735862</v>
      </c>
    </row>
    <row r="227" spans="1:9" x14ac:dyDescent="0.15">
      <c r="A227" s="103" t="s">
        <v>127</v>
      </c>
      <c r="B227" s="115" t="s">
        <v>128</v>
      </c>
      <c r="C227" s="98">
        <v>48.350507700000001</v>
      </c>
      <c r="D227" s="97">
        <v>36.167285898000003</v>
      </c>
      <c r="E227" s="99">
        <f t="shared" si="9"/>
        <v>0.33685750809058401</v>
      </c>
      <c r="F227" s="98">
        <v>96.907484609999997</v>
      </c>
      <c r="G227" s="97">
        <v>71.675258319999998</v>
      </c>
      <c r="H227" s="99">
        <f t="shared" si="10"/>
        <v>0.35203537289462816</v>
      </c>
      <c r="I227" s="100">
        <f t="shared" si="11"/>
        <v>2.0042702593999855</v>
      </c>
    </row>
    <row r="228" spans="1:9" x14ac:dyDescent="0.15">
      <c r="A228" s="103" t="s">
        <v>129</v>
      </c>
      <c r="B228" s="115" t="s">
        <v>130</v>
      </c>
      <c r="C228" s="98">
        <v>1.7826553700000001</v>
      </c>
      <c r="D228" s="97">
        <v>5.4871172300000008</v>
      </c>
      <c r="E228" s="99">
        <f t="shared" si="9"/>
        <v>-0.67511986799669677</v>
      </c>
      <c r="F228" s="98">
        <v>4.9991999999999997E-3</v>
      </c>
      <c r="G228" s="97">
        <v>2.2089292500000002</v>
      </c>
      <c r="H228" s="99">
        <f t="shared" si="10"/>
        <v>-0.99773682203719294</v>
      </c>
      <c r="I228" s="100">
        <f t="shared" si="11"/>
        <v>2.8043558413648959E-3</v>
      </c>
    </row>
    <row r="229" spans="1:9" x14ac:dyDescent="0.15">
      <c r="A229" s="103" t="s">
        <v>131</v>
      </c>
      <c r="B229" s="115" t="s">
        <v>132</v>
      </c>
      <c r="C229" s="98">
        <v>1.7174641499999999</v>
      </c>
      <c r="D229" s="97">
        <v>4.60305E-3</v>
      </c>
      <c r="E229" s="99">
        <f t="shared" si="9"/>
        <v>372.11438068237362</v>
      </c>
      <c r="F229" s="98">
        <v>31.943021590000001</v>
      </c>
      <c r="G229" s="97">
        <v>0.29247659999999998</v>
      </c>
      <c r="H229" s="99">
        <f t="shared" si="10"/>
        <v>108.21564867069709</v>
      </c>
      <c r="I229" s="100">
        <f t="shared" si="11"/>
        <v>18.598945189045143</v>
      </c>
    </row>
    <row r="230" spans="1:9" x14ac:dyDescent="0.15">
      <c r="A230" s="103" t="s">
        <v>133</v>
      </c>
      <c r="B230" s="115" t="s">
        <v>134</v>
      </c>
      <c r="C230" s="98">
        <v>48.472168972000006</v>
      </c>
      <c r="D230" s="97">
        <v>16.349362998</v>
      </c>
      <c r="E230" s="99">
        <f t="shared" si="9"/>
        <v>1.9647741614110319</v>
      </c>
      <c r="F230" s="98">
        <v>117.58686159999999</v>
      </c>
      <c r="G230" s="97">
        <v>36.619178090000005</v>
      </c>
      <c r="H230" s="99">
        <f t="shared" si="10"/>
        <v>2.2110732062582996</v>
      </c>
      <c r="I230" s="100">
        <f t="shared" si="11"/>
        <v>2.4258634200570675</v>
      </c>
    </row>
    <row r="231" spans="1:9" x14ac:dyDescent="0.15">
      <c r="A231" s="103" t="s">
        <v>135</v>
      </c>
      <c r="B231" s="115" t="s">
        <v>136</v>
      </c>
      <c r="C231" s="98">
        <v>0.25985454999999996</v>
      </c>
      <c r="D231" s="97">
        <v>1.0017506999999999</v>
      </c>
      <c r="E231" s="99">
        <f t="shared" si="9"/>
        <v>-0.74059958231124767</v>
      </c>
      <c r="F231" s="98">
        <v>1.4753045</v>
      </c>
      <c r="G231" s="97">
        <v>7.9439999999999997E-3</v>
      </c>
      <c r="H231" s="99">
        <f t="shared" si="10"/>
        <v>184.71305387714</v>
      </c>
      <c r="I231" s="100">
        <f t="shared" si="11"/>
        <v>5.6774241590151115</v>
      </c>
    </row>
    <row r="232" spans="1:9" x14ac:dyDescent="0.15">
      <c r="A232" s="103" t="s">
        <v>137</v>
      </c>
      <c r="B232" s="115" t="s">
        <v>138</v>
      </c>
      <c r="C232" s="98">
        <v>41.598844656000004</v>
      </c>
      <c r="D232" s="97">
        <v>26.376208383000002</v>
      </c>
      <c r="E232" s="99">
        <f t="shared" si="9"/>
        <v>0.57713512313662552</v>
      </c>
      <c r="F232" s="98">
        <v>32.74532997</v>
      </c>
      <c r="G232" s="97">
        <v>28.597229980000002</v>
      </c>
      <c r="H232" s="99">
        <f t="shared" si="10"/>
        <v>0.1450525100823068</v>
      </c>
      <c r="I232" s="100">
        <f t="shared" si="11"/>
        <v>0.78716921685653074</v>
      </c>
    </row>
    <row r="233" spans="1:9" x14ac:dyDescent="0.15">
      <c r="A233" s="103" t="s">
        <v>139</v>
      </c>
      <c r="B233" s="115" t="s">
        <v>140</v>
      </c>
      <c r="C233" s="98">
        <v>1.975733154</v>
      </c>
      <c r="D233" s="97">
        <v>0.21314112599999999</v>
      </c>
      <c r="E233" s="99">
        <f t="shared" si="9"/>
        <v>8.2696008089963833</v>
      </c>
      <c r="F233" s="98">
        <v>46.074539960000003</v>
      </c>
      <c r="G233" s="97">
        <v>0.96904144999999997</v>
      </c>
      <c r="H233" s="99">
        <f t="shared" si="10"/>
        <v>46.546510998058963</v>
      </c>
      <c r="I233" s="100">
        <f t="shared" si="11"/>
        <v>23.320224123748243</v>
      </c>
    </row>
    <row r="234" spans="1:9" x14ac:dyDescent="0.15">
      <c r="A234" s="103" t="s">
        <v>141</v>
      </c>
      <c r="B234" s="115" t="s">
        <v>142</v>
      </c>
      <c r="C234" s="98">
        <v>2.9355710079999997</v>
      </c>
      <c r="D234" s="97">
        <v>2.9530381499999998</v>
      </c>
      <c r="E234" s="99">
        <f t="shared" si="9"/>
        <v>-5.9149733639574098E-3</v>
      </c>
      <c r="F234" s="98">
        <v>5.93342759</v>
      </c>
      <c r="G234" s="97">
        <v>1.9951934499999999</v>
      </c>
      <c r="H234" s="99">
        <f t="shared" si="10"/>
        <v>1.9738608003148768</v>
      </c>
      <c r="I234" s="100">
        <f t="shared" si="11"/>
        <v>2.0212175327492541</v>
      </c>
    </row>
    <row r="235" spans="1:9" x14ac:dyDescent="0.15">
      <c r="A235" s="103" t="s">
        <v>143</v>
      </c>
      <c r="B235" s="115" t="s">
        <v>144</v>
      </c>
      <c r="C235" s="98">
        <v>5.6788900000000003E-2</v>
      </c>
      <c r="D235" s="97">
        <v>5.3132800000000001E-3</v>
      </c>
      <c r="E235" s="99">
        <f t="shared" si="9"/>
        <v>9.6881060286677911</v>
      </c>
      <c r="F235" s="98">
        <v>28.36453023</v>
      </c>
      <c r="G235" s="97">
        <v>0.15884604999999999</v>
      </c>
      <c r="H235" s="99">
        <f t="shared" si="10"/>
        <v>177.56616661226388</v>
      </c>
      <c r="I235" s="100">
        <f t="shared" si="11"/>
        <v>499.4731405257013</v>
      </c>
    </row>
    <row r="236" spans="1:9" x14ac:dyDescent="0.15">
      <c r="A236" s="103" t="s">
        <v>224</v>
      </c>
      <c r="B236" s="115" t="s">
        <v>225</v>
      </c>
      <c r="C236" s="98">
        <v>3.7567788900000001</v>
      </c>
      <c r="D236" s="97">
        <v>2.8520942000000002</v>
      </c>
      <c r="E236" s="99">
        <f t="shared" si="9"/>
        <v>0.31720014366986882</v>
      </c>
      <c r="F236" s="98">
        <v>6.7840048499999996</v>
      </c>
      <c r="G236" s="97">
        <v>0.21762910999999999</v>
      </c>
      <c r="H236" s="99">
        <f t="shared" si="10"/>
        <v>30.172322719143594</v>
      </c>
      <c r="I236" s="100">
        <f t="shared" si="11"/>
        <v>1.805803601606162</v>
      </c>
    </row>
    <row r="237" spans="1:9" x14ac:dyDescent="0.15">
      <c r="A237" s="103" t="s">
        <v>226</v>
      </c>
      <c r="B237" s="115" t="s">
        <v>227</v>
      </c>
      <c r="C237" s="98">
        <v>2.0766887199999999</v>
      </c>
      <c r="D237" s="97">
        <v>3.6037120000000006E-2</v>
      </c>
      <c r="E237" s="99">
        <f t="shared" si="9"/>
        <v>56.626378578532346</v>
      </c>
      <c r="F237" s="98">
        <v>20.487528579999999</v>
      </c>
      <c r="G237" s="97">
        <v>5.2837849800000001</v>
      </c>
      <c r="H237" s="99">
        <f t="shared" si="10"/>
        <v>2.8774341986944365</v>
      </c>
      <c r="I237" s="100">
        <f t="shared" si="11"/>
        <v>9.8654788186069595</v>
      </c>
    </row>
    <row r="238" spans="1:9" x14ac:dyDescent="0.15">
      <c r="A238" s="103" t="s">
        <v>330</v>
      </c>
      <c r="B238" s="115" t="s">
        <v>331</v>
      </c>
      <c r="C238" s="98">
        <v>1.31274019</v>
      </c>
      <c r="D238" s="97">
        <v>0.26853190999999998</v>
      </c>
      <c r="E238" s="99">
        <f t="shared" si="9"/>
        <v>3.8885817331727912</v>
      </c>
      <c r="F238" s="98">
        <v>2.0456750600000002</v>
      </c>
      <c r="G238" s="97">
        <v>9.8430200000000009E-3</v>
      </c>
      <c r="H238" s="99">
        <f t="shared" si="10"/>
        <v>206.83002168033795</v>
      </c>
      <c r="I238" s="100">
        <f t="shared" si="11"/>
        <v>1.5583243931916186</v>
      </c>
    </row>
    <row r="239" spans="1:9" x14ac:dyDescent="0.15">
      <c r="A239" s="103" t="s">
        <v>332</v>
      </c>
      <c r="B239" s="115" t="s">
        <v>333</v>
      </c>
      <c r="C239" s="98">
        <v>0.21815371</v>
      </c>
      <c r="D239" s="97">
        <v>2.739E-5</v>
      </c>
      <c r="E239" s="99">
        <f t="shared" si="9"/>
        <v>7963.7210660825122</v>
      </c>
      <c r="F239" s="98">
        <v>35.493372260000001</v>
      </c>
      <c r="G239" s="97">
        <v>7.0408520000000002E-2</v>
      </c>
      <c r="H239" s="99">
        <f t="shared" si="10"/>
        <v>503.10621129374681</v>
      </c>
      <c r="I239" s="100">
        <f t="shared" si="11"/>
        <v>162.69891655750433</v>
      </c>
    </row>
    <row r="240" spans="1:9" x14ac:dyDescent="0.15">
      <c r="A240" s="103" t="s">
        <v>334</v>
      </c>
      <c r="B240" s="115" t="s">
        <v>335</v>
      </c>
      <c r="C240" s="98">
        <v>2.1835760340000001</v>
      </c>
      <c r="D240" s="97">
        <v>2.2698507349999999</v>
      </c>
      <c r="E240" s="99">
        <f t="shared" si="9"/>
        <v>-3.8008975510893994E-2</v>
      </c>
      <c r="F240" s="98">
        <v>3.6346982900000002</v>
      </c>
      <c r="G240" s="97">
        <v>12.68935806</v>
      </c>
      <c r="H240" s="99">
        <f t="shared" si="10"/>
        <v>-0.71356326515385593</v>
      </c>
      <c r="I240" s="100">
        <f t="shared" si="11"/>
        <v>1.6645622746379714</v>
      </c>
    </row>
    <row r="241" spans="1:9" x14ac:dyDescent="0.15">
      <c r="A241" s="103" t="s">
        <v>336</v>
      </c>
      <c r="B241" s="115" t="s">
        <v>337</v>
      </c>
      <c r="C241" s="98">
        <v>0.52069359999999998</v>
      </c>
      <c r="D241" s="97">
        <v>0.21077876999999998</v>
      </c>
      <c r="E241" s="99">
        <f t="shared" si="9"/>
        <v>1.4703322825159293</v>
      </c>
      <c r="F241" s="98">
        <v>24.439939899999999</v>
      </c>
      <c r="G241" s="97">
        <v>3.9682000000000002E-2</v>
      </c>
      <c r="H241" s="99">
        <f t="shared" si="10"/>
        <v>614.8948616501184</v>
      </c>
      <c r="I241" s="100">
        <f t="shared" si="11"/>
        <v>46.937277316256626</v>
      </c>
    </row>
    <row r="242" spans="1:9" x14ac:dyDescent="0.15">
      <c r="A242" s="103" t="s">
        <v>338</v>
      </c>
      <c r="B242" s="115" t="s">
        <v>339</v>
      </c>
      <c r="C242" s="98">
        <v>17.98805029</v>
      </c>
      <c r="D242" s="97">
        <v>17.814950330999999</v>
      </c>
      <c r="E242" s="99">
        <f t="shared" si="9"/>
        <v>9.71655580194275E-3</v>
      </c>
      <c r="F242" s="98">
        <v>19.951014789999999</v>
      </c>
      <c r="G242" s="97">
        <v>62.137610090000003</v>
      </c>
      <c r="H242" s="99">
        <f t="shared" si="10"/>
        <v>-0.67892207696589901</v>
      </c>
      <c r="I242" s="100">
        <f t="shared" si="11"/>
        <v>1.109126029133422</v>
      </c>
    </row>
    <row r="243" spans="1:9" x14ac:dyDescent="0.15">
      <c r="A243" s="103" t="s">
        <v>340</v>
      </c>
      <c r="B243" s="115" t="s">
        <v>341</v>
      </c>
      <c r="C243" s="98">
        <v>0.61014481999999992</v>
      </c>
      <c r="D243" s="97">
        <v>2.0079836900000001</v>
      </c>
      <c r="E243" s="99">
        <f t="shared" si="9"/>
        <v>-0.69614054982687645</v>
      </c>
      <c r="F243" s="98">
        <v>12.292321210000001</v>
      </c>
      <c r="G243" s="97">
        <v>34.064963470000002</v>
      </c>
      <c r="H243" s="99">
        <f t="shared" si="10"/>
        <v>-0.63915061230505998</v>
      </c>
      <c r="I243" s="100">
        <f t="shared" si="11"/>
        <v>20.146563253622315</v>
      </c>
    </row>
    <row r="244" spans="1:9" x14ac:dyDescent="0.15">
      <c r="A244" s="103" t="s">
        <v>342</v>
      </c>
      <c r="B244" s="115" t="s">
        <v>343</v>
      </c>
      <c r="C244" s="98">
        <v>4.8819884990000002</v>
      </c>
      <c r="D244" s="97">
        <v>4.0046473139999996</v>
      </c>
      <c r="E244" s="99">
        <f t="shared" si="9"/>
        <v>0.21908076197693371</v>
      </c>
      <c r="F244" s="98">
        <v>5.54910338</v>
      </c>
      <c r="G244" s="97">
        <v>1.61978373</v>
      </c>
      <c r="H244" s="99">
        <f t="shared" si="10"/>
        <v>2.4258298050691001</v>
      </c>
      <c r="I244" s="100">
        <f t="shared" si="11"/>
        <v>1.1366481877490386</v>
      </c>
    </row>
    <row r="245" spans="1:9" x14ac:dyDescent="0.15">
      <c r="A245" s="103" t="s">
        <v>344</v>
      </c>
      <c r="B245" s="115" t="s">
        <v>345</v>
      </c>
      <c r="C245" s="98">
        <v>8.5365000000000007E-3</v>
      </c>
      <c r="D245" s="97">
        <v>9.4278500000000002E-4</v>
      </c>
      <c r="E245" s="99">
        <f t="shared" si="9"/>
        <v>8.0545564471220903</v>
      </c>
      <c r="F245" s="98">
        <v>36.842852780000001</v>
      </c>
      <c r="G245" s="97">
        <v>3.7980149999999999</v>
      </c>
      <c r="H245" s="99">
        <f t="shared" si="10"/>
        <v>8.7005548371978527</v>
      </c>
      <c r="I245" s="100">
        <f t="shared" si="11"/>
        <v>4315.9201991448481</v>
      </c>
    </row>
    <row r="246" spans="1:9" x14ac:dyDescent="0.15">
      <c r="A246" s="103" t="s">
        <v>346</v>
      </c>
      <c r="B246" s="115" t="s">
        <v>347</v>
      </c>
      <c r="C246" s="98">
        <v>31.166251274999997</v>
      </c>
      <c r="D246" s="97">
        <v>10.493071075</v>
      </c>
      <c r="E246" s="99">
        <f t="shared" si="9"/>
        <v>1.9701744181695631</v>
      </c>
      <c r="F246" s="98">
        <v>82.645607249999998</v>
      </c>
      <c r="G246" s="97">
        <v>35.247093880000001</v>
      </c>
      <c r="H246" s="99">
        <f t="shared" si="10"/>
        <v>1.3447495425117868</v>
      </c>
      <c r="I246" s="100">
        <f t="shared" si="11"/>
        <v>2.6517660568402772</v>
      </c>
    </row>
    <row r="247" spans="1:9" x14ac:dyDescent="0.15">
      <c r="A247" s="103" t="s">
        <v>348</v>
      </c>
      <c r="B247" s="115" t="s">
        <v>349</v>
      </c>
      <c r="C247" s="98">
        <v>0.4560824</v>
      </c>
      <c r="D247" s="97">
        <v>0.90069763999999997</v>
      </c>
      <c r="E247" s="99">
        <f t="shared" si="9"/>
        <v>-0.49363428997104952</v>
      </c>
      <c r="F247" s="98">
        <v>12.86052385</v>
      </c>
      <c r="G247" s="97">
        <v>6.003E-2</v>
      </c>
      <c r="H247" s="99">
        <f t="shared" si="10"/>
        <v>213.23494669332001</v>
      </c>
      <c r="I247" s="100">
        <f t="shared" si="11"/>
        <v>28.197807786487704</v>
      </c>
    </row>
    <row r="248" spans="1:9" x14ac:dyDescent="0.15">
      <c r="A248" s="103" t="s">
        <v>350</v>
      </c>
      <c r="B248" s="115" t="s">
        <v>351</v>
      </c>
      <c r="C248" s="98">
        <v>0.58962859000000001</v>
      </c>
      <c r="D248" s="97">
        <v>0.20565338500000002</v>
      </c>
      <c r="E248" s="99">
        <f t="shared" si="9"/>
        <v>1.8670988809642006</v>
      </c>
      <c r="F248" s="98">
        <v>2.8429990599999999</v>
      </c>
      <c r="G248" s="97">
        <v>3.7927000000000002E-2</v>
      </c>
      <c r="H248" s="99">
        <f t="shared" si="10"/>
        <v>73.959766393334561</v>
      </c>
      <c r="I248" s="100">
        <f t="shared" si="11"/>
        <v>4.8216777615888669</v>
      </c>
    </row>
    <row r="249" spans="1:9" x14ac:dyDescent="0.15">
      <c r="A249" s="103" t="s">
        <v>352</v>
      </c>
      <c r="B249" s="115" t="s">
        <v>353</v>
      </c>
      <c r="C249" s="98">
        <v>8.4287999999999995E-4</v>
      </c>
      <c r="D249" s="97">
        <v>0.67453571999999995</v>
      </c>
      <c r="E249" s="99">
        <f t="shared" si="9"/>
        <v>-0.99875042940646641</v>
      </c>
      <c r="F249" s="98">
        <v>33.099762760000004</v>
      </c>
      <c r="G249" s="97">
        <v>0.12928397999999999</v>
      </c>
      <c r="H249" s="99">
        <f t="shared" si="10"/>
        <v>255.02369883724191</v>
      </c>
      <c r="I249" s="100">
        <f t="shared" si="11"/>
        <v>39269.840024677302</v>
      </c>
    </row>
    <row r="250" spans="1:9" x14ac:dyDescent="0.15">
      <c r="A250" s="103" t="s">
        <v>354</v>
      </c>
      <c r="B250" s="115" t="s">
        <v>355</v>
      </c>
      <c r="C250" s="98">
        <v>12.148377189</v>
      </c>
      <c r="D250" s="97">
        <v>11.281953613000001</v>
      </c>
      <c r="E250" s="99">
        <f t="shared" si="9"/>
        <v>7.6797299981949507E-2</v>
      </c>
      <c r="F250" s="98">
        <v>9.518878990000001</v>
      </c>
      <c r="G250" s="97">
        <v>5.5793565300000001</v>
      </c>
      <c r="H250" s="99">
        <f t="shared" si="10"/>
        <v>0.7060890335323311</v>
      </c>
      <c r="I250" s="100">
        <f t="shared" si="11"/>
        <v>0.78355148526496754</v>
      </c>
    </row>
    <row r="251" spans="1:9" x14ac:dyDescent="0.15">
      <c r="A251" s="103" t="s">
        <v>356</v>
      </c>
      <c r="B251" s="115" t="s">
        <v>357</v>
      </c>
      <c r="C251" s="98">
        <v>1.8792678300000001</v>
      </c>
      <c r="D251" s="97">
        <v>0.22742187400000002</v>
      </c>
      <c r="E251" s="99">
        <f t="shared" si="9"/>
        <v>7.2633556612060985</v>
      </c>
      <c r="F251" s="98">
        <v>43.988550509999996</v>
      </c>
      <c r="G251" s="97">
        <v>0.29907897</v>
      </c>
      <c r="H251" s="99">
        <f t="shared" si="10"/>
        <v>146.08005216816147</v>
      </c>
      <c r="I251" s="100">
        <f t="shared" si="11"/>
        <v>23.40728118035203</v>
      </c>
    </row>
    <row r="252" spans="1:9" x14ac:dyDescent="0.15">
      <c r="A252" s="103" t="s">
        <v>358</v>
      </c>
      <c r="B252" s="115" t="s">
        <v>359</v>
      </c>
      <c r="C252" s="98">
        <v>1.0527070000000001</v>
      </c>
      <c r="D252" s="97">
        <v>1.2403692200000001</v>
      </c>
      <c r="E252" s="99">
        <f t="shared" si="9"/>
        <v>-0.15129545055947136</v>
      </c>
      <c r="F252" s="98">
        <v>0.45622742999999999</v>
      </c>
      <c r="G252" s="97">
        <v>0.31588337</v>
      </c>
      <c r="H252" s="99">
        <f t="shared" si="10"/>
        <v>0.44429075199495305</v>
      </c>
      <c r="I252" s="100">
        <f t="shared" si="11"/>
        <v>0.43338500646428679</v>
      </c>
    </row>
    <row r="253" spans="1:9" x14ac:dyDescent="0.15">
      <c r="A253" s="103" t="s">
        <v>360</v>
      </c>
      <c r="B253" s="115" t="s">
        <v>361</v>
      </c>
      <c r="C253" s="98">
        <v>0</v>
      </c>
      <c r="D253" s="97">
        <v>5.7104E-3</v>
      </c>
      <c r="E253" s="99">
        <f t="shared" si="9"/>
        <v>-1</v>
      </c>
      <c r="F253" s="98">
        <v>14.593783759999999</v>
      </c>
      <c r="G253" s="97">
        <v>3.2046999999999999E-2</v>
      </c>
      <c r="H253" s="99">
        <f t="shared" si="10"/>
        <v>454.38689300090493</v>
      </c>
      <c r="I253" s="100" t="str">
        <f t="shared" si="11"/>
        <v/>
      </c>
    </row>
    <row r="254" spans="1:9" x14ac:dyDescent="0.15">
      <c r="A254" s="103" t="s">
        <v>362</v>
      </c>
      <c r="B254" s="115" t="s">
        <v>363</v>
      </c>
      <c r="C254" s="98">
        <v>1.368444765</v>
      </c>
      <c r="D254" s="97">
        <v>3.7703387000000005E-2</v>
      </c>
      <c r="E254" s="99">
        <f t="shared" si="9"/>
        <v>35.295008854244308</v>
      </c>
      <c r="F254" s="98">
        <v>2.7974891099999999</v>
      </c>
      <c r="G254" s="97">
        <v>0.13244496</v>
      </c>
      <c r="H254" s="99">
        <f t="shared" si="10"/>
        <v>20.121899315761052</v>
      </c>
      <c r="I254" s="100">
        <f t="shared" si="11"/>
        <v>2.0442835411044156</v>
      </c>
    </row>
    <row r="255" spans="1:9" x14ac:dyDescent="0.15">
      <c r="A255" s="103" t="s">
        <v>364</v>
      </c>
      <c r="B255" s="115" t="s">
        <v>365</v>
      </c>
      <c r="C255" s="98">
        <v>1.4422901399999999</v>
      </c>
      <c r="D255" s="97">
        <v>0.39034767999999997</v>
      </c>
      <c r="E255" s="99">
        <f t="shared" si="9"/>
        <v>2.6948859027418837</v>
      </c>
      <c r="F255" s="98">
        <v>3.9155123199999999</v>
      </c>
      <c r="G255" s="97">
        <v>1.15595004</v>
      </c>
      <c r="H255" s="99">
        <f t="shared" si="10"/>
        <v>2.3872677749983033</v>
      </c>
      <c r="I255" s="100">
        <f t="shared" si="11"/>
        <v>2.714788246420377</v>
      </c>
    </row>
    <row r="256" spans="1:9" x14ac:dyDescent="0.15">
      <c r="A256" s="103" t="s">
        <v>366</v>
      </c>
      <c r="B256" s="115" t="s">
        <v>367</v>
      </c>
      <c r="C256" s="98">
        <v>1.3401639999999999</v>
      </c>
      <c r="D256" s="97">
        <v>9.0329999999999997E-5</v>
      </c>
      <c r="E256" s="99">
        <f t="shared" si="9"/>
        <v>14835.31130300011</v>
      </c>
      <c r="F256" s="98">
        <v>14.093814</v>
      </c>
      <c r="G256" s="97">
        <v>15.218356480000001</v>
      </c>
      <c r="H256" s="99">
        <f t="shared" si="10"/>
        <v>-7.3893819051871756E-2</v>
      </c>
      <c r="I256" s="100">
        <f t="shared" si="11"/>
        <v>10.516484549652134</v>
      </c>
    </row>
    <row r="257" spans="1:9" x14ac:dyDescent="0.15">
      <c r="A257" s="103" t="s">
        <v>368</v>
      </c>
      <c r="B257" s="115" t="s">
        <v>369</v>
      </c>
      <c r="C257" s="98">
        <v>2.7641710000000002</v>
      </c>
      <c r="D257" s="97">
        <v>4.1790348900000005</v>
      </c>
      <c r="E257" s="99">
        <f t="shared" si="9"/>
        <v>-0.3385623540462952</v>
      </c>
      <c r="F257" s="98">
        <v>3.6556971900000002</v>
      </c>
      <c r="G257" s="97">
        <v>7.4048425199999999</v>
      </c>
      <c r="H257" s="99">
        <f t="shared" si="10"/>
        <v>-0.50630993432659799</v>
      </c>
      <c r="I257" s="100">
        <f t="shared" si="11"/>
        <v>1.3225293189169556</v>
      </c>
    </row>
    <row r="258" spans="1:9" x14ac:dyDescent="0.15">
      <c r="A258" s="103" t="s">
        <v>370</v>
      </c>
      <c r="B258" s="115" t="s">
        <v>371</v>
      </c>
      <c r="C258" s="98">
        <v>8.6807549999999997E-2</v>
      </c>
      <c r="D258" s="97">
        <v>0.25764123</v>
      </c>
      <c r="E258" s="99">
        <f t="shared" si="9"/>
        <v>-0.66306809667070754</v>
      </c>
      <c r="F258" s="98">
        <v>12.87461405</v>
      </c>
      <c r="G258" s="97">
        <v>0.19445444000000001</v>
      </c>
      <c r="H258" s="99">
        <f t="shared" si="10"/>
        <v>65.208897312912981</v>
      </c>
      <c r="I258" s="100">
        <f t="shared" si="11"/>
        <v>148.31214623612809</v>
      </c>
    </row>
    <row r="259" spans="1:9" x14ac:dyDescent="0.15">
      <c r="A259" s="103" t="s">
        <v>372</v>
      </c>
      <c r="B259" s="115" t="s">
        <v>373</v>
      </c>
      <c r="C259" s="98">
        <v>11.7277349</v>
      </c>
      <c r="D259" s="97">
        <v>7.6889871599999999</v>
      </c>
      <c r="E259" s="99">
        <f t="shared" si="9"/>
        <v>0.52526394646756058</v>
      </c>
      <c r="F259" s="98">
        <v>10.6222444</v>
      </c>
      <c r="G259" s="97">
        <v>9.3443963000000014</v>
      </c>
      <c r="H259" s="99">
        <f t="shared" si="10"/>
        <v>0.13675020396983784</v>
      </c>
      <c r="I259" s="100">
        <f t="shared" si="11"/>
        <v>0.9057370831259155</v>
      </c>
    </row>
    <row r="260" spans="1:9" x14ac:dyDescent="0.15">
      <c r="A260" s="103" t="s">
        <v>374</v>
      </c>
      <c r="B260" s="115" t="s">
        <v>375</v>
      </c>
      <c r="C260" s="98">
        <v>7.031337E-2</v>
      </c>
      <c r="D260" s="97">
        <v>2.4384778499999999</v>
      </c>
      <c r="E260" s="99">
        <f t="shared" si="9"/>
        <v>-0.97116505692270283</v>
      </c>
      <c r="F260" s="98">
        <v>18.203634430000001</v>
      </c>
      <c r="G260" s="97">
        <v>8.8251460500000007</v>
      </c>
      <c r="H260" s="99">
        <f t="shared" si="10"/>
        <v>1.0627006427842631</v>
      </c>
      <c r="I260" s="100">
        <f t="shared" si="11"/>
        <v>258.89293074702579</v>
      </c>
    </row>
    <row r="261" spans="1:9" x14ac:dyDescent="0.15">
      <c r="A261" s="103" t="s">
        <v>376</v>
      </c>
      <c r="B261" s="115" t="s">
        <v>377</v>
      </c>
      <c r="C261" s="98">
        <v>1.1434756100000001</v>
      </c>
      <c r="D261" s="97">
        <v>2.0323037099999999</v>
      </c>
      <c r="E261" s="99">
        <f t="shared" si="9"/>
        <v>-0.43735003564009622</v>
      </c>
      <c r="F261" s="98">
        <v>9.4257300000000002E-2</v>
      </c>
      <c r="G261" s="97">
        <v>0.56565369999999993</v>
      </c>
      <c r="H261" s="99">
        <f t="shared" si="10"/>
        <v>-0.83336571474737986</v>
      </c>
      <c r="I261" s="100">
        <f t="shared" si="11"/>
        <v>8.2430529497695179E-2</v>
      </c>
    </row>
    <row r="262" spans="1:9" x14ac:dyDescent="0.15">
      <c r="A262" s="103" t="s">
        <v>378</v>
      </c>
      <c r="B262" s="115" t="s">
        <v>379</v>
      </c>
      <c r="C262" s="98">
        <v>0</v>
      </c>
      <c r="D262" s="97">
        <v>8.3279999999999997E-4</v>
      </c>
      <c r="E262" s="99">
        <f t="shared" si="9"/>
        <v>-1</v>
      </c>
      <c r="F262" s="98">
        <v>8.3069301600000003</v>
      </c>
      <c r="G262" s="97">
        <v>0</v>
      </c>
      <c r="H262" s="99" t="str">
        <f t="shared" si="10"/>
        <v/>
      </c>
      <c r="I262" s="100" t="str">
        <f t="shared" si="11"/>
        <v/>
      </c>
    </row>
    <row r="263" spans="1:9" x14ac:dyDescent="0.15">
      <c r="A263" s="103" t="s">
        <v>380</v>
      </c>
      <c r="B263" s="115" t="s">
        <v>381</v>
      </c>
      <c r="C263" s="98">
        <v>3.615592946</v>
      </c>
      <c r="D263" s="97">
        <v>9.2571326870000004</v>
      </c>
      <c r="E263" s="99">
        <f t="shared" ref="E263:E326" si="12">IF(ISERROR(C263/D263-1),"",(C263/D263-1))</f>
        <v>-0.60942625883741963</v>
      </c>
      <c r="F263" s="98">
        <v>2.3040417200000003</v>
      </c>
      <c r="G263" s="97">
        <v>7.2848564699999994</v>
      </c>
      <c r="H263" s="99">
        <f t="shared" ref="H263:H326" si="13">IF(ISERROR(F263/G263-1),"",(F263/G263-1))</f>
        <v>-0.68372174119169704</v>
      </c>
      <c r="I263" s="100">
        <f t="shared" ref="I263:I326" si="14">IF(ISERROR(F263/C263),"",(F263/C263))</f>
        <v>0.63725141475038161</v>
      </c>
    </row>
    <row r="264" spans="1:9" x14ac:dyDescent="0.15">
      <c r="A264" s="103" t="s">
        <v>382</v>
      </c>
      <c r="B264" s="115" t="s">
        <v>383</v>
      </c>
      <c r="C264" s="98">
        <v>2.1055692400000003</v>
      </c>
      <c r="D264" s="97">
        <v>0.64654730000000005</v>
      </c>
      <c r="E264" s="99">
        <f t="shared" si="12"/>
        <v>2.2566360419415568</v>
      </c>
      <c r="F264" s="98">
        <v>6.71553968</v>
      </c>
      <c r="G264" s="97">
        <v>8.5400980000000001E-2</v>
      </c>
      <c r="H264" s="99">
        <f t="shared" si="13"/>
        <v>77.635393645365667</v>
      </c>
      <c r="I264" s="100">
        <f t="shared" si="14"/>
        <v>3.1894176417584821</v>
      </c>
    </row>
    <row r="265" spans="1:9" x14ac:dyDescent="0.15">
      <c r="A265" s="103" t="s">
        <v>384</v>
      </c>
      <c r="B265" s="115" t="s">
        <v>385</v>
      </c>
      <c r="C265" s="98">
        <v>0.35621895000000003</v>
      </c>
      <c r="D265" s="97">
        <v>0.12704807000000001</v>
      </c>
      <c r="E265" s="99">
        <f t="shared" si="12"/>
        <v>1.8038123680273142</v>
      </c>
      <c r="F265" s="98">
        <v>0.26625051</v>
      </c>
      <c r="G265" s="97">
        <v>5.3685120000000003E-2</v>
      </c>
      <c r="H265" s="99">
        <f t="shared" si="13"/>
        <v>3.9594843040306138</v>
      </c>
      <c r="I265" s="100">
        <f t="shared" si="14"/>
        <v>0.74743499749241293</v>
      </c>
    </row>
    <row r="266" spans="1:9" x14ac:dyDescent="0.15">
      <c r="A266" s="103" t="s">
        <v>386</v>
      </c>
      <c r="B266" s="115" t="s">
        <v>387</v>
      </c>
      <c r="C266" s="98">
        <v>4.7891030000000001E-2</v>
      </c>
      <c r="D266" s="97">
        <v>0.49444049000000001</v>
      </c>
      <c r="E266" s="99">
        <f t="shared" si="12"/>
        <v>-0.90314096242401187</v>
      </c>
      <c r="F266" s="98">
        <v>1.3606459999999999E-2</v>
      </c>
      <c r="G266" s="97">
        <v>0.12116796000000001</v>
      </c>
      <c r="H266" s="99">
        <f t="shared" si="13"/>
        <v>-0.88770579285150963</v>
      </c>
      <c r="I266" s="100">
        <f t="shared" si="14"/>
        <v>0.28411291216747686</v>
      </c>
    </row>
    <row r="267" spans="1:9" x14ac:dyDescent="0.15">
      <c r="A267" s="103" t="s">
        <v>388</v>
      </c>
      <c r="B267" s="115" t="s">
        <v>389</v>
      </c>
      <c r="C267" s="98">
        <v>0.98194988999999999</v>
      </c>
      <c r="D267" s="97">
        <v>1.6611813359999998</v>
      </c>
      <c r="E267" s="99">
        <f t="shared" si="12"/>
        <v>-0.40888458790148596</v>
      </c>
      <c r="F267" s="98">
        <v>8.5087662799999997</v>
      </c>
      <c r="G267" s="97">
        <v>6.2004519999999994E-2</v>
      </c>
      <c r="H267" s="99">
        <f t="shared" si="13"/>
        <v>136.22816143081184</v>
      </c>
      <c r="I267" s="100">
        <f t="shared" si="14"/>
        <v>8.665173616955137</v>
      </c>
    </row>
    <row r="268" spans="1:9" x14ac:dyDescent="0.15">
      <c r="A268" s="103" t="s">
        <v>1336</v>
      </c>
      <c r="B268" s="115" t="s">
        <v>392</v>
      </c>
      <c r="C268" s="98">
        <v>1.9123906829999999</v>
      </c>
      <c r="D268" s="97">
        <v>0.35418161999999997</v>
      </c>
      <c r="E268" s="99">
        <f t="shared" si="12"/>
        <v>4.399463368539565</v>
      </c>
      <c r="F268" s="98">
        <v>2.2881722099999999</v>
      </c>
      <c r="G268" s="97">
        <v>0</v>
      </c>
      <c r="H268" s="99" t="str">
        <f t="shared" si="13"/>
        <v/>
      </c>
      <c r="I268" s="100">
        <f t="shared" si="14"/>
        <v>1.1964983046301527</v>
      </c>
    </row>
    <row r="269" spans="1:9" x14ac:dyDescent="0.15">
      <c r="A269" s="103" t="s">
        <v>1337</v>
      </c>
      <c r="B269" s="115" t="s">
        <v>393</v>
      </c>
      <c r="C269" s="98">
        <v>5.2687354100000006</v>
      </c>
      <c r="D269" s="97">
        <v>6.3576437000000006</v>
      </c>
      <c r="E269" s="99">
        <f t="shared" si="12"/>
        <v>-0.1712754506830888</v>
      </c>
      <c r="F269" s="98">
        <v>3.7522701499999997</v>
      </c>
      <c r="G269" s="97">
        <v>5.7062554800000003</v>
      </c>
      <c r="H269" s="99">
        <f t="shared" si="13"/>
        <v>-0.34242864464245837</v>
      </c>
      <c r="I269" s="100">
        <f t="shared" si="14"/>
        <v>0.71217661507128127</v>
      </c>
    </row>
    <row r="270" spans="1:9" x14ac:dyDescent="0.15">
      <c r="A270" s="103" t="s">
        <v>390</v>
      </c>
      <c r="B270" s="115" t="s">
        <v>391</v>
      </c>
      <c r="C270" s="98">
        <v>0.56028700300000001</v>
      </c>
      <c r="D270" s="97">
        <v>1.766645024</v>
      </c>
      <c r="E270" s="99">
        <f t="shared" si="12"/>
        <v>-0.68285252816017894</v>
      </c>
      <c r="F270" s="98">
        <v>0.25206824</v>
      </c>
      <c r="G270" s="97">
        <v>0.96220057999999997</v>
      </c>
      <c r="H270" s="99">
        <f t="shared" si="13"/>
        <v>-0.73802942417681772</v>
      </c>
      <c r="I270" s="100">
        <f t="shared" si="14"/>
        <v>0.4498912854489327</v>
      </c>
    </row>
    <row r="271" spans="1:9" x14ac:dyDescent="0.15">
      <c r="A271" s="103" t="s">
        <v>1340</v>
      </c>
      <c r="B271" s="115" t="s">
        <v>394</v>
      </c>
      <c r="C271" s="98">
        <v>0.85740976000000002</v>
      </c>
      <c r="D271" s="97">
        <v>2.0319997000000001</v>
      </c>
      <c r="E271" s="99">
        <f t="shared" si="12"/>
        <v>-0.57804631565644427</v>
      </c>
      <c r="F271" s="98">
        <v>4.3774420000000001E-2</v>
      </c>
      <c r="G271" s="97">
        <v>2.4141386499999999</v>
      </c>
      <c r="H271" s="99">
        <f t="shared" si="13"/>
        <v>-0.98186747890391468</v>
      </c>
      <c r="I271" s="100">
        <f t="shared" si="14"/>
        <v>5.1054259051121605E-2</v>
      </c>
    </row>
    <row r="272" spans="1:9" x14ac:dyDescent="0.15">
      <c r="A272" s="103" t="s">
        <v>395</v>
      </c>
      <c r="B272" s="115" t="s">
        <v>396</v>
      </c>
      <c r="C272" s="98">
        <v>0.7744884179999999</v>
      </c>
      <c r="D272" s="97">
        <v>0.26468982799999996</v>
      </c>
      <c r="E272" s="99">
        <f t="shared" si="12"/>
        <v>1.9260225972869649</v>
      </c>
      <c r="F272" s="98">
        <v>1.0256731400000001</v>
      </c>
      <c r="G272" s="97">
        <v>0.89081653999999999</v>
      </c>
      <c r="H272" s="99">
        <f t="shared" si="13"/>
        <v>0.15138537953055975</v>
      </c>
      <c r="I272" s="100">
        <f t="shared" si="14"/>
        <v>1.324323406473459</v>
      </c>
    </row>
    <row r="273" spans="1:9" x14ac:dyDescent="0.15">
      <c r="A273" s="103" t="s">
        <v>397</v>
      </c>
      <c r="B273" s="115" t="s">
        <v>398</v>
      </c>
      <c r="C273" s="98">
        <v>14.21551316</v>
      </c>
      <c r="D273" s="97">
        <v>4.14340726</v>
      </c>
      <c r="E273" s="99">
        <f t="shared" si="12"/>
        <v>2.4308751874900176</v>
      </c>
      <c r="F273" s="98">
        <v>49.903252180000003</v>
      </c>
      <c r="G273" s="97">
        <v>4.40058814</v>
      </c>
      <c r="H273" s="99">
        <f t="shared" si="13"/>
        <v>10.340132407846738</v>
      </c>
      <c r="I273" s="100">
        <f t="shared" si="14"/>
        <v>3.5104784201824764</v>
      </c>
    </row>
    <row r="274" spans="1:9" x14ac:dyDescent="0.15">
      <c r="A274" s="103" t="s">
        <v>399</v>
      </c>
      <c r="B274" s="115" t="s">
        <v>400</v>
      </c>
      <c r="C274" s="98">
        <v>73.243189096999998</v>
      </c>
      <c r="D274" s="97">
        <v>59.234901299999997</v>
      </c>
      <c r="E274" s="99">
        <f t="shared" si="12"/>
        <v>0.23648706234950723</v>
      </c>
      <c r="F274" s="98">
        <v>38.590859469999998</v>
      </c>
      <c r="G274" s="97">
        <v>30.572085179999998</v>
      </c>
      <c r="H274" s="99">
        <f t="shared" si="13"/>
        <v>0.26229072183947122</v>
      </c>
      <c r="I274" s="100">
        <f t="shared" si="14"/>
        <v>0.52688666271606488</v>
      </c>
    </row>
    <row r="275" spans="1:9" x14ac:dyDescent="0.15">
      <c r="A275" s="103" t="s">
        <v>403</v>
      </c>
      <c r="B275" s="115" t="s">
        <v>404</v>
      </c>
      <c r="C275" s="98">
        <v>90.611848631000001</v>
      </c>
      <c r="D275" s="97">
        <v>166.81260643000002</v>
      </c>
      <c r="E275" s="99">
        <f t="shared" si="12"/>
        <v>-0.45680455110553242</v>
      </c>
      <c r="F275" s="98">
        <v>193.32401193999999</v>
      </c>
      <c r="G275" s="97">
        <v>66.063906930000002</v>
      </c>
      <c r="H275" s="99">
        <f t="shared" si="13"/>
        <v>1.9263181807403891</v>
      </c>
      <c r="I275" s="100">
        <f t="shared" si="14"/>
        <v>2.1335400928335133</v>
      </c>
    </row>
    <row r="276" spans="1:9" x14ac:dyDescent="0.15">
      <c r="A276" s="103" t="s">
        <v>405</v>
      </c>
      <c r="B276" s="115" t="s">
        <v>406</v>
      </c>
      <c r="C276" s="98">
        <v>20.053306725000002</v>
      </c>
      <c r="D276" s="97">
        <v>7.3940350199999996</v>
      </c>
      <c r="E276" s="99">
        <f t="shared" si="12"/>
        <v>1.7120924732920733</v>
      </c>
      <c r="F276" s="98">
        <v>9.34488406</v>
      </c>
      <c r="G276" s="97">
        <v>2.53138211</v>
      </c>
      <c r="H276" s="99">
        <f t="shared" si="13"/>
        <v>2.6916133771680957</v>
      </c>
      <c r="I276" s="100">
        <f t="shared" si="14"/>
        <v>0.4660021505754931</v>
      </c>
    </row>
    <row r="277" spans="1:9" x14ac:dyDescent="0.15">
      <c r="A277" s="103" t="s">
        <v>407</v>
      </c>
      <c r="B277" s="115" t="s">
        <v>408</v>
      </c>
      <c r="C277" s="98">
        <v>54.015629038999997</v>
      </c>
      <c r="D277" s="97">
        <v>43.123250906000003</v>
      </c>
      <c r="E277" s="99">
        <f t="shared" si="12"/>
        <v>0.25258712884942702</v>
      </c>
      <c r="F277" s="98">
        <v>123.55724307</v>
      </c>
      <c r="G277" s="97">
        <v>79.969732340000007</v>
      </c>
      <c r="H277" s="99">
        <f t="shared" si="13"/>
        <v>0.54505010151444488</v>
      </c>
      <c r="I277" s="100">
        <f t="shared" si="14"/>
        <v>2.287435049229734</v>
      </c>
    </row>
    <row r="278" spans="1:9" x14ac:dyDescent="0.15">
      <c r="A278" s="103" t="s">
        <v>409</v>
      </c>
      <c r="B278" s="115" t="s">
        <v>410</v>
      </c>
      <c r="C278" s="98">
        <v>135.10533531099998</v>
      </c>
      <c r="D278" s="97">
        <v>68.010791279000003</v>
      </c>
      <c r="E278" s="99">
        <f t="shared" si="12"/>
        <v>0.98652791373590532</v>
      </c>
      <c r="F278" s="98">
        <v>173.54540852000002</v>
      </c>
      <c r="G278" s="97">
        <v>35.737761990000003</v>
      </c>
      <c r="H278" s="99">
        <f t="shared" si="13"/>
        <v>3.8560793641347999</v>
      </c>
      <c r="I278" s="100">
        <f t="shared" si="14"/>
        <v>1.2845192835687396</v>
      </c>
    </row>
    <row r="279" spans="1:9" x14ac:dyDescent="0.15">
      <c r="A279" s="103" t="s">
        <v>411</v>
      </c>
      <c r="B279" s="115" t="s">
        <v>412</v>
      </c>
      <c r="C279" s="98">
        <v>55.574383416000003</v>
      </c>
      <c r="D279" s="97">
        <v>57.41424086</v>
      </c>
      <c r="E279" s="99">
        <f t="shared" si="12"/>
        <v>-3.2045315176879918E-2</v>
      </c>
      <c r="F279" s="98">
        <v>51.911527740000004</v>
      </c>
      <c r="G279" s="97">
        <v>98.030721599999993</v>
      </c>
      <c r="H279" s="99">
        <f t="shared" si="13"/>
        <v>-0.47045653757586936</v>
      </c>
      <c r="I279" s="100">
        <f t="shared" si="14"/>
        <v>0.93409093451236647</v>
      </c>
    </row>
    <row r="280" spans="1:9" x14ac:dyDescent="0.15">
      <c r="A280" s="103" t="s">
        <v>713</v>
      </c>
      <c r="B280" s="115" t="s">
        <v>714</v>
      </c>
      <c r="C280" s="98">
        <v>187.99086907300003</v>
      </c>
      <c r="D280" s="97">
        <v>98.468654312999988</v>
      </c>
      <c r="E280" s="99">
        <f t="shared" si="12"/>
        <v>0.90914428946533477</v>
      </c>
      <c r="F280" s="98">
        <v>367.60936757999997</v>
      </c>
      <c r="G280" s="97">
        <v>104.23799609999999</v>
      </c>
      <c r="H280" s="99">
        <f t="shared" si="13"/>
        <v>2.5266350211427366</v>
      </c>
      <c r="I280" s="100">
        <f t="shared" si="14"/>
        <v>1.9554639509499319</v>
      </c>
    </row>
    <row r="281" spans="1:9" x14ac:dyDescent="0.15">
      <c r="A281" s="103" t="s">
        <v>413</v>
      </c>
      <c r="B281" s="115" t="s">
        <v>414</v>
      </c>
      <c r="C281" s="98">
        <v>1.9722200000000002E-3</v>
      </c>
      <c r="D281" s="97">
        <v>3.7856000000000001E-3</v>
      </c>
      <c r="E281" s="99">
        <f t="shared" si="12"/>
        <v>-0.47902049873203711</v>
      </c>
      <c r="F281" s="98">
        <v>1.7581999999999998E-4</v>
      </c>
      <c r="G281" s="97">
        <v>2.9485500000000003E-3</v>
      </c>
      <c r="H281" s="99">
        <f t="shared" si="13"/>
        <v>-0.94037069067846912</v>
      </c>
      <c r="I281" s="100">
        <f t="shared" si="14"/>
        <v>8.9148269462838811E-2</v>
      </c>
    </row>
    <row r="282" spans="1:9" x14ac:dyDescent="0.15">
      <c r="A282" s="103" t="s">
        <v>415</v>
      </c>
      <c r="B282" s="115" t="s">
        <v>416</v>
      </c>
      <c r="C282" s="98">
        <v>6.603637515</v>
      </c>
      <c r="D282" s="97">
        <v>2.1633648999999999</v>
      </c>
      <c r="E282" s="99">
        <f t="shared" si="12"/>
        <v>2.0524843566612363</v>
      </c>
      <c r="F282" s="98">
        <v>11.458946220000001</v>
      </c>
      <c r="G282" s="97">
        <v>30.088262059999998</v>
      </c>
      <c r="H282" s="99">
        <f t="shared" si="13"/>
        <v>-0.61915559638674589</v>
      </c>
      <c r="I282" s="100">
        <f t="shared" si="14"/>
        <v>1.7352476107253445</v>
      </c>
    </row>
    <row r="283" spans="1:9" x14ac:dyDescent="0.15">
      <c r="A283" s="103" t="s">
        <v>417</v>
      </c>
      <c r="B283" s="115" t="s">
        <v>418</v>
      </c>
      <c r="C283" s="98">
        <v>4.3281398700000002</v>
      </c>
      <c r="D283" s="97">
        <v>2.5184544219999996</v>
      </c>
      <c r="E283" s="99">
        <f t="shared" si="12"/>
        <v>0.71856986260758338</v>
      </c>
      <c r="F283" s="98">
        <v>11.51496777</v>
      </c>
      <c r="G283" s="97">
        <v>2.73111769</v>
      </c>
      <c r="H283" s="99">
        <f t="shared" si="13"/>
        <v>3.2162107521627892</v>
      </c>
      <c r="I283" s="100">
        <f t="shared" si="14"/>
        <v>2.6604888279638708</v>
      </c>
    </row>
    <row r="284" spans="1:9" x14ac:dyDescent="0.15">
      <c r="A284" s="103" t="s">
        <v>419</v>
      </c>
      <c r="B284" s="115" t="s">
        <v>420</v>
      </c>
      <c r="C284" s="98">
        <v>0.73104658</v>
      </c>
      <c r="D284" s="97">
        <v>1.81005032</v>
      </c>
      <c r="E284" s="99">
        <f t="shared" si="12"/>
        <v>-0.59611809024182261</v>
      </c>
      <c r="F284" s="98">
        <v>2.60939459</v>
      </c>
      <c r="G284" s="97">
        <v>2.56985967</v>
      </c>
      <c r="H284" s="99">
        <f t="shared" si="13"/>
        <v>1.5384077372598393E-2</v>
      </c>
      <c r="I284" s="100">
        <f t="shared" si="14"/>
        <v>3.5693957969135153</v>
      </c>
    </row>
    <row r="285" spans="1:9" x14ac:dyDescent="0.15">
      <c r="A285" s="103" t="s">
        <v>421</v>
      </c>
      <c r="B285" s="115" t="s">
        <v>422</v>
      </c>
      <c r="C285" s="98">
        <v>2.2455765890000001</v>
      </c>
      <c r="D285" s="97">
        <v>0.89070622199999994</v>
      </c>
      <c r="E285" s="99">
        <f t="shared" si="12"/>
        <v>1.521119234979365</v>
      </c>
      <c r="F285" s="98">
        <v>3.8097340399999999</v>
      </c>
      <c r="G285" s="97">
        <v>0.93697981000000008</v>
      </c>
      <c r="H285" s="99">
        <f t="shared" si="13"/>
        <v>3.0659723927242357</v>
      </c>
      <c r="I285" s="100">
        <f t="shared" si="14"/>
        <v>1.6965504800246205</v>
      </c>
    </row>
    <row r="286" spans="1:9" x14ac:dyDescent="0.15">
      <c r="A286" s="103" t="s">
        <v>423</v>
      </c>
      <c r="B286" s="115" t="s">
        <v>424</v>
      </c>
      <c r="C286" s="98">
        <v>5.9395350000000002</v>
      </c>
      <c r="D286" s="97">
        <v>3.9089903800000001</v>
      </c>
      <c r="E286" s="99">
        <f t="shared" si="12"/>
        <v>0.51945500566824121</v>
      </c>
      <c r="F286" s="98">
        <v>4.0919629500000001</v>
      </c>
      <c r="G286" s="97">
        <v>0.65215113999999996</v>
      </c>
      <c r="H286" s="99">
        <f t="shared" si="13"/>
        <v>5.2745622893490616</v>
      </c>
      <c r="I286" s="100">
        <f t="shared" si="14"/>
        <v>0.68893658341940911</v>
      </c>
    </row>
    <row r="287" spans="1:9" x14ac:dyDescent="0.15">
      <c r="A287" s="103" t="s">
        <v>425</v>
      </c>
      <c r="B287" s="115" t="s">
        <v>426</v>
      </c>
      <c r="C287" s="98">
        <v>3.8843647900000002</v>
      </c>
      <c r="D287" s="97">
        <v>3.7713679600000001</v>
      </c>
      <c r="E287" s="99">
        <f t="shared" si="12"/>
        <v>2.9961762203654096E-2</v>
      </c>
      <c r="F287" s="98">
        <v>0.62216188000000006</v>
      </c>
      <c r="G287" s="97">
        <v>1.31305224</v>
      </c>
      <c r="H287" s="99">
        <f t="shared" si="13"/>
        <v>-0.52617126642272805</v>
      </c>
      <c r="I287" s="100">
        <f t="shared" si="14"/>
        <v>0.16017081650047602</v>
      </c>
    </row>
    <row r="288" spans="1:9" x14ac:dyDescent="0.15">
      <c r="A288" s="103" t="s">
        <v>427</v>
      </c>
      <c r="B288" s="115" t="s">
        <v>428</v>
      </c>
      <c r="C288" s="98">
        <v>4.0866740339999996</v>
      </c>
      <c r="D288" s="97">
        <v>4.3646780590000001</v>
      </c>
      <c r="E288" s="99">
        <f t="shared" si="12"/>
        <v>-6.3694050567315919E-2</v>
      </c>
      <c r="F288" s="98">
        <v>8.2935946900000008</v>
      </c>
      <c r="G288" s="97">
        <v>4.5646736900000002</v>
      </c>
      <c r="H288" s="99">
        <f t="shared" si="13"/>
        <v>0.81690855759724634</v>
      </c>
      <c r="I288" s="100">
        <f t="shared" si="14"/>
        <v>2.0294240795814842</v>
      </c>
    </row>
    <row r="289" spans="1:9" x14ac:dyDescent="0.15">
      <c r="A289" s="103" t="s">
        <v>429</v>
      </c>
      <c r="B289" s="115" t="s">
        <v>435</v>
      </c>
      <c r="C289" s="98">
        <v>2.5612025800000002</v>
      </c>
      <c r="D289" s="97">
        <v>0.98078481400000006</v>
      </c>
      <c r="E289" s="99">
        <f t="shared" si="12"/>
        <v>1.6113807467659265</v>
      </c>
      <c r="F289" s="98">
        <v>4.8296373899999994</v>
      </c>
      <c r="G289" s="97">
        <v>1.58206146</v>
      </c>
      <c r="H289" s="99">
        <f t="shared" si="13"/>
        <v>2.0527495373030571</v>
      </c>
      <c r="I289" s="100">
        <f t="shared" si="14"/>
        <v>1.8856912872545986</v>
      </c>
    </row>
    <row r="290" spans="1:9" x14ac:dyDescent="0.15">
      <c r="A290" s="103" t="s">
        <v>436</v>
      </c>
      <c r="B290" s="115" t="s">
        <v>437</v>
      </c>
      <c r="C290" s="98">
        <v>18.493673559999998</v>
      </c>
      <c r="D290" s="97">
        <v>10.109287793</v>
      </c>
      <c r="E290" s="99">
        <f t="shared" si="12"/>
        <v>0.8293745255531868</v>
      </c>
      <c r="F290" s="98">
        <v>5.0289742899999998</v>
      </c>
      <c r="G290" s="97">
        <v>5.0793628799999997</v>
      </c>
      <c r="H290" s="99">
        <f t="shared" si="13"/>
        <v>-9.9202579517216893E-3</v>
      </c>
      <c r="I290" s="100">
        <f t="shared" si="14"/>
        <v>0.27192943974512335</v>
      </c>
    </row>
    <row r="291" spans="1:9" x14ac:dyDescent="0.15">
      <c r="A291" s="103" t="s">
        <v>438</v>
      </c>
      <c r="B291" s="115" t="s">
        <v>439</v>
      </c>
      <c r="C291" s="98">
        <v>0.48951065999999999</v>
      </c>
      <c r="D291" s="97">
        <v>1.00644256</v>
      </c>
      <c r="E291" s="99">
        <f t="shared" si="12"/>
        <v>-0.5136228539460812</v>
      </c>
      <c r="F291" s="98">
        <v>2.8963874399999998</v>
      </c>
      <c r="G291" s="97">
        <v>0.16513648</v>
      </c>
      <c r="H291" s="99">
        <f t="shared" si="13"/>
        <v>16.539355568194257</v>
      </c>
      <c r="I291" s="100">
        <f t="shared" si="14"/>
        <v>5.9169037095126793</v>
      </c>
    </row>
    <row r="292" spans="1:9" x14ac:dyDescent="0.15">
      <c r="A292" s="103" t="s">
        <v>440</v>
      </c>
      <c r="B292" s="115" t="s">
        <v>441</v>
      </c>
      <c r="C292" s="98">
        <v>1.3266234299999999</v>
      </c>
      <c r="D292" s="97">
        <v>0.46130116999999998</v>
      </c>
      <c r="E292" s="99">
        <f t="shared" si="12"/>
        <v>1.8758293199213001</v>
      </c>
      <c r="F292" s="98">
        <v>0.34459040000000002</v>
      </c>
      <c r="G292" s="97">
        <v>0.75578127000000006</v>
      </c>
      <c r="H292" s="99">
        <f t="shared" si="13"/>
        <v>-0.5440606777672593</v>
      </c>
      <c r="I292" s="100">
        <f t="shared" si="14"/>
        <v>0.25974997290678037</v>
      </c>
    </row>
    <row r="293" spans="1:9" x14ac:dyDescent="0.15">
      <c r="A293" s="105" t="s">
        <v>1366</v>
      </c>
      <c r="B293" s="115" t="s">
        <v>1387</v>
      </c>
      <c r="C293" s="98">
        <v>0.15110636</v>
      </c>
      <c r="D293" s="97"/>
      <c r="E293" s="99" t="str">
        <f t="shared" si="12"/>
        <v/>
      </c>
      <c r="F293" s="98">
        <v>0.17684807999999999</v>
      </c>
      <c r="G293" s="97"/>
      <c r="H293" s="99" t="str">
        <f t="shared" si="13"/>
        <v/>
      </c>
      <c r="I293" s="100">
        <f t="shared" si="14"/>
        <v>1.1703549738078529</v>
      </c>
    </row>
    <row r="294" spans="1:9" x14ac:dyDescent="0.15">
      <c r="A294" s="103" t="s">
        <v>442</v>
      </c>
      <c r="B294" s="115" t="s">
        <v>443</v>
      </c>
      <c r="C294" s="98">
        <v>9.7231229600000013</v>
      </c>
      <c r="D294" s="97">
        <v>11.355394755999999</v>
      </c>
      <c r="E294" s="99">
        <f t="shared" si="12"/>
        <v>-0.14374417015643892</v>
      </c>
      <c r="F294" s="98">
        <v>7.7876140400000002</v>
      </c>
      <c r="G294" s="97">
        <v>16.757169560000001</v>
      </c>
      <c r="H294" s="99">
        <f t="shared" si="13"/>
        <v>-0.53526673988014473</v>
      </c>
      <c r="I294" s="100">
        <f t="shared" si="14"/>
        <v>0.80093752511795857</v>
      </c>
    </row>
    <row r="295" spans="1:9" x14ac:dyDescent="0.15">
      <c r="A295" s="103" t="s">
        <v>444</v>
      </c>
      <c r="B295" s="115" t="s">
        <v>445</v>
      </c>
      <c r="C295" s="98">
        <v>12.28610716</v>
      </c>
      <c r="D295" s="97">
        <v>8.5967541000000001</v>
      </c>
      <c r="E295" s="99">
        <f t="shared" si="12"/>
        <v>0.42915651850504832</v>
      </c>
      <c r="F295" s="98">
        <v>20.99581676</v>
      </c>
      <c r="G295" s="97">
        <v>6.2610009599999996</v>
      </c>
      <c r="H295" s="99">
        <f t="shared" si="13"/>
        <v>2.35342813299936</v>
      </c>
      <c r="I295" s="100">
        <f t="shared" si="14"/>
        <v>1.7089071816300192</v>
      </c>
    </row>
    <row r="296" spans="1:9" x14ac:dyDescent="0.15">
      <c r="A296" s="103" t="s">
        <v>446</v>
      </c>
      <c r="B296" s="115" t="s">
        <v>447</v>
      </c>
      <c r="C296" s="98">
        <v>14.028078799000001</v>
      </c>
      <c r="D296" s="97">
        <v>4.4724864430000002</v>
      </c>
      <c r="E296" s="99">
        <f t="shared" si="12"/>
        <v>2.1365279644292037</v>
      </c>
      <c r="F296" s="98">
        <v>7.0628537500000004</v>
      </c>
      <c r="G296" s="97">
        <v>9.0562602899999991</v>
      </c>
      <c r="H296" s="99">
        <f t="shared" si="13"/>
        <v>-0.22011365355754353</v>
      </c>
      <c r="I296" s="100">
        <f t="shared" si="14"/>
        <v>0.50347976021516783</v>
      </c>
    </row>
    <row r="297" spans="1:9" x14ac:dyDescent="0.15">
      <c r="A297" s="103" t="s">
        <v>448</v>
      </c>
      <c r="B297" s="115" t="s">
        <v>449</v>
      </c>
      <c r="C297" s="98">
        <v>14.68050895</v>
      </c>
      <c r="D297" s="97">
        <v>16.190399309</v>
      </c>
      <c r="E297" s="99">
        <f t="shared" si="12"/>
        <v>-9.3258376781397478E-2</v>
      </c>
      <c r="F297" s="98">
        <v>12.31435752</v>
      </c>
      <c r="G297" s="97">
        <v>84.729834400000001</v>
      </c>
      <c r="H297" s="99">
        <f t="shared" si="13"/>
        <v>-0.85466326463161368</v>
      </c>
      <c r="I297" s="100">
        <f t="shared" si="14"/>
        <v>0.83882361040350717</v>
      </c>
    </row>
    <row r="298" spans="1:9" x14ac:dyDescent="0.15">
      <c r="A298" s="105" t="s">
        <v>1363</v>
      </c>
      <c r="B298" s="115" t="s">
        <v>1383</v>
      </c>
      <c r="C298" s="98">
        <v>4.2174399999999994E-3</v>
      </c>
      <c r="D298" s="97"/>
      <c r="E298" s="99" t="str">
        <f t="shared" si="12"/>
        <v/>
      </c>
      <c r="F298" s="98">
        <v>0</v>
      </c>
      <c r="G298" s="97"/>
      <c r="H298" s="99" t="str">
        <f t="shared" si="13"/>
        <v/>
      </c>
      <c r="I298" s="100">
        <f t="shared" si="14"/>
        <v>0</v>
      </c>
    </row>
    <row r="299" spans="1:9" x14ac:dyDescent="0.15">
      <c r="A299" s="103" t="s">
        <v>450</v>
      </c>
      <c r="B299" s="115" t="s">
        <v>451</v>
      </c>
      <c r="C299" s="98">
        <v>28.764591143000001</v>
      </c>
      <c r="D299" s="97">
        <v>18.704768765000001</v>
      </c>
      <c r="E299" s="99">
        <f t="shared" si="12"/>
        <v>0.53782126389200502</v>
      </c>
      <c r="F299" s="98">
        <v>46.111565460000001</v>
      </c>
      <c r="G299" s="97">
        <v>15.485249039999999</v>
      </c>
      <c r="H299" s="99">
        <f t="shared" si="13"/>
        <v>1.977773579287557</v>
      </c>
      <c r="I299" s="100">
        <f t="shared" si="14"/>
        <v>1.6030669523777141</v>
      </c>
    </row>
    <row r="300" spans="1:9" x14ac:dyDescent="0.15">
      <c r="A300" s="105" t="s">
        <v>1365</v>
      </c>
      <c r="B300" s="115" t="s">
        <v>1385</v>
      </c>
      <c r="C300" s="98">
        <v>1.184206E-2</v>
      </c>
      <c r="D300" s="97"/>
      <c r="E300" s="99" t="str">
        <f t="shared" si="12"/>
        <v/>
      </c>
      <c r="F300" s="98">
        <v>0</v>
      </c>
      <c r="G300" s="97"/>
      <c r="H300" s="99" t="str">
        <f t="shared" si="13"/>
        <v/>
      </c>
      <c r="I300" s="100">
        <f t="shared" si="14"/>
        <v>0</v>
      </c>
    </row>
    <row r="301" spans="1:9" x14ac:dyDescent="0.15">
      <c r="A301" s="103" t="s">
        <v>452</v>
      </c>
      <c r="B301" s="115" t="s">
        <v>453</v>
      </c>
      <c r="C301" s="98">
        <v>20.353673164</v>
      </c>
      <c r="D301" s="97">
        <v>11.834984714999999</v>
      </c>
      <c r="E301" s="99">
        <f t="shared" si="12"/>
        <v>0.71978871575585313</v>
      </c>
      <c r="F301" s="98">
        <v>7.80060178</v>
      </c>
      <c r="G301" s="97">
        <v>9.8260851199999983</v>
      </c>
      <c r="H301" s="99">
        <f t="shared" si="13"/>
        <v>-0.20613329879234743</v>
      </c>
      <c r="I301" s="100">
        <f t="shared" si="14"/>
        <v>0.38325277787191259</v>
      </c>
    </row>
    <row r="302" spans="1:9" x14ac:dyDescent="0.15">
      <c r="A302" s="103" t="s">
        <v>454</v>
      </c>
      <c r="B302" s="115" t="s">
        <v>455</v>
      </c>
      <c r="C302" s="98">
        <v>3.0742952900000002</v>
      </c>
      <c r="D302" s="97">
        <v>3.9808913700000002</v>
      </c>
      <c r="E302" s="99">
        <f t="shared" si="12"/>
        <v>-0.22773695530405791</v>
      </c>
      <c r="F302" s="98">
        <v>4.3459959800000005</v>
      </c>
      <c r="G302" s="97">
        <v>2.6634580800000003</v>
      </c>
      <c r="H302" s="99">
        <f t="shared" si="13"/>
        <v>0.6317118007729261</v>
      </c>
      <c r="I302" s="100">
        <f t="shared" si="14"/>
        <v>1.4136559991932331</v>
      </c>
    </row>
    <row r="303" spans="1:9" x14ac:dyDescent="0.15">
      <c r="A303" s="105" t="s">
        <v>456</v>
      </c>
      <c r="B303" s="115" t="s">
        <v>457</v>
      </c>
      <c r="C303" s="98">
        <v>34.083928405000002</v>
      </c>
      <c r="D303" s="97">
        <v>19.049038535000001</v>
      </c>
      <c r="E303" s="99">
        <f t="shared" si="12"/>
        <v>0.78927289912167731</v>
      </c>
      <c r="F303" s="98">
        <v>21.057686050000001</v>
      </c>
      <c r="G303" s="97">
        <v>13.780343029999999</v>
      </c>
      <c r="H303" s="99">
        <f t="shared" si="13"/>
        <v>0.52809592650612003</v>
      </c>
      <c r="I303" s="100">
        <f t="shared" si="14"/>
        <v>0.61781863286952876</v>
      </c>
    </row>
    <row r="304" spans="1:9" x14ac:dyDescent="0.15">
      <c r="A304" s="103" t="s">
        <v>458</v>
      </c>
      <c r="B304" s="115" t="s">
        <v>459</v>
      </c>
      <c r="C304" s="98">
        <v>7.9831290099999999</v>
      </c>
      <c r="D304" s="97">
        <v>3.9820977000000002</v>
      </c>
      <c r="E304" s="99">
        <f t="shared" si="12"/>
        <v>1.0047546824378517</v>
      </c>
      <c r="F304" s="98">
        <v>16.173441409999999</v>
      </c>
      <c r="G304" s="97">
        <v>5.6504053700000005</v>
      </c>
      <c r="H304" s="99">
        <f t="shared" si="13"/>
        <v>1.8623506369773959</v>
      </c>
      <c r="I304" s="100">
        <f t="shared" si="14"/>
        <v>2.0259526546220754</v>
      </c>
    </row>
    <row r="305" spans="1:9" x14ac:dyDescent="0.15">
      <c r="A305" s="103" t="s">
        <v>460</v>
      </c>
      <c r="B305" s="115" t="s">
        <v>461</v>
      </c>
      <c r="C305" s="98">
        <v>12.107787500000001</v>
      </c>
      <c r="D305" s="97">
        <v>3.80252875</v>
      </c>
      <c r="E305" s="99">
        <f t="shared" si="12"/>
        <v>2.1841409483097269</v>
      </c>
      <c r="F305" s="98">
        <v>12.35322757</v>
      </c>
      <c r="G305" s="97">
        <v>6.4513328099999994</v>
      </c>
      <c r="H305" s="99">
        <f t="shared" si="13"/>
        <v>0.91483340478911068</v>
      </c>
      <c r="I305" s="100">
        <f t="shared" si="14"/>
        <v>1.0202712568254109</v>
      </c>
    </row>
    <row r="306" spans="1:9" x14ac:dyDescent="0.15">
      <c r="A306" s="103" t="s">
        <v>474</v>
      </c>
      <c r="B306" s="115" t="s">
        <v>475</v>
      </c>
      <c r="C306" s="98">
        <v>26.111858260999998</v>
      </c>
      <c r="D306" s="97">
        <v>8.452426813999999</v>
      </c>
      <c r="E306" s="99">
        <f t="shared" si="12"/>
        <v>2.0892735110998149</v>
      </c>
      <c r="F306" s="98">
        <v>10.62366673</v>
      </c>
      <c r="G306" s="97">
        <v>8.7390855999999992</v>
      </c>
      <c r="H306" s="99">
        <f t="shared" si="13"/>
        <v>0.21564969337295437</v>
      </c>
      <c r="I306" s="100">
        <f t="shared" si="14"/>
        <v>0.40685219044204279</v>
      </c>
    </row>
    <row r="307" spans="1:9" x14ac:dyDescent="0.15">
      <c r="A307" s="103" t="s">
        <v>476</v>
      </c>
      <c r="B307" s="115" t="s">
        <v>477</v>
      </c>
      <c r="C307" s="98">
        <v>23.394659647000001</v>
      </c>
      <c r="D307" s="97">
        <v>19.291670205999999</v>
      </c>
      <c r="E307" s="99">
        <f t="shared" si="12"/>
        <v>0.21268191904524225</v>
      </c>
      <c r="F307" s="98">
        <v>32.01965895</v>
      </c>
      <c r="G307" s="97">
        <v>16.066954920000001</v>
      </c>
      <c r="H307" s="99">
        <f t="shared" si="13"/>
        <v>0.99288907633282886</v>
      </c>
      <c r="I307" s="100">
        <f t="shared" si="14"/>
        <v>1.3686738526288422</v>
      </c>
    </row>
    <row r="308" spans="1:9" x14ac:dyDescent="0.15">
      <c r="A308" s="105" t="s">
        <v>1367</v>
      </c>
      <c r="B308" s="115" t="s">
        <v>1388</v>
      </c>
      <c r="C308" s="98">
        <v>2.5347000000000001E-2</v>
      </c>
      <c r="D308" s="97"/>
      <c r="E308" s="99" t="str">
        <f t="shared" si="12"/>
        <v/>
      </c>
      <c r="F308" s="98">
        <v>4.9628100000000001E-2</v>
      </c>
      <c r="G308" s="97"/>
      <c r="H308" s="99" t="str">
        <f t="shared" si="13"/>
        <v/>
      </c>
      <c r="I308" s="100">
        <f t="shared" si="14"/>
        <v>1.9579476861167002</v>
      </c>
    </row>
    <row r="309" spans="1:9" x14ac:dyDescent="0.15">
      <c r="A309" s="103" t="s">
        <v>478</v>
      </c>
      <c r="B309" s="115" t="s">
        <v>479</v>
      </c>
      <c r="C309" s="98">
        <v>4.9426729500000004</v>
      </c>
      <c r="D309" s="97">
        <v>3.0396654000000001</v>
      </c>
      <c r="E309" s="99">
        <f t="shared" si="12"/>
        <v>0.62605823325159426</v>
      </c>
      <c r="F309" s="98">
        <v>3.84227177</v>
      </c>
      <c r="G309" s="97">
        <v>2.1879115200000001</v>
      </c>
      <c r="H309" s="99">
        <f t="shared" si="13"/>
        <v>0.75613672439550927</v>
      </c>
      <c r="I309" s="100">
        <f t="shared" si="14"/>
        <v>0.77736718752552703</v>
      </c>
    </row>
    <row r="310" spans="1:9" x14ac:dyDescent="0.15">
      <c r="A310" s="103" t="s">
        <v>480</v>
      </c>
      <c r="B310" s="115" t="s">
        <v>481</v>
      </c>
      <c r="C310" s="98">
        <v>8.1345953899999994</v>
      </c>
      <c r="D310" s="97">
        <v>5.8899674900000001</v>
      </c>
      <c r="E310" s="99">
        <f t="shared" si="12"/>
        <v>0.38109342773299404</v>
      </c>
      <c r="F310" s="98">
        <v>5.3275111100000005</v>
      </c>
      <c r="G310" s="97">
        <v>3.18755633</v>
      </c>
      <c r="H310" s="99">
        <f t="shared" si="13"/>
        <v>0.67134649821231562</v>
      </c>
      <c r="I310" s="100">
        <f t="shared" si="14"/>
        <v>0.65492023322379422</v>
      </c>
    </row>
    <row r="311" spans="1:9" x14ac:dyDescent="0.15">
      <c r="A311" s="103" t="s">
        <v>482</v>
      </c>
      <c r="B311" s="115" t="s">
        <v>483</v>
      </c>
      <c r="C311" s="98">
        <v>8.276910612</v>
      </c>
      <c r="D311" s="97">
        <v>6.4687539960000002</v>
      </c>
      <c r="E311" s="99">
        <f t="shared" si="12"/>
        <v>0.27952162303870054</v>
      </c>
      <c r="F311" s="98">
        <v>13.523109439999999</v>
      </c>
      <c r="G311" s="97">
        <v>14.019721259999999</v>
      </c>
      <c r="H311" s="99">
        <f t="shared" si="13"/>
        <v>-3.5422374724160544E-2</v>
      </c>
      <c r="I311" s="100">
        <f t="shared" si="14"/>
        <v>1.6338353854388585</v>
      </c>
    </row>
    <row r="312" spans="1:9" x14ac:dyDescent="0.15">
      <c r="A312" s="103" t="s">
        <v>484</v>
      </c>
      <c r="B312" s="115" t="s">
        <v>485</v>
      </c>
      <c r="C312" s="98">
        <v>8.674358153</v>
      </c>
      <c r="D312" s="97">
        <v>3.4554467200000003</v>
      </c>
      <c r="E312" s="99">
        <f t="shared" si="12"/>
        <v>1.5103434825931852</v>
      </c>
      <c r="F312" s="98">
        <v>6.7807055900000002</v>
      </c>
      <c r="G312" s="97">
        <v>1.9252568300000001</v>
      </c>
      <c r="H312" s="99">
        <f t="shared" si="13"/>
        <v>2.5219745668945373</v>
      </c>
      <c r="I312" s="100">
        <f t="shared" si="14"/>
        <v>0.78169536816449225</v>
      </c>
    </row>
    <row r="313" spans="1:9" x14ac:dyDescent="0.15">
      <c r="A313" s="103" t="s">
        <v>486</v>
      </c>
      <c r="B313" s="115" t="s">
        <v>487</v>
      </c>
      <c r="C313" s="98">
        <v>0.95619432999999998</v>
      </c>
      <c r="D313" s="97">
        <v>0.29739724000000001</v>
      </c>
      <c r="E313" s="99">
        <f t="shared" si="12"/>
        <v>2.2152091593049081</v>
      </c>
      <c r="F313" s="98">
        <v>1.0910755300000001</v>
      </c>
      <c r="G313" s="97">
        <v>0.26377595000000004</v>
      </c>
      <c r="H313" s="99">
        <f t="shared" si="13"/>
        <v>3.1363722886790857</v>
      </c>
      <c r="I313" s="100">
        <f t="shared" si="14"/>
        <v>1.1410604474092627</v>
      </c>
    </row>
    <row r="314" spans="1:9" x14ac:dyDescent="0.15">
      <c r="A314" s="105" t="s">
        <v>488</v>
      </c>
      <c r="B314" s="115" t="s">
        <v>489</v>
      </c>
      <c r="C314" s="98">
        <v>0.41713600000000001</v>
      </c>
      <c r="D314" s="97">
        <v>0</v>
      </c>
      <c r="E314" s="99" t="str">
        <f t="shared" si="12"/>
        <v/>
      </c>
      <c r="F314" s="98">
        <v>0</v>
      </c>
      <c r="G314" s="97">
        <v>0</v>
      </c>
      <c r="H314" s="99" t="str">
        <f t="shared" si="13"/>
        <v/>
      </c>
      <c r="I314" s="100">
        <f t="shared" si="14"/>
        <v>0</v>
      </c>
    </row>
    <row r="315" spans="1:9" x14ac:dyDescent="0.15">
      <c r="A315" s="103" t="s">
        <v>490</v>
      </c>
      <c r="B315" s="115" t="s">
        <v>491</v>
      </c>
      <c r="C315" s="98">
        <v>36.298467722000005</v>
      </c>
      <c r="D315" s="97">
        <v>23.407652199999998</v>
      </c>
      <c r="E315" s="99">
        <f t="shared" si="12"/>
        <v>0.55070946081469918</v>
      </c>
      <c r="F315" s="98">
        <v>21.354158210000001</v>
      </c>
      <c r="G315" s="97">
        <v>24.344624530000001</v>
      </c>
      <c r="H315" s="99">
        <f t="shared" si="13"/>
        <v>-0.12283887625027168</v>
      </c>
      <c r="I315" s="100">
        <f t="shared" si="14"/>
        <v>0.58829365397860967</v>
      </c>
    </row>
    <row r="316" spans="1:9" x14ac:dyDescent="0.15">
      <c r="A316" s="103" t="s">
        <v>492</v>
      </c>
      <c r="B316" s="115" t="s">
        <v>493</v>
      </c>
      <c r="C316" s="98">
        <v>0</v>
      </c>
      <c r="D316" s="97">
        <v>0</v>
      </c>
      <c r="E316" s="99" t="str">
        <f t="shared" si="12"/>
        <v/>
      </c>
      <c r="F316" s="98">
        <v>0</v>
      </c>
      <c r="G316" s="97">
        <v>0</v>
      </c>
      <c r="H316" s="99" t="str">
        <f t="shared" si="13"/>
        <v/>
      </c>
      <c r="I316" s="100" t="str">
        <f t="shared" si="14"/>
        <v/>
      </c>
    </row>
    <row r="317" spans="1:9" x14ac:dyDescent="0.15">
      <c r="A317" s="103" t="s">
        <v>1214</v>
      </c>
      <c r="B317" s="115" t="s">
        <v>494</v>
      </c>
      <c r="C317" s="98">
        <v>21.436761690000001</v>
      </c>
      <c r="D317" s="97">
        <v>8.8174768500000003</v>
      </c>
      <c r="E317" s="99">
        <f t="shared" si="12"/>
        <v>1.4311673344512381</v>
      </c>
      <c r="F317" s="98">
        <v>29.853692239999997</v>
      </c>
      <c r="G317" s="97">
        <v>26.58226166</v>
      </c>
      <c r="H317" s="99">
        <f t="shared" si="13"/>
        <v>0.12306818064780112</v>
      </c>
      <c r="I317" s="100">
        <f t="shared" si="14"/>
        <v>1.3926400205272793</v>
      </c>
    </row>
    <row r="318" spans="1:9" x14ac:dyDescent="0.15">
      <c r="A318" s="103" t="s">
        <v>495</v>
      </c>
      <c r="B318" s="115" t="s">
        <v>496</v>
      </c>
      <c r="C318" s="98">
        <v>32.190751081000002</v>
      </c>
      <c r="D318" s="97">
        <v>14.921017465</v>
      </c>
      <c r="E318" s="99">
        <f t="shared" si="12"/>
        <v>1.1574099190292717</v>
      </c>
      <c r="F318" s="98">
        <v>26.587284459999999</v>
      </c>
      <c r="G318" s="97">
        <v>16.75733498</v>
      </c>
      <c r="H318" s="99">
        <f t="shared" si="13"/>
        <v>0.58660577542503711</v>
      </c>
      <c r="I318" s="100">
        <f t="shared" si="14"/>
        <v>0.82592929854602415</v>
      </c>
    </row>
    <row r="319" spans="1:9" x14ac:dyDescent="0.15">
      <c r="A319" s="103" t="s">
        <v>497</v>
      </c>
      <c r="B319" s="115" t="s">
        <v>498</v>
      </c>
      <c r="C319" s="98">
        <v>348.97958362399999</v>
      </c>
      <c r="D319" s="97">
        <v>133.00873725900001</v>
      </c>
      <c r="E319" s="99">
        <f t="shared" si="12"/>
        <v>1.6237342810378896</v>
      </c>
      <c r="F319" s="98">
        <v>136.84499574</v>
      </c>
      <c r="G319" s="97">
        <v>139.99260731000001</v>
      </c>
      <c r="H319" s="99">
        <f t="shared" si="13"/>
        <v>-2.2484127058437609E-2</v>
      </c>
      <c r="I319" s="100">
        <f t="shared" si="14"/>
        <v>0.39212894438959639</v>
      </c>
    </row>
    <row r="320" spans="1:9" x14ac:dyDescent="0.15">
      <c r="A320" s="105" t="s">
        <v>1516</v>
      </c>
      <c r="B320" s="115" t="s">
        <v>1386</v>
      </c>
      <c r="C320" s="98">
        <v>4.6680000000000003E-3</v>
      </c>
      <c r="D320" s="97"/>
      <c r="E320" s="99" t="str">
        <f t="shared" si="12"/>
        <v/>
      </c>
      <c r="F320" s="98">
        <v>0</v>
      </c>
      <c r="G320" s="97"/>
      <c r="H320" s="99" t="str">
        <f t="shared" si="13"/>
        <v/>
      </c>
      <c r="I320" s="100">
        <f t="shared" si="14"/>
        <v>0</v>
      </c>
    </row>
    <row r="321" spans="1:9" x14ac:dyDescent="0.15">
      <c r="A321" s="103" t="s">
        <v>499</v>
      </c>
      <c r="B321" s="115" t="s">
        <v>500</v>
      </c>
      <c r="C321" s="98">
        <v>3.9958672850000001</v>
      </c>
      <c r="D321" s="97">
        <v>4.9581007900000005</v>
      </c>
      <c r="E321" s="99">
        <f t="shared" si="12"/>
        <v>-0.19407300209401357</v>
      </c>
      <c r="F321" s="98">
        <v>5.62863896</v>
      </c>
      <c r="G321" s="97">
        <v>5.68800828</v>
      </c>
      <c r="H321" s="99">
        <f t="shared" si="13"/>
        <v>-1.0437628969133694E-2</v>
      </c>
      <c r="I321" s="100">
        <f t="shared" si="14"/>
        <v>1.4086150911791355</v>
      </c>
    </row>
    <row r="322" spans="1:9" x14ac:dyDescent="0.15">
      <c r="A322" s="103" t="s">
        <v>1169</v>
      </c>
      <c r="B322" s="115" t="s">
        <v>501</v>
      </c>
      <c r="C322" s="98">
        <v>0.91095574000000001</v>
      </c>
      <c r="D322" s="97">
        <v>0.1862065</v>
      </c>
      <c r="E322" s="99">
        <f t="shared" si="12"/>
        <v>3.8921801333465806</v>
      </c>
      <c r="F322" s="98">
        <v>0.43919539000000002</v>
      </c>
      <c r="G322" s="97">
        <v>0.23663909</v>
      </c>
      <c r="H322" s="99">
        <f t="shared" si="13"/>
        <v>0.85597142889621503</v>
      </c>
      <c r="I322" s="100">
        <f t="shared" si="14"/>
        <v>0.48212593731502257</v>
      </c>
    </row>
    <row r="323" spans="1:9" x14ac:dyDescent="0.15">
      <c r="A323" s="103" t="s">
        <v>502</v>
      </c>
      <c r="B323" s="115" t="s">
        <v>503</v>
      </c>
      <c r="C323" s="98">
        <v>0.90321308</v>
      </c>
      <c r="D323" s="97">
        <v>0.52862688000000002</v>
      </c>
      <c r="E323" s="99">
        <f t="shared" si="12"/>
        <v>0.70860225647246677</v>
      </c>
      <c r="F323" s="98">
        <v>6.3972019400000004</v>
      </c>
      <c r="G323" s="97">
        <v>1.77655797</v>
      </c>
      <c r="H323" s="99">
        <f t="shared" si="13"/>
        <v>2.600896817343934</v>
      </c>
      <c r="I323" s="100">
        <f t="shared" si="14"/>
        <v>7.0827162290430961</v>
      </c>
    </row>
    <row r="324" spans="1:9" x14ac:dyDescent="0.15">
      <c r="A324" s="116" t="s">
        <v>504</v>
      </c>
      <c r="B324" s="115" t="s">
        <v>505</v>
      </c>
      <c r="C324" s="98">
        <v>0.17774932000000002</v>
      </c>
      <c r="D324" s="97">
        <v>8.3030100000000009E-2</v>
      </c>
      <c r="E324" s="99">
        <f t="shared" si="12"/>
        <v>1.1407817165100367</v>
      </c>
      <c r="F324" s="98">
        <v>2.5479999999999999E-3</v>
      </c>
      <c r="G324" s="97">
        <v>0.16181459000000001</v>
      </c>
      <c r="H324" s="99">
        <f t="shared" si="13"/>
        <v>-0.98425358306689159</v>
      </c>
      <c r="I324" s="100">
        <f t="shared" si="14"/>
        <v>1.4334794642252357E-2</v>
      </c>
    </row>
    <row r="325" spans="1:9" x14ac:dyDescent="0.15">
      <c r="A325" s="132" t="s">
        <v>1368</v>
      </c>
      <c r="B325" s="115" t="s">
        <v>1389</v>
      </c>
      <c r="C325" s="98">
        <v>3.064128E-2</v>
      </c>
      <c r="D325" s="97"/>
      <c r="E325" s="99" t="str">
        <f t="shared" si="12"/>
        <v/>
      </c>
      <c r="F325" s="98">
        <v>0</v>
      </c>
      <c r="G325" s="97"/>
      <c r="H325" s="99" t="str">
        <f t="shared" si="13"/>
        <v/>
      </c>
      <c r="I325" s="100">
        <f t="shared" si="14"/>
        <v>0</v>
      </c>
    </row>
    <row r="326" spans="1:9" x14ac:dyDescent="0.15">
      <c r="A326" s="116" t="s">
        <v>506</v>
      </c>
      <c r="B326" s="115" t="s">
        <v>507</v>
      </c>
      <c r="C326" s="98">
        <v>40.106362969999999</v>
      </c>
      <c r="D326" s="97">
        <v>36.087942895000005</v>
      </c>
      <c r="E326" s="99">
        <f t="shared" si="12"/>
        <v>0.11135076573058833</v>
      </c>
      <c r="F326" s="98">
        <v>19.604182980000001</v>
      </c>
      <c r="G326" s="97">
        <v>18.35040665</v>
      </c>
      <c r="H326" s="99">
        <f t="shared" si="13"/>
        <v>6.8324171442816439E-2</v>
      </c>
      <c r="I326" s="100">
        <f t="shared" si="14"/>
        <v>0.48880480622648692</v>
      </c>
    </row>
    <row r="327" spans="1:9" x14ac:dyDescent="0.15">
      <c r="A327" s="116" t="s">
        <v>508</v>
      </c>
      <c r="B327" s="115" t="s">
        <v>509</v>
      </c>
      <c r="C327" s="98">
        <v>11.459914755000002</v>
      </c>
      <c r="D327" s="97">
        <v>18.914778875</v>
      </c>
      <c r="E327" s="99">
        <f t="shared" ref="E327:E390" si="15">IF(ISERROR(C327/D327-1),"",(C327/D327-1))</f>
        <v>-0.394129065386708</v>
      </c>
      <c r="F327" s="98">
        <v>7.1326433200000006</v>
      </c>
      <c r="G327" s="97">
        <v>19.143955420000001</v>
      </c>
      <c r="H327" s="99">
        <f t="shared" ref="H327:H390" si="16">IF(ISERROR(F327/G327-1),"",(F327/G327-1))</f>
        <v>-0.62742060543306466</v>
      </c>
      <c r="I327" s="100">
        <f t="shared" ref="I327:I390" si="17">IF(ISERROR(F327/C327),"",(F327/C327))</f>
        <v>0.62239933476712839</v>
      </c>
    </row>
    <row r="328" spans="1:9" x14ac:dyDescent="0.15">
      <c r="A328" s="116" t="s">
        <v>511</v>
      </c>
      <c r="B328" s="115" t="s">
        <v>512</v>
      </c>
      <c r="C328" s="98">
        <v>18.729986828000001</v>
      </c>
      <c r="D328" s="97">
        <v>16.08167401</v>
      </c>
      <c r="E328" s="99">
        <f t="shared" si="15"/>
        <v>0.16467892685507812</v>
      </c>
      <c r="F328" s="98">
        <v>5.17088795</v>
      </c>
      <c r="G328" s="97">
        <v>0.61873666999999999</v>
      </c>
      <c r="H328" s="99">
        <f t="shared" si="16"/>
        <v>7.3571706684202187</v>
      </c>
      <c r="I328" s="100">
        <f t="shared" si="17"/>
        <v>0.27607536500078522</v>
      </c>
    </row>
    <row r="329" spans="1:9" x14ac:dyDescent="0.15">
      <c r="A329" s="103" t="s">
        <v>513</v>
      </c>
      <c r="B329" s="115" t="s">
        <v>514</v>
      </c>
      <c r="C329" s="98">
        <v>20.933575416</v>
      </c>
      <c r="D329" s="97">
        <v>17.433763936000002</v>
      </c>
      <c r="E329" s="99">
        <f t="shared" si="15"/>
        <v>0.20074904609514821</v>
      </c>
      <c r="F329" s="98">
        <v>2.30712757</v>
      </c>
      <c r="G329" s="97">
        <v>6.1656996399999997</v>
      </c>
      <c r="H329" s="99">
        <f t="shared" si="16"/>
        <v>-0.62581252660565867</v>
      </c>
      <c r="I329" s="100">
        <f t="shared" si="17"/>
        <v>0.11021182593760886</v>
      </c>
    </row>
    <row r="330" spans="1:9" x14ac:dyDescent="0.15">
      <c r="A330" s="103" t="s">
        <v>515</v>
      </c>
      <c r="B330" s="115" t="s">
        <v>516</v>
      </c>
      <c r="C330" s="98">
        <v>6.297288998</v>
      </c>
      <c r="D330" s="97">
        <v>4.9510359469999994</v>
      </c>
      <c r="E330" s="99">
        <f t="shared" si="15"/>
        <v>0.27191340669132913</v>
      </c>
      <c r="F330" s="98">
        <v>8.6866488699999991</v>
      </c>
      <c r="G330" s="97">
        <v>9.2485401700000001</v>
      </c>
      <c r="H330" s="99">
        <f t="shared" si="16"/>
        <v>-6.0754593662536993E-2</v>
      </c>
      <c r="I330" s="100">
        <f t="shared" si="17"/>
        <v>1.3794267458201224</v>
      </c>
    </row>
    <row r="331" spans="1:9" x14ac:dyDescent="0.15">
      <c r="A331" s="103" t="s">
        <v>517</v>
      </c>
      <c r="B331" s="115" t="s">
        <v>518</v>
      </c>
      <c r="C331" s="98">
        <v>1.0591308100000001</v>
      </c>
      <c r="D331" s="97">
        <v>0.69294568000000001</v>
      </c>
      <c r="E331" s="99">
        <f t="shared" si="15"/>
        <v>0.52844709270718027</v>
      </c>
      <c r="F331" s="98">
        <v>0.35328745</v>
      </c>
      <c r="G331" s="97">
        <v>2.346809E-2</v>
      </c>
      <c r="H331" s="99">
        <f t="shared" si="16"/>
        <v>14.05394985275751</v>
      </c>
      <c r="I331" s="100">
        <f t="shared" si="17"/>
        <v>0.33356356614722593</v>
      </c>
    </row>
    <row r="332" spans="1:9" x14ac:dyDescent="0.15">
      <c r="A332" s="103" t="s">
        <v>519</v>
      </c>
      <c r="B332" s="115" t="s">
        <v>520</v>
      </c>
      <c r="C332" s="98">
        <v>232.73316284000001</v>
      </c>
      <c r="D332" s="97">
        <v>152.366591556</v>
      </c>
      <c r="E332" s="99">
        <f t="shared" si="15"/>
        <v>0.52745533297870284</v>
      </c>
      <c r="F332" s="98">
        <v>30.19775602</v>
      </c>
      <c r="G332" s="97">
        <v>27.86549428</v>
      </c>
      <c r="H332" s="99">
        <f t="shared" si="16"/>
        <v>8.369712435619503E-2</v>
      </c>
      <c r="I332" s="100">
        <f t="shared" si="17"/>
        <v>0.12975269897724215</v>
      </c>
    </row>
    <row r="333" spans="1:9" x14ac:dyDescent="0.15">
      <c r="A333" s="103" t="s">
        <v>521</v>
      </c>
      <c r="B333" s="115" t="s">
        <v>522</v>
      </c>
      <c r="C333" s="98">
        <v>0.46564142999999997</v>
      </c>
      <c r="D333" s="97">
        <v>0.74002784699999991</v>
      </c>
      <c r="E333" s="99">
        <f t="shared" si="15"/>
        <v>-0.37077850260951051</v>
      </c>
      <c r="F333" s="98">
        <v>2.5781599999999999E-3</v>
      </c>
      <c r="G333" s="97">
        <v>0.33170073999999999</v>
      </c>
      <c r="H333" s="99">
        <f t="shared" si="16"/>
        <v>-0.99222745176872384</v>
      </c>
      <c r="I333" s="100">
        <f t="shared" si="17"/>
        <v>5.5367925487214489E-3</v>
      </c>
    </row>
    <row r="334" spans="1:9" x14ac:dyDescent="0.15">
      <c r="A334" s="103" t="s">
        <v>606</v>
      </c>
      <c r="B334" s="115" t="s">
        <v>607</v>
      </c>
      <c r="C334" s="98">
        <v>0.69198657900000005</v>
      </c>
      <c r="D334" s="97">
        <v>2.5009476959999999</v>
      </c>
      <c r="E334" s="99">
        <f t="shared" si="15"/>
        <v>-0.72331025550563932</v>
      </c>
      <c r="F334" s="98">
        <v>0.24628506</v>
      </c>
      <c r="G334" s="97">
        <v>16.390380929999999</v>
      </c>
      <c r="H334" s="99">
        <f t="shared" si="16"/>
        <v>-0.98497380499868592</v>
      </c>
      <c r="I334" s="100">
        <f t="shared" si="17"/>
        <v>0.35591016859880453</v>
      </c>
    </row>
    <row r="335" spans="1:9" x14ac:dyDescent="0.15">
      <c r="A335" s="103" t="s">
        <v>1170</v>
      </c>
      <c r="B335" s="115" t="s">
        <v>608</v>
      </c>
      <c r="C335" s="98">
        <v>137.71013280700001</v>
      </c>
      <c r="D335" s="97">
        <v>90.645759943000002</v>
      </c>
      <c r="E335" s="99">
        <f t="shared" si="15"/>
        <v>0.51921207228661426</v>
      </c>
      <c r="F335" s="98">
        <v>54.604004090000004</v>
      </c>
      <c r="G335" s="97">
        <v>0.73075908000000001</v>
      </c>
      <c r="H335" s="99">
        <f t="shared" si="16"/>
        <v>73.722306686904261</v>
      </c>
      <c r="I335" s="100">
        <f t="shared" si="17"/>
        <v>0.39651406165243641</v>
      </c>
    </row>
    <row r="336" spans="1:9" x14ac:dyDescent="0.15">
      <c r="A336" s="103" t="s">
        <v>609</v>
      </c>
      <c r="B336" s="115" t="s">
        <v>610</v>
      </c>
      <c r="C336" s="98">
        <v>0.27972590000000003</v>
      </c>
      <c r="D336" s="97">
        <v>0.93473837999999998</v>
      </c>
      <c r="E336" s="99">
        <f t="shared" si="15"/>
        <v>-0.70074418041976616</v>
      </c>
      <c r="F336" s="98">
        <v>1.3902290500000001</v>
      </c>
      <c r="G336" s="97">
        <v>0.67670603000000007</v>
      </c>
      <c r="H336" s="99">
        <f t="shared" si="16"/>
        <v>1.0544061798887769</v>
      </c>
      <c r="I336" s="100">
        <f t="shared" si="17"/>
        <v>4.9699689946479753</v>
      </c>
    </row>
    <row r="337" spans="1:9" x14ac:dyDescent="0.15">
      <c r="A337" s="103" t="s">
        <v>611</v>
      </c>
      <c r="B337" s="115" t="s">
        <v>612</v>
      </c>
      <c r="C337" s="98">
        <v>1.27271728</v>
      </c>
      <c r="D337" s="97">
        <v>0.19232476999999998</v>
      </c>
      <c r="E337" s="99">
        <f t="shared" si="15"/>
        <v>5.6175421917832011</v>
      </c>
      <c r="F337" s="98">
        <v>1.276188E-2</v>
      </c>
      <c r="G337" s="97">
        <v>4.6646989999999999E-2</v>
      </c>
      <c r="H337" s="99">
        <f t="shared" si="16"/>
        <v>-0.72641578802833795</v>
      </c>
      <c r="I337" s="100">
        <f t="shared" si="17"/>
        <v>1.0027270156966833E-2</v>
      </c>
    </row>
    <row r="338" spans="1:9" x14ac:dyDescent="0.15">
      <c r="A338" s="103" t="s">
        <v>613</v>
      </c>
      <c r="B338" s="115" t="s">
        <v>614</v>
      </c>
      <c r="C338" s="98">
        <v>30.876414710000002</v>
      </c>
      <c r="D338" s="97">
        <v>21.507904850000003</v>
      </c>
      <c r="E338" s="99">
        <f t="shared" si="15"/>
        <v>0.4355844944143874</v>
      </c>
      <c r="F338" s="98">
        <v>41.777864960000002</v>
      </c>
      <c r="G338" s="97">
        <v>16.836132410000001</v>
      </c>
      <c r="H338" s="99">
        <f t="shared" si="16"/>
        <v>1.4814407455708527</v>
      </c>
      <c r="I338" s="100">
        <f t="shared" si="17"/>
        <v>1.3530672311662315</v>
      </c>
    </row>
    <row r="339" spans="1:9" x14ac:dyDescent="0.15">
      <c r="A339" s="103" t="s">
        <v>615</v>
      </c>
      <c r="B339" s="115" t="s">
        <v>616</v>
      </c>
      <c r="C339" s="98">
        <v>1.61587076</v>
      </c>
      <c r="D339" s="97">
        <v>3.9613046150000004</v>
      </c>
      <c r="E339" s="99">
        <f t="shared" si="15"/>
        <v>-0.59208621475831646</v>
      </c>
      <c r="F339" s="98">
        <v>0.25558140000000001</v>
      </c>
      <c r="G339" s="97">
        <v>1.7359861999999999</v>
      </c>
      <c r="H339" s="99">
        <f t="shared" si="16"/>
        <v>-0.85277452090344963</v>
      </c>
      <c r="I339" s="100">
        <f t="shared" si="17"/>
        <v>0.1581694565721333</v>
      </c>
    </row>
    <row r="340" spans="1:9" x14ac:dyDescent="0.15">
      <c r="A340" s="103" t="s">
        <v>617</v>
      </c>
      <c r="B340" s="115" t="s">
        <v>618</v>
      </c>
      <c r="C340" s="98">
        <v>9.1950000000000004E-2</v>
      </c>
      <c r="D340" s="97">
        <v>1.42620916</v>
      </c>
      <c r="E340" s="99">
        <f t="shared" si="15"/>
        <v>-0.93552839052022352</v>
      </c>
      <c r="F340" s="98">
        <v>0</v>
      </c>
      <c r="G340" s="97">
        <v>0.91849223999999996</v>
      </c>
      <c r="H340" s="99">
        <f t="shared" si="16"/>
        <v>-1</v>
      </c>
      <c r="I340" s="100">
        <f t="shared" si="17"/>
        <v>0</v>
      </c>
    </row>
    <row r="341" spans="1:9" x14ac:dyDescent="0.15">
      <c r="A341" s="103" t="s">
        <v>619</v>
      </c>
      <c r="B341" s="115" t="s">
        <v>620</v>
      </c>
      <c r="C341" s="98">
        <v>1.2096442000000001</v>
      </c>
      <c r="D341" s="97">
        <v>7.26131E-3</v>
      </c>
      <c r="E341" s="99">
        <f t="shared" si="15"/>
        <v>165.58759920730557</v>
      </c>
      <c r="F341" s="98">
        <v>1.9298430000000002E-2</v>
      </c>
      <c r="G341" s="97">
        <v>0</v>
      </c>
      <c r="H341" s="99" t="str">
        <f t="shared" si="16"/>
        <v/>
      </c>
      <c r="I341" s="100">
        <f t="shared" si="17"/>
        <v>1.5953806912809568E-2</v>
      </c>
    </row>
    <row r="342" spans="1:9" x14ac:dyDescent="0.15">
      <c r="A342" s="103" t="s">
        <v>1120</v>
      </c>
      <c r="B342" s="115" t="s">
        <v>621</v>
      </c>
      <c r="C342" s="98">
        <v>1.8187072399999999</v>
      </c>
      <c r="D342" s="97">
        <v>3.1540619999999998E-2</v>
      </c>
      <c r="E342" s="99">
        <f t="shared" si="15"/>
        <v>56.662380764867656</v>
      </c>
      <c r="F342" s="98">
        <v>0</v>
      </c>
      <c r="G342" s="97">
        <v>1.518016E-2</v>
      </c>
      <c r="H342" s="99">
        <f t="shared" si="16"/>
        <v>-1</v>
      </c>
      <c r="I342" s="100">
        <f t="shared" si="17"/>
        <v>0</v>
      </c>
    </row>
    <row r="343" spans="1:9" x14ac:dyDescent="0.15">
      <c r="A343" s="103" t="s">
        <v>622</v>
      </c>
      <c r="B343" s="115" t="s">
        <v>623</v>
      </c>
      <c r="C343" s="98">
        <v>1.4039581200000002</v>
      </c>
      <c r="D343" s="97">
        <v>1.7995186699999999</v>
      </c>
      <c r="E343" s="99">
        <f t="shared" si="15"/>
        <v>-0.21981464076724455</v>
      </c>
      <c r="F343" s="98">
        <v>5.1563999999999994E-3</v>
      </c>
      <c r="G343" s="97">
        <v>6.8208009999999999E-2</v>
      </c>
      <c r="H343" s="99">
        <f t="shared" si="16"/>
        <v>-0.92440184078087018</v>
      </c>
      <c r="I343" s="100">
        <f t="shared" si="17"/>
        <v>3.6727591276013265E-3</v>
      </c>
    </row>
    <row r="344" spans="1:9" x14ac:dyDescent="0.15">
      <c r="A344" s="103" t="s">
        <v>624</v>
      </c>
      <c r="B344" s="115" t="s">
        <v>625</v>
      </c>
      <c r="C344" s="98">
        <v>3.6320805299999996</v>
      </c>
      <c r="D344" s="97">
        <v>3.4078308849999996</v>
      </c>
      <c r="E344" s="99">
        <f t="shared" si="15"/>
        <v>6.5804217570497148E-2</v>
      </c>
      <c r="F344" s="98">
        <v>1.6795000600000001</v>
      </c>
      <c r="G344" s="97">
        <v>0.98534741000000003</v>
      </c>
      <c r="H344" s="99">
        <f t="shared" si="16"/>
        <v>0.70447503383603549</v>
      </c>
      <c r="I344" s="100">
        <f t="shared" si="17"/>
        <v>0.4624071647442245</v>
      </c>
    </row>
    <row r="345" spans="1:9" x14ac:dyDescent="0.15">
      <c r="A345" s="103" t="s">
        <v>626</v>
      </c>
      <c r="B345" s="115" t="s">
        <v>627</v>
      </c>
      <c r="C345" s="98">
        <v>1.76259966</v>
      </c>
      <c r="D345" s="97">
        <v>6.9592999999999999E-3</v>
      </c>
      <c r="E345" s="99">
        <f t="shared" si="15"/>
        <v>252.27255040018395</v>
      </c>
      <c r="F345" s="98">
        <v>0</v>
      </c>
      <c r="G345" s="97">
        <v>0</v>
      </c>
      <c r="H345" s="99" t="str">
        <f t="shared" si="16"/>
        <v/>
      </c>
      <c r="I345" s="100">
        <f t="shared" si="17"/>
        <v>0</v>
      </c>
    </row>
    <row r="346" spans="1:9" x14ac:dyDescent="0.15">
      <c r="A346" s="103" t="s">
        <v>628</v>
      </c>
      <c r="B346" s="115" t="s">
        <v>629</v>
      </c>
      <c r="C346" s="98">
        <v>2.2724883500000002</v>
      </c>
      <c r="D346" s="97">
        <v>1.3019015900000002</v>
      </c>
      <c r="E346" s="99">
        <f t="shared" si="15"/>
        <v>0.74551468978542368</v>
      </c>
      <c r="F346" s="98">
        <v>0</v>
      </c>
      <c r="G346" s="97">
        <v>0</v>
      </c>
      <c r="H346" s="99" t="str">
        <f t="shared" si="16"/>
        <v/>
      </c>
      <c r="I346" s="100">
        <f t="shared" si="17"/>
        <v>0</v>
      </c>
    </row>
    <row r="347" spans="1:9" x14ac:dyDescent="0.15">
      <c r="A347" s="103" t="s">
        <v>630</v>
      </c>
      <c r="B347" s="115" t="s">
        <v>631</v>
      </c>
      <c r="C347" s="98">
        <v>0</v>
      </c>
      <c r="D347" s="97">
        <v>3.3629599999999999E-3</v>
      </c>
      <c r="E347" s="99">
        <f t="shared" si="15"/>
        <v>-1</v>
      </c>
      <c r="F347" s="98">
        <v>0</v>
      </c>
      <c r="G347" s="97">
        <v>0</v>
      </c>
      <c r="H347" s="99" t="str">
        <f t="shared" si="16"/>
        <v/>
      </c>
      <c r="I347" s="100" t="str">
        <f t="shared" si="17"/>
        <v/>
      </c>
    </row>
    <row r="348" spans="1:9" x14ac:dyDescent="0.15">
      <c r="A348" s="103" t="s">
        <v>632</v>
      </c>
      <c r="B348" s="115" t="s">
        <v>633</v>
      </c>
      <c r="C348" s="98">
        <v>2.4171182599999996</v>
      </c>
      <c r="D348" s="97">
        <v>3.2696331299999999</v>
      </c>
      <c r="E348" s="99">
        <f t="shared" si="15"/>
        <v>-0.26073716411113079</v>
      </c>
      <c r="F348" s="98">
        <v>1.5782450800000001</v>
      </c>
      <c r="G348" s="97">
        <v>86.133912309999999</v>
      </c>
      <c r="H348" s="99">
        <f t="shared" si="16"/>
        <v>-0.98167684437321479</v>
      </c>
      <c r="I348" s="100">
        <f t="shared" si="17"/>
        <v>0.65294491631534834</v>
      </c>
    </row>
    <row r="349" spans="1:9" x14ac:dyDescent="0.15">
      <c r="A349" s="103" t="s">
        <v>634</v>
      </c>
      <c r="B349" s="115" t="s">
        <v>635</v>
      </c>
      <c r="C349" s="98">
        <v>1.325</v>
      </c>
      <c r="D349" s="97">
        <v>3.8979177999999997</v>
      </c>
      <c r="E349" s="99">
        <f t="shared" si="15"/>
        <v>-0.66007492513054022</v>
      </c>
      <c r="F349" s="98">
        <v>0</v>
      </c>
      <c r="G349" s="97">
        <v>1.04621236</v>
      </c>
      <c r="H349" s="99">
        <f t="shared" si="16"/>
        <v>-1</v>
      </c>
      <c r="I349" s="100">
        <f t="shared" si="17"/>
        <v>0</v>
      </c>
    </row>
    <row r="350" spans="1:9" x14ac:dyDescent="0.15">
      <c r="A350" s="103" t="s">
        <v>636</v>
      </c>
      <c r="B350" s="115" t="s">
        <v>637</v>
      </c>
      <c r="C350" s="98">
        <v>0.25553910000000002</v>
      </c>
      <c r="D350" s="97">
        <v>2.2388631499999998</v>
      </c>
      <c r="E350" s="99">
        <f t="shared" si="15"/>
        <v>-0.88586211711957474</v>
      </c>
      <c r="F350" s="98">
        <v>0.24089148999999999</v>
      </c>
      <c r="G350" s="97">
        <v>3.2397123900000002</v>
      </c>
      <c r="H350" s="99">
        <f t="shared" si="16"/>
        <v>-0.92564417423486167</v>
      </c>
      <c r="I350" s="100">
        <f t="shared" si="17"/>
        <v>0.94267957428041327</v>
      </c>
    </row>
    <row r="351" spans="1:9" x14ac:dyDescent="0.15">
      <c r="A351" s="103" t="s">
        <v>638</v>
      </c>
      <c r="B351" s="115" t="s">
        <v>639</v>
      </c>
      <c r="C351" s="98">
        <v>1.2633241599999998</v>
      </c>
      <c r="D351" s="97">
        <v>3.9295530000000002E-2</v>
      </c>
      <c r="E351" s="99">
        <f t="shared" si="15"/>
        <v>31.149309603407808</v>
      </c>
      <c r="F351" s="98">
        <v>0</v>
      </c>
      <c r="G351" s="97">
        <v>0.1080387</v>
      </c>
      <c r="H351" s="99">
        <f t="shared" si="16"/>
        <v>-1</v>
      </c>
      <c r="I351" s="100">
        <f t="shared" si="17"/>
        <v>0</v>
      </c>
    </row>
    <row r="352" spans="1:9" x14ac:dyDescent="0.15">
      <c r="A352" s="103" t="s">
        <v>640</v>
      </c>
      <c r="B352" s="115" t="s">
        <v>641</v>
      </c>
      <c r="C352" s="98">
        <v>2.0939035600000002</v>
      </c>
      <c r="D352" s="97">
        <v>2.0762149000000001</v>
      </c>
      <c r="E352" s="99">
        <f t="shared" si="15"/>
        <v>8.5196672078600155E-3</v>
      </c>
      <c r="F352" s="98">
        <v>0</v>
      </c>
      <c r="G352" s="97">
        <v>0.1073226</v>
      </c>
      <c r="H352" s="99">
        <f t="shared" si="16"/>
        <v>-1</v>
      </c>
      <c r="I352" s="100">
        <f t="shared" si="17"/>
        <v>0</v>
      </c>
    </row>
    <row r="353" spans="1:9" x14ac:dyDescent="0.15">
      <c r="A353" s="103" t="s">
        <v>642</v>
      </c>
      <c r="B353" s="115" t="s">
        <v>643</v>
      </c>
      <c r="C353" s="98">
        <v>0.99359283999999992</v>
      </c>
      <c r="D353" s="97">
        <v>1.0298119999999999</v>
      </c>
      <c r="E353" s="99">
        <f t="shared" si="15"/>
        <v>-3.5170652507447997E-2</v>
      </c>
      <c r="F353" s="98">
        <v>0</v>
      </c>
      <c r="G353" s="97">
        <v>0</v>
      </c>
      <c r="H353" s="99" t="str">
        <f t="shared" si="16"/>
        <v/>
      </c>
      <c r="I353" s="100">
        <f t="shared" si="17"/>
        <v>0</v>
      </c>
    </row>
    <row r="354" spans="1:9" x14ac:dyDescent="0.15">
      <c r="A354" s="103" t="s">
        <v>644</v>
      </c>
      <c r="B354" s="115" t="s">
        <v>645</v>
      </c>
      <c r="C354" s="98">
        <v>4.7496152800000004</v>
      </c>
      <c r="D354" s="97">
        <v>1.550543081</v>
      </c>
      <c r="E354" s="99">
        <f t="shared" si="15"/>
        <v>2.0631946562470262</v>
      </c>
      <c r="F354" s="98">
        <v>6.5176070000000003E-2</v>
      </c>
      <c r="G354" s="97">
        <v>4.4102299999999994E-3</v>
      </c>
      <c r="H354" s="99">
        <f t="shared" si="16"/>
        <v>13.778383440319441</v>
      </c>
      <c r="I354" s="100">
        <f t="shared" si="17"/>
        <v>1.372238932160417E-2</v>
      </c>
    </row>
    <row r="355" spans="1:9" x14ac:dyDescent="0.15">
      <c r="A355" s="103" t="s">
        <v>646</v>
      </c>
      <c r="B355" s="115" t="s">
        <v>647</v>
      </c>
      <c r="C355" s="98">
        <v>0.39577037999999998</v>
      </c>
      <c r="D355" s="97">
        <v>2.512675E-2</v>
      </c>
      <c r="E355" s="99">
        <f t="shared" si="15"/>
        <v>14.750957843732277</v>
      </c>
      <c r="F355" s="98">
        <v>1.061849E-2</v>
      </c>
      <c r="G355" s="97">
        <v>0</v>
      </c>
      <c r="H355" s="99" t="str">
        <f t="shared" si="16"/>
        <v/>
      </c>
      <c r="I355" s="100">
        <f t="shared" si="17"/>
        <v>2.682992597879609E-2</v>
      </c>
    </row>
    <row r="356" spans="1:9" x14ac:dyDescent="0.15">
      <c r="A356" s="103" t="s">
        <v>1121</v>
      </c>
      <c r="B356" s="115" t="s">
        <v>648</v>
      </c>
      <c r="C356" s="98">
        <v>12.881519802</v>
      </c>
      <c r="D356" s="97">
        <v>7.9293636220000003</v>
      </c>
      <c r="E356" s="99">
        <f t="shared" si="15"/>
        <v>0.62453387384836967</v>
      </c>
      <c r="F356" s="98">
        <v>2.7691686400000002</v>
      </c>
      <c r="G356" s="97">
        <v>2.5234982400000003</v>
      </c>
      <c r="H356" s="99">
        <f t="shared" si="16"/>
        <v>9.7353109309083585E-2</v>
      </c>
      <c r="I356" s="100">
        <f t="shared" si="17"/>
        <v>0.21497219913212848</v>
      </c>
    </row>
    <row r="357" spans="1:9" x14ac:dyDescent="0.15">
      <c r="A357" s="105" t="s">
        <v>649</v>
      </c>
      <c r="B357" s="115" t="s">
        <v>650</v>
      </c>
      <c r="C357" s="98">
        <v>9.6148165099999989</v>
      </c>
      <c r="D357" s="97">
        <v>8.1599058150000001</v>
      </c>
      <c r="E357" s="99">
        <f t="shared" si="15"/>
        <v>0.17829993727691074</v>
      </c>
      <c r="F357" s="98">
        <v>10.627204730000001</v>
      </c>
      <c r="G357" s="97">
        <v>1.8803830000000001E-2</v>
      </c>
      <c r="H357" s="99">
        <f t="shared" si="16"/>
        <v>564.16171067277253</v>
      </c>
      <c r="I357" s="100">
        <f t="shared" si="17"/>
        <v>1.1052945959964038</v>
      </c>
    </row>
    <row r="358" spans="1:9" x14ac:dyDescent="0.15">
      <c r="A358" s="103" t="s">
        <v>651</v>
      </c>
      <c r="B358" s="115" t="s">
        <v>652</v>
      </c>
      <c r="C358" s="98">
        <v>75.543291556</v>
      </c>
      <c r="D358" s="97">
        <v>128.79607709999999</v>
      </c>
      <c r="E358" s="99">
        <f t="shared" si="15"/>
        <v>-0.41346589696713665</v>
      </c>
      <c r="F358" s="98">
        <v>40.346584380000003</v>
      </c>
      <c r="G358" s="97">
        <v>152.76746388999999</v>
      </c>
      <c r="H358" s="99">
        <f t="shared" si="16"/>
        <v>-0.735895436419292</v>
      </c>
      <c r="I358" s="100">
        <f t="shared" si="17"/>
        <v>0.53408560242693703</v>
      </c>
    </row>
    <row r="359" spans="1:9" x14ac:dyDescent="0.15">
      <c r="A359" s="103" t="s">
        <v>653</v>
      </c>
      <c r="B359" s="115" t="s">
        <v>654</v>
      </c>
      <c r="C359" s="98">
        <v>3.6187825449999997</v>
      </c>
      <c r="D359" s="97">
        <v>25.93383691</v>
      </c>
      <c r="E359" s="99">
        <f t="shared" si="15"/>
        <v>-0.86046096620571366</v>
      </c>
      <c r="F359" s="98">
        <v>11.56869695</v>
      </c>
      <c r="G359" s="97">
        <v>7.3847800000000005E-2</v>
      </c>
      <c r="H359" s="99">
        <f t="shared" si="16"/>
        <v>155.65594574245947</v>
      </c>
      <c r="I359" s="100">
        <f t="shared" si="17"/>
        <v>3.1968477813026484</v>
      </c>
    </row>
    <row r="360" spans="1:9" x14ac:dyDescent="0.15">
      <c r="A360" s="105" t="s">
        <v>655</v>
      </c>
      <c r="B360" s="115" t="s">
        <v>656</v>
      </c>
      <c r="C360" s="98">
        <v>53.785565159999997</v>
      </c>
      <c r="D360" s="97">
        <v>35.201311165</v>
      </c>
      <c r="E360" s="99">
        <f t="shared" si="15"/>
        <v>0.52794209590346086</v>
      </c>
      <c r="F360" s="98">
        <v>42.958415710000004</v>
      </c>
      <c r="G360" s="97">
        <v>18.599012590000001</v>
      </c>
      <c r="H360" s="99">
        <f t="shared" si="16"/>
        <v>1.3097148572874859</v>
      </c>
      <c r="I360" s="100">
        <f t="shared" si="17"/>
        <v>0.79869785847203334</v>
      </c>
    </row>
    <row r="361" spans="1:9" x14ac:dyDescent="0.15">
      <c r="A361" s="103" t="s">
        <v>657</v>
      </c>
      <c r="B361" s="115" t="s">
        <v>658</v>
      </c>
      <c r="C361" s="98">
        <v>2.3249439600000001</v>
      </c>
      <c r="D361" s="97">
        <v>2.3675177999999999</v>
      </c>
      <c r="E361" s="99">
        <f t="shared" si="15"/>
        <v>-1.7982479371432714E-2</v>
      </c>
      <c r="F361" s="98">
        <v>0</v>
      </c>
      <c r="G361" s="97">
        <v>4.7009749000000003</v>
      </c>
      <c r="H361" s="99">
        <f t="shared" si="16"/>
        <v>-1</v>
      </c>
      <c r="I361" s="100">
        <f t="shared" si="17"/>
        <v>0</v>
      </c>
    </row>
    <row r="362" spans="1:9" x14ac:dyDescent="0.15">
      <c r="A362" s="103" t="s">
        <v>659</v>
      </c>
      <c r="B362" s="115" t="s">
        <v>660</v>
      </c>
      <c r="C362" s="98">
        <v>16.902771684999998</v>
      </c>
      <c r="D362" s="97">
        <v>14.425915407</v>
      </c>
      <c r="E362" s="99">
        <f t="shared" si="15"/>
        <v>0.17169491211615817</v>
      </c>
      <c r="F362" s="98">
        <v>0.65781928000000001</v>
      </c>
      <c r="G362" s="97">
        <v>0.37208412000000002</v>
      </c>
      <c r="H362" s="99">
        <f t="shared" si="16"/>
        <v>0.76793161718377001</v>
      </c>
      <c r="I362" s="100">
        <f t="shared" si="17"/>
        <v>3.8917835030793657E-2</v>
      </c>
    </row>
    <row r="363" spans="1:9" x14ac:dyDescent="0.15">
      <c r="A363" s="103" t="s">
        <v>661</v>
      </c>
      <c r="B363" s="115" t="s">
        <v>662</v>
      </c>
      <c r="C363" s="98">
        <v>9.3805934700000009</v>
      </c>
      <c r="D363" s="97">
        <v>11.48308585</v>
      </c>
      <c r="E363" s="99">
        <f t="shared" si="15"/>
        <v>-0.18309471926485676</v>
      </c>
      <c r="F363" s="98">
        <v>9.5245349200000007</v>
      </c>
      <c r="G363" s="97">
        <v>2.0803525500000002</v>
      </c>
      <c r="H363" s="99">
        <f t="shared" si="16"/>
        <v>3.5783273224531102</v>
      </c>
      <c r="I363" s="100">
        <f t="shared" si="17"/>
        <v>1.0153445995139154</v>
      </c>
    </row>
    <row r="364" spans="1:9" x14ac:dyDescent="0.15">
      <c r="A364" s="103" t="s">
        <v>663</v>
      </c>
      <c r="B364" s="115" t="s">
        <v>664</v>
      </c>
      <c r="C364" s="98">
        <v>4.4444102369999996</v>
      </c>
      <c r="D364" s="97">
        <v>7.5141501399999999</v>
      </c>
      <c r="E364" s="99">
        <f t="shared" si="15"/>
        <v>-0.40852789015472091</v>
      </c>
      <c r="F364" s="98">
        <v>12.01581522</v>
      </c>
      <c r="G364" s="97">
        <v>0.5032799</v>
      </c>
      <c r="H364" s="99">
        <f t="shared" si="16"/>
        <v>22.875015115843095</v>
      </c>
      <c r="I364" s="100">
        <f t="shared" si="17"/>
        <v>2.7035792330706938</v>
      </c>
    </row>
    <row r="365" spans="1:9" x14ac:dyDescent="0.15">
      <c r="A365" s="103" t="s">
        <v>665</v>
      </c>
      <c r="B365" s="115" t="s">
        <v>666</v>
      </c>
      <c r="C365" s="98">
        <v>1.024566785</v>
      </c>
      <c r="D365" s="97">
        <v>8.363922E-2</v>
      </c>
      <c r="E365" s="99">
        <f t="shared" si="15"/>
        <v>11.249836679490794</v>
      </c>
      <c r="F365" s="98">
        <v>0</v>
      </c>
      <c r="G365" s="97">
        <v>0</v>
      </c>
      <c r="H365" s="99" t="str">
        <f t="shared" si="16"/>
        <v/>
      </c>
      <c r="I365" s="100">
        <f t="shared" si="17"/>
        <v>0</v>
      </c>
    </row>
    <row r="366" spans="1:9" x14ac:dyDescent="0.15">
      <c r="A366" s="103" t="s">
        <v>667</v>
      </c>
      <c r="B366" s="115" t="s">
        <v>668</v>
      </c>
      <c r="C366" s="98">
        <v>16.362735752999999</v>
      </c>
      <c r="D366" s="97">
        <v>1.159418241</v>
      </c>
      <c r="E366" s="99">
        <f t="shared" si="15"/>
        <v>13.112884526369978</v>
      </c>
      <c r="F366" s="98">
        <v>6.2664999999999997E-4</v>
      </c>
      <c r="G366" s="97">
        <v>0</v>
      </c>
      <c r="H366" s="99" t="str">
        <f t="shared" si="16"/>
        <v/>
      </c>
      <c r="I366" s="100">
        <f t="shared" si="17"/>
        <v>3.8297385563114519E-5</v>
      </c>
    </row>
    <row r="367" spans="1:9" x14ac:dyDescent="0.15">
      <c r="A367" s="103" t="s">
        <v>669</v>
      </c>
      <c r="B367" s="115" t="s">
        <v>670</v>
      </c>
      <c r="C367" s="98">
        <v>5.3768531309999998</v>
      </c>
      <c r="D367" s="97">
        <v>3.8902596660000004</v>
      </c>
      <c r="E367" s="99">
        <f t="shared" si="15"/>
        <v>0.38213219492582828</v>
      </c>
      <c r="F367" s="98">
        <v>8.5880000000000001E-3</v>
      </c>
      <c r="G367" s="97">
        <v>0.91761561999999997</v>
      </c>
      <c r="H367" s="99">
        <f t="shared" si="16"/>
        <v>-0.99064096140822011</v>
      </c>
      <c r="I367" s="100">
        <f t="shared" si="17"/>
        <v>1.5972167717370372E-3</v>
      </c>
    </row>
    <row r="368" spans="1:9" x14ac:dyDescent="0.15">
      <c r="A368" s="103" t="s">
        <v>671</v>
      </c>
      <c r="B368" s="115" t="s">
        <v>672</v>
      </c>
      <c r="C368" s="98">
        <v>0.12635650000000001</v>
      </c>
      <c r="D368" s="97">
        <v>1.5409094999999999E-2</v>
      </c>
      <c r="E368" s="99">
        <f t="shared" si="15"/>
        <v>7.2001246666335703</v>
      </c>
      <c r="F368" s="98">
        <v>4.9119999999999997E-3</v>
      </c>
      <c r="G368" s="97">
        <v>0</v>
      </c>
      <c r="H368" s="99" t="str">
        <f t="shared" si="16"/>
        <v/>
      </c>
      <c r="I368" s="100">
        <f t="shared" si="17"/>
        <v>3.8874137855986826E-2</v>
      </c>
    </row>
    <row r="369" spans="1:9" x14ac:dyDescent="0.15">
      <c r="A369" s="103" t="s">
        <v>673</v>
      </c>
      <c r="B369" s="115" t="s">
        <v>674</v>
      </c>
      <c r="C369" s="98">
        <v>0.11280072000000001</v>
      </c>
      <c r="D369" s="97">
        <v>0.53360406000000005</v>
      </c>
      <c r="E369" s="99">
        <f t="shared" si="15"/>
        <v>-0.78860595625902841</v>
      </c>
      <c r="F369" s="98">
        <v>0</v>
      </c>
      <c r="G369" s="97">
        <v>1.7018400000000003E-2</v>
      </c>
      <c r="H369" s="99">
        <f t="shared" si="16"/>
        <v>-1</v>
      </c>
      <c r="I369" s="100">
        <f t="shared" si="17"/>
        <v>0</v>
      </c>
    </row>
    <row r="370" spans="1:9" x14ac:dyDescent="0.15">
      <c r="A370" s="105" t="s">
        <v>675</v>
      </c>
      <c r="B370" s="115" t="s">
        <v>676</v>
      </c>
      <c r="C370" s="98">
        <v>0.1429542</v>
      </c>
      <c r="D370" s="97">
        <v>0.84570699999999999</v>
      </c>
      <c r="E370" s="99">
        <f t="shared" si="15"/>
        <v>-0.83096486135269076</v>
      </c>
      <c r="F370" s="98">
        <v>0</v>
      </c>
      <c r="G370" s="97">
        <v>0</v>
      </c>
      <c r="H370" s="99" t="str">
        <f t="shared" si="16"/>
        <v/>
      </c>
      <c r="I370" s="100">
        <f t="shared" si="17"/>
        <v>0</v>
      </c>
    </row>
    <row r="371" spans="1:9" x14ac:dyDescent="0.15">
      <c r="A371" s="105" t="s">
        <v>677</v>
      </c>
      <c r="B371" s="115" t="s">
        <v>678</v>
      </c>
      <c r="C371" s="98">
        <v>1.8568E-3</v>
      </c>
      <c r="D371" s="97">
        <v>9.3691250000000007E-3</v>
      </c>
      <c r="E371" s="99">
        <f t="shared" si="15"/>
        <v>-0.80181713874027727</v>
      </c>
      <c r="F371" s="98">
        <v>0</v>
      </c>
      <c r="G371" s="97">
        <v>0</v>
      </c>
      <c r="H371" s="99" t="str">
        <f t="shared" si="16"/>
        <v/>
      </c>
      <c r="I371" s="100">
        <f t="shared" si="17"/>
        <v>0</v>
      </c>
    </row>
    <row r="372" spans="1:9" x14ac:dyDescent="0.15">
      <c r="A372" s="105" t="s">
        <v>679</v>
      </c>
      <c r="B372" s="115" t="s">
        <v>680</v>
      </c>
      <c r="C372" s="98">
        <v>11.907833540999999</v>
      </c>
      <c r="D372" s="97">
        <v>7.2608378899999995</v>
      </c>
      <c r="E372" s="99">
        <f t="shared" si="15"/>
        <v>0.64000818106682722</v>
      </c>
      <c r="F372" s="98">
        <v>0.83484756999999998</v>
      </c>
      <c r="G372" s="97">
        <v>1.59899379</v>
      </c>
      <c r="H372" s="99">
        <f t="shared" si="16"/>
        <v>-0.47789192477101494</v>
      </c>
      <c r="I372" s="100">
        <f t="shared" si="17"/>
        <v>7.0109106507537808E-2</v>
      </c>
    </row>
    <row r="373" spans="1:9" x14ac:dyDescent="0.15">
      <c r="A373" s="105" t="s">
        <v>681</v>
      </c>
      <c r="B373" s="115" t="s">
        <v>682</v>
      </c>
      <c r="C373" s="98">
        <v>13.963279469</v>
      </c>
      <c r="D373" s="97">
        <v>9.7326703929999994</v>
      </c>
      <c r="E373" s="99">
        <f t="shared" si="15"/>
        <v>0.43468122366938156</v>
      </c>
      <c r="F373" s="98">
        <v>3.1528305299999997</v>
      </c>
      <c r="G373" s="97">
        <v>1.1698928400000002</v>
      </c>
      <c r="H373" s="99">
        <f t="shared" si="16"/>
        <v>1.6949737806755012</v>
      </c>
      <c r="I373" s="100">
        <f t="shared" si="17"/>
        <v>0.22579441577457693</v>
      </c>
    </row>
    <row r="374" spans="1:9" x14ac:dyDescent="0.15">
      <c r="A374" s="103" t="s">
        <v>683</v>
      </c>
      <c r="B374" s="115" t="s">
        <v>684</v>
      </c>
      <c r="C374" s="98">
        <v>189.84200169499999</v>
      </c>
      <c r="D374" s="97">
        <v>123.321283365</v>
      </c>
      <c r="E374" s="99">
        <f t="shared" si="15"/>
        <v>0.53940987731302958</v>
      </c>
      <c r="F374" s="98">
        <v>46.829813810000005</v>
      </c>
      <c r="G374" s="97">
        <v>38.170963829999998</v>
      </c>
      <c r="H374" s="99">
        <f t="shared" si="16"/>
        <v>0.22684389156541784</v>
      </c>
      <c r="I374" s="100">
        <f t="shared" si="17"/>
        <v>0.24667783415619873</v>
      </c>
    </row>
    <row r="375" spans="1:9" x14ac:dyDescent="0.15">
      <c r="A375" s="103" t="s">
        <v>1209</v>
      </c>
      <c r="B375" s="115" t="s">
        <v>685</v>
      </c>
      <c r="C375" s="98">
        <v>107.611341244</v>
      </c>
      <c r="D375" s="97">
        <v>68.161540904000006</v>
      </c>
      <c r="E375" s="99">
        <f t="shared" si="15"/>
        <v>0.57876919765593082</v>
      </c>
      <c r="F375" s="98">
        <v>124.51232424</v>
      </c>
      <c r="G375" s="97">
        <v>37.217842259999998</v>
      </c>
      <c r="H375" s="99">
        <f t="shared" si="16"/>
        <v>2.3455008855744452</v>
      </c>
      <c r="I375" s="100">
        <f t="shared" si="17"/>
        <v>1.1570557786997413</v>
      </c>
    </row>
    <row r="376" spans="1:9" x14ac:dyDescent="0.15">
      <c r="A376" s="103" t="s">
        <v>686</v>
      </c>
      <c r="B376" s="115" t="s">
        <v>687</v>
      </c>
      <c r="C376" s="98">
        <v>11.993254711999999</v>
      </c>
      <c r="D376" s="97">
        <v>4.2701799519999994</v>
      </c>
      <c r="E376" s="99">
        <f t="shared" si="15"/>
        <v>1.8086063928951726</v>
      </c>
      <c r="F376" s="98">
        <v>17.22708677</v>
      </c>
      <c r="G376" s="97">
        <v>0.90980253</v>
      </c>
      <c r="H376" s="99">
        <f t="shared" si="16"/>
        <v>17.934973471660932</v>
      </c>
      <c r="I376" s="100">
        <f t="shared" si="17"/>
        <v>1.4363979740014381</v>
      </c>
    </row>
    <row r="377" spans="1:9" x14ac:dyDescent="0.15">
      <c r="A377" s="119" t="s">
        <v>430</v>
      </c>
      <c r="B377" s="25" t="s">
        <v>431</v>
      </c>
      <c r="C377" s="98">
        <v>0.89761678</v>
      </c>
      <c r="D377" s="97">
        <v>1.9276518</v>
      </c>
      <c r="E377" s="99">
        <f t="shared" si="15"/>
        <v>-0.53434703300668729</v>
      </c>
      <c r="F377" s="98">
        <v>0</v>
      </c>
      <c r="G377" s="97">
        <v>0</v>
      </c>
      <c r="H377" s="99" t="str">
        <f t="shared" si="16"/>
        <v/>
      </c>
      <c r="I377" s="100">
        <f t="shared" si="17"/>
        <v>0</v>
      </c>
    </row>
    <row r="378" spans="1:9" x14ac:dyDescent="0.15">
      <c r="A378" s="103" t="s">
        <v>688</v>
      </c>
      <c r="B378" s="115" t="s">
        <v>689</v>
      </c>
      <c r="C378" s="98">
        <v>1.8897206850000001</v>
      </c>
      <c r="D378" s="97">
        <v>2.8571143399999999</v>
      </c>
      <c r="E378" s="99">
        <f t="shared" si="15"/>
        <v>-0.33859115872835521</v>
      </c>
      <c r="F378" s="98">
        <v>0.34398600000000001</v>
      </c>
      <c r="G378" s="97">
        <v>9.8337090000000002E-2</v>
      </c>
      <c r="H378" s="99">
        <f t="shared" si="16"/>
        <v>2.4980290752960048</v>
      </c>
      <c r="I378" s="100">
        <f t="shared" si="17"/>
        <v>0.18203007604798482</v>
      </c>
    </row>
    <row r="379" spans="1:9" x14ac:dyDescent="0.15">
      <c r="A379" s="103" t="s">
        <v>690</v>
      </c>
      <c r="B379" s="115" t="s">
        <v>691</v>
      </c>
      <c r="C379" s="98">
        <v>8.1830807550000007</v>
      </c>
      <c r="D379" s="97">
        <v>11.402819136</v>
      </c>
      <c r="E379" s="99">
        <f t="shared" si="15"/>
        <v>-0.28236336493621284</v>
      </c>
      <c r="F379" s="98">
        <v>22.032947149999998</v>
      </c>
      <c r="G379" s="97">
        <v>22.64926694</v>
      </c>
      <c r="H379" s="99">
        <f t="shared" si="16"/>
        <v>-2.7211467445400817E-2</v>
      </c>
      <c r="I379" s="100">
        <f t="shared" si="17"/>
        <v>2.6925002709447168</v>
      </c>
    </row>
    <row r="380" spans="1:9" x14ac:dyDescent="0.15">
      <c r="A380" s="103" t="s">
        <v>147</v>
      </c>
      <c r="B380" s="117" t="s">
        <v>974</v>
      </c>
      <c r="C380" s="98">
        <v>5.3188004500000003</v>
      </c>
      <c r="D380" s="97">
        <v>0.55624724999999997</v>
      </c>
      <c r="E380" s="99">
        <f t="shared" si="15"/>
        <v>8.5619357219294123</v>
      </c>
      <c r="F380" s="98">
        <v>3.95650317</v>
      </c>
      <c r="G380" s="97">
        <v>0.41024075999999998</v>
      </c>
      <c r="H380" s="99">
        <f t="shared" si="16"/>
        <v>8.6443443845024088</v>
      </c>
      <c r="I380" s="100">
        <f t="shared" si="17"/>
        <v>0.74387133098779812</v>
      </c>
    </row>
    <row r="381" spans="1:9" x14ac:dyDescent="0.15">
      <c r="A381" s="105" t="s">
        <v>692</v>
      </c>
      <c r="B381" s="115" t="s">
        <v>693</v>
      </c>
      <c r="C381" s="98">
        <v>7.24167673</v>
      </c>
      <c r="D381" s="97">
        <v>2.3701916199999999</v>
      </c>
      <c r="E381" s="99">
        <f t="shared" si="15"/>
        <v>2.0553127725597142</v>
      </c>
      <c r="F381" s="98">
        <v>7.7900524000000004</v>
      </c>
      <c r="G381" s="97">
        <v>2.8123100000000002E-3</v>
      </c>
      <c r="H381" s="99">
        <f t="shared" si="16"/>
        <v>2768.983536665588</v>
      </c>
      <c r="I381" s="100">
        <f t="shared" si="17"/>
        <v>1.0757249585207596</v>
      </c>
    </row>
    <row r="382" spans="1:9" x14ac:dyDescent="0.15">
      <c r="A382" s="103" t="s">
        <v>694</v>
      </c>
      <c r="B382" s="116" t="s">
        <v>695</v>
      </c>
      <c r="C382" s="98">
        <v>2.7070446260000001</v>
      </c>
      <c r="D382" s="97">
        <v>0.13284341500000002</v>
      </c>
      <c r="E382" s="99">
        <f t="shared" si="15"/>
        <v>19.377710299001269</v>
      </c>
      <c r="F382" s="98">
        <v>1.309251E-2</v>
      </c>
      <c r="G382" s="97">
        <v>4.8647780000000002E-2</v>
      </c>
      <c r="H382" s="99">
        <f t="shared" si="16"/>
        <v>-0.73087137789226975</v>
      </c>
      <c r="I382" s="100">
        <f t="shared" si="17"/>
        <v>4.8364588726214812E-3</v>
      </c>
    </row>
    <row r="383" spans="1:9" x14ac:dyDescent="0.15">
      <c r="A383" s="103" t="s">
        <v>696</v>
      </c>
      <c r="B383" s="116" t="s">
        <v>697</v>
      </c>
      <c r="C383" s="98">
        <v>3.1816477299999999</v>
      </c>
      <c r="D383" s="97">
        <v>0.164494212</v>
      </c>
      <c r="E383" s="99">
        <f t="shared" si="15"/>
        <v>18.342004142978599</v>
      </c>
      <c r="F383" s="98">
        <v>7.647625999999999E-2</v>
      </c>
      <c r="G383" s="97">
        <v>3.3036199999999997E-3</v>
      </c>
      <c r="H383" s="99">
        <f t="shared" si="16"/>
        <v>22.149230238344604</v>
      </c>
      <c r="I383" s="100">
        <f t="shared" si="17"/>
        <v>2.403668365887885E-2</v>
      </c>
    </row>
    <row r="384" spans="1:9" x14ac:dyDescent="0.15">
      <c r="A384" s="103" t="s">
        <v>698</v>
      </c>
      <c r="B384" s="116" t="s">
        <v>699</v>
      </c>
      <c r="C384" s="98">
        <v>8.5246667279999997</v>
      </c>
      <c r="D384" s="97">
        <v>6.3998395559999999</v>
      </c>
      <c r="E384" s="99">
        <f t="shared" si="15"/>
        <v>0.33201256897259634</v>
      </c>
      <c r="F384" s="98">
        <v>5.8666719000000001</v>
      </c>
      <c r="G384" s="97">
        <v>13.408352199999999</v>
      </c>
      <c r="H384" s="99">
        <f t="shared" si="16"/>
        <v>-0.56246138134706813</v>
      </c>
      <c r="I384" s="100">
        <f t="shared" si="17"/>
        <v>0.68819956101397051</v>
      </c>
    </row>
    <row r="385" spans="1:9" x14ac:dyDescent="0.15">
      <c r="A385" s="103" t="s">
        <v>700</v>
      </c>
      <c r="B385" s="116" t="s">
        <v>701</v>
      </c>
      <c r="C385" s="98">
        <v>1.5709431100000002</v>
      </c>
      <c r="D385" s="97">
        <v>1.52064669</v>
      </c>
      <c r="E385" s="99">
        <f t="shared" si="15"/>
        <v>3.3075677822308691E-2</v>
      </c>
      <c r="F385" s="98">
        <v>0</v>
      </c>
      <c r="G385" s="97">
        <v>0</v>
      </c>
      <c r="H385" s="99" t="str">
        <f t="shared" si="16"/>
        <v/>
      </c>
      <c r="I385" s="100">
        <f t="shared" si="17"/>
        <v>0</v>
      </c>
    </row>
    <row r="386" spans="1:9" x14ac:dyDescent="0.15">
      <c r="A386" s="103" t="s">
        <v>702</v>
      </c>
      <c r="B386" s="116" t="s">
        <v>703</v>
      </c>
      <c r="C386" s="98">
        <v>11.580054994999999</v>
      </c>
      <c r="D386" s="97">
        <v>8.2260173630000004</v>
      </c>
      <c r="E386" s="99">
        <f t="shared" si="15"/>
        <v>0.40773529692341826</v>
      </c>
      <c r="F386" s="98">
        <v>1.6434271299999998</v>
      </c>
      <c r="G386" s="97">
        <v>0.39109356000000001</v>
      </c>
      <c r="H386" s="99">
        <f t="shared" si="16"/>
        <v>3.2021329371928289</v>
      </c>
      <c r="I386" s="100">
        <f t="shared" si="17"/>
        <v>0.14191876728647609</v>
      </c>
    </row>
    <row r="387" spans="1:9" x14ac:dyDescent="0.15">
      <c r="A387" s="105" t="s">
        <v>704</v>
      </c>
      <c r="B387" s="115" t="s">
        <v>705</v>
      </c>
      <c r="C387" s="98">
        <v>5.4227184800000003</v>
      </c>
      <c r="D387" s="97">
        <v>2.949843215</v>
      </c>
      <c r="E387" s="99">
        <f t="shared" si="15"/>
        <v>0.8383073555995757</v>
      </c>
      <c r="F387" s="98">
        <v>0</v>
      </c>
      <c r="G387" s="97">
        <v>0.19908000000000001</v>
      </c>
      <c r="H387" s="99">
        <f t="shared" si="16"/>
        <v>-1</v>
      </c>
      <c r="I387" s="100">
        <f t="shared" si="17"/>
        <v>0</v>
      </c>
    </row>
    <row r="388" spans="1:9" x14ac:dyDescent="0.15">
      <c r="A388" s="103" t="s">
        <v>1190</v>
      </c>
      <c r="B388" s="117" t="s">
        <v>981</v>
      </c>
      <c r="C388" s="98">
        <v>0.13916400000000001</v>
      </c>
      <c r="D388" s="97">
        <v>0.1446508</v>
      </c>
      <c r="E388" s="99">
        <f t="shared" si="15"/>
        <v>-3.7931349152579785E-2</v>
      </c>
      <c r="F388" s="98">
        <v>0</v>
      </c>
      <c r="G388" s="97">
        <v>0</v>
      </c>
      <c r="H388" s="99" t="str">
        <f t="shared" si="16"/>
        <v/>
      </c>
      <c r="I388" s="100">
        <f t="shared" si="17"/>
        <v>0</v>
      </c>
    </row>
    <row r="389" spans="1:9" x14ac:dyDescent="0.15">
      <c r="A389" s="103" t="s">
        <v>146</v>
      </c>
      <c r="B389" s="117" t="s">
        <v>984</v>
      </c>
      <c r="C389" s="98">
        <v>1.9948936799999999</v>
      </c>
      <c r="D389" s="97">
        <v>0.57266300000000003</v>
      </c>
      <c r="E389" s="99">
        <f t="shared" si="15"/>
        <v>2.4835386256838659</v>
      </c>
      <c r="F389" s="98">
        <v>0</v>
      </c>
      <c r="G389" s="97">
        <v>0</v>
      </c>
      <c r="H389" s="99" t="str">
        <f t="shared" si="16"/>
        <v/>
      </c>
      <c r="I389" s="100">
        <f t="shared" si="17"/>
        <v>0</v>
      </c>
    </row>
    <row r="390" spans="1:9" x14ac:dyDescent="0.15">
      <c r="A390" s="103" t="s">
        <v>1189</v>
      </c>
      <c r="B390" s="117" t="s">
        <v>952</v>
      </c>
      <c r="C390" s="98">
        <v>0.22986999999999999</v>
      </c>
      <c r="D390" s="97">
        <v>0.30152954999999998</v>
      </c>
      <c r="E390" s="99">
        <f t="shared" si="15"/>
        <v>-0.23765349034613692</v>
      </c>
      <c r="F390" s="98">
        <v>0.45244424999999999</v>
      </c>
      <c r="G390" s="97">
        <v>0.50503222999999997</v>
      </c>
      <c r="H390" s="99">
        <f t="shared" si="16"/>
        <v>-0.10412796822887915</v>
      </c>
      <c r="I390" s="100">
        <f t="shared" si="17"/>
        <v>1.9682614086222647</v>
      </c>
    </row>
    <row r="391" spans="1:9" x14ac:dyDescent="0.15">
      <c r="A391" s="105" t="s">
        <v>707</v>
      </c>
      <c r="B391" s="115" t="s">
        <v>708</v>
      </c>
      <c r="C391" s="98">
        <v>11.74335376</v>
      </c>
      <c r="D391" s="97">
        <v>7.8483827399999999</v>
      </c>
      <c r="E391" s="99">
        <f t="shared" ref="E391:E432" si="18">IF(ISERROR(C391/D391-1),"",(C391/D391-1))</f>
        <v>0.49627689538494657</v>
      </c>
      <c r="F391" s="98">
        <v>14.562671740000001</v>
      </c>
      <c r="G391" s="97">
        <v>0.12581297</v>
      </c>
      <c r="H391" s="99">
        <f t="shared" ref="H391:H432" si="19">IF(ISERROR(F391/G391-1),"",(F391/G391-1))</f>
        <v>114.74857298098917</v>
      </c>
      <c r="I391" s="100">
        <f t="shared" ref="I391:I432" si="20">IF(ISERROR(F391/C391),"",(F391/C391))</f>
        <v>1.2400777527117604</v>
      </c>
    </row>
    <row r="392" spans="1:9" x14ac:dyDescent="0.15">
      <c r="A392" s="103" t="s">
        <v>709</v>
      </c>
      <c r="B392" s="116" t="s">
        <v>710</v>
      </c>
      <c r="C392" s="98">
        <v>13.297566707</v>
      </c>
      <c r="D392" s="97">
        <v>15.961016442</v>
      </c>
      <c r="E392" s="99">
        <f t="shared" si="18"/>
        <v>-0.16687218791350711</v>
      </c>
      <c r="F392" s="98">
        <v>2.2791550099999998</v>
      </c>
      <c r="G392" s="97">
        <v>4.2838566799999995</v>
      </c>
      <c r="H392" s="99">
        <f t="shared" si="19"/>
        <v>-0.46796655904930973</v>
      </c>
      <c r="I392" s="100">
        <f t="shared" si="20"/>
        <v>0.17139639606396748</v>
      </c>
    </row>
    <row r="393" spans="1:9" x14ac:dyDescent="0.15">
      <c r="A393" s="105" t="s">
        <v>1213</v>
      </c>
      <c r="B393" s="115" t="s">
        <v>706</v>
      </c>
      <c r="C393" s="98">
        <v>8.3245461590000005</v>
      </c>
      <c r="D393" s="97">
        <v>1.6289812699999999</v>
      </c>
      <c r="E393" s="99">
        <f t="shared" si="18"/>
        <v>4.1102773937971682</v>
      </c>
      <c r="F393" s="98">
        <v>1.31636171</v>
      </c>
      <c r="G393" s="97">
        <v>1.0007286</v>
      </c>
      <c r="H393" s="99">
        <f t="shared" si="19"/>
        <v>0.31540330715041032</v>
      </c>
      <c r="I393" s="100">
        <f t="shared" si="20"/>
        <v>0.1581301472605601</v>
      </c>
    </row>
    <row r="394" spans="1:9" x14ac:dyDescent="0.15">
      <c r="A394" s="105" t="s">
        <v>711</v>
      </c>
      <c r="B394" s="115" t="s">
        <v>712</v>
      </c>
      <c r="C394" s="98">
        <v>1.656601223</v>
      </c>
      <c r="D394" s="97">
        <v>1.0568592700000001</v>
      </c>
      <c r="E394" s="99">
        <f t="shared" si="18"/>
        <v>0.56747569901146799</v>
      </c>
      <c r="F394" s="98">
        <v>0.17441883</v>
      </c>
      <c r="G394" s="97">
        <v>0.14673048999999999</v>
      </c>
      <c r="H394" s="99">
        <f t="shared" si="19"/>
        <v>0.18870202096374111</v>
      </c>
      <c r="I394" s="100">
        <f t="shared" si="20"/>
        <v>0.10528715515743646</v>
      </c>
    </row>
    <row r="395" spans="1:9" x14ac:dyDescent="0.15">
      <c r="A395" s="103" t="s">
        <v>145</v>
      </c>
      <c r="B395" s="117" t="s">
        <v>296</v>
      </c>
      <c r="C395" s="98">
        <v>0.15667961999999999</v>
      </c>
      <c r="D395" s="97">
        <v>7.4949979999999999E-2</v>
      </c>
      <c r="E395" s="99">
        <f t="shared" si="18"/>
        <v>1.0904557946513127</v>
      </c>
      <c r="F395" s="98">
        <v>2.4954999999999999E-3</v>
      </c>
      <c r="G395" s="97">
        <v>0</v>
      </c>
      <c r="H395" s="99" t="str">
        <f t="shared" si="19"/>
        <v/>
      </c>
      <c r="I395" s="100">
        <f t="shared" si="20"/>
        <v>1.5927406512729607E-2</v>
      </c>
    </row>
    <row r="396" spans="1:9" x14ac:dyDescent="0.15">
      <c r="A396" s="105" t="s">
        <v>744</v>
      </c>
      <c r="B396" s="115" t="s">
        <v>745</v>
      </c>
      <c r="C396" s="98">
        <v>0.87361771999999993</v>
      </c>
      <c r="D396" s="97">
        <v>6.4375200000000004E-3</v>
      </c>
      <c r="E396" s="99">
        <f t="shared" si="18"/>
        <v>134.70718537573472</v>
      </c>
      <c r="F396" s="98">
        <v>0.69966324999999996</v>
      </c>
      <c r="G396" s="97">
        <v>0.1017647</v>
      </c>
      <c r="H396" s="99">
        <f t="shared" si="19"/>
        <v>5.8753040101331795</v>
      </c>
      <c r="I396" s="100">
        <f t="shared" si="20"/>
        <v>0.8008803324181657</v>
      </c>
    </row>
    <row r="397" spans="1:9" x14ac:dyDescent="0.15">
      <c r="A397" s="105" t="s">
        <v>1445</v>
      </c>
      <c r="B397" s="115" t="s">
        <v>1446</v>
      </c>
      <c r="C397" s="98">
        <v>28.076685488999999</v>
      </c>
      <c r="D397" s="97">
        <v>14.537598138</v>
      </c>
      <c r="E397" s="99">
        <f t="shared" si="18"/>
        <v>0.93131528485506965</v>
      </c>
      <c r="F397" s="98">
        <v>18.380699670000002</v>
      </c>
      <c r="G397" s="97">
        <v>23.197657840000002</v>
      </c>
      <c r="H397" s="99">
        <f t="shared" si="19"/>
        <v>-0.20764847051472846</v>
      </c>
      <c r="I397" s="100">
        <f t="shared" si="20"/>
        <v>0.65466059650101038</v>
      </c>
    </row>
    <row r="398" spans="1:9" x14ac:dyDescent="0.15">
      <c r="A398" s="103" t="s">
        <v>1102</v>
      </c>
      <c r="B398" s="117" t="s">
        <v>1103</v>
      </c>
      <c r="C398" s="98">
        <v>1.03925501</v>
      </c>
      <c r="D398" s="97">
        <v>1.2850432599999999</v>
      </c>
      <c r="E398" s="99">
        <f t="shared" si="18"/>
        <v>-0.19126846360020588</v>
      </c>
      <c r="F398" s="98">
        <v>0</v>
      </c>
      <c r="G398" s="97">
        <v>1.11684918</v>
      </c>
      <c r="H398" s="99">
        <f t="shared" si="19"/>
        <v>-1</v>
      </c>
      <c r="I398" s="100">
        <f t="shared" si="20"/>
        <v>0</v>
      </c>
    </row>
    <row r="399" spans="1:9" x14ac:dyDescent="0.15">
      <c r="A399" s="105" t="s">
        <v>1447</v>
      </c>
      <c r="B399" s="115" t="s">
        <v>1448</v>
      </c>
      <c r="C399" s="98">
        <v>3.98563694</v>
      </c>
      <c r="D399" s="97">
        <v>1.7122093</v>
      </c>
      <c r="E399" s="99">
        <f t="shared" si="18"/>
        <v>1.3277743789850924</v>
      </c>
      <c r="F399" s="98">
        <v>0.45742640000000001</v>
      </c>
      <c r="G399" s="97">
        <v>3.9877494200000001</v>
      </c>
      <c r="H399" s="99">
        <f t="shared" si="19"/>
        <v>-0.88529209039418533</v>
      </c>
      <c r="I399" s="100">
        <f t="shared" si="20"/>
        <v>0.11476870745783484</v>
      </c>
    </row>
    <row r="400" spans="1:9" x14ac:dyDescent="0.15">
      <c r="A400" s="105" t="s">
        <v>1449</v>
      </c>
      <c r="B400" s="115" t="s">
        <v>1450</v>
      </c>
      <c r="C400" s="98">
        <v>2.5615598399999997</v>
      </c>
      <c r="D400" s="97">
        <v>4.2273433899999997</v>
      </c>
      <c r="E400" s="99">
        <f t="shared" si="18"/>
        <v>-0.39404973675441113</v>
      </c>
      <c r="F400" s="98">
        <v>1.8701117700000001</v>
      </c>
      <c r="G400" s="97">
        <v>2.9173905499999999</v>
      </c>
      <c r="H400" s="99">
        <f t="shared" si="19"/>
        <v>-0.35897791606955054</v>
      </c>
      <c r="I400" s="100">
        <f t="shared" si="20"/>
        <v>0.73006757085948082</v>
      </c>
    </row>
    <row r="401" spans="1:9" x14ac:dyDescent="0.15">
      <c r="A401" s="105" t="s">
        <v>1451</v>
      </c>
      <c r="B401" s="115" t="s">
        <v>1452</v>
      </c>
      <c r="C401" s="98">
        <v>0.216869854</v>
      </c>
      <c r="D401" s="97">
        <v>0.28461504300000001</v>
      </c>
      <c r="E401" s="99">
        <f t="shared" si="18"/>
        <v>-0.23802392272006512</v>
      </c>
      <c r="F401" s="98">
        <v>0.12640461</v>
      </c>
      <c r="G401" s="97">
        <v>0.19146438000000002</v>
      </c>
      <c r="H401" s="99">
        <f t="shared" si="19"/>
        <v>-0.33980090709300603</v>
      </c>
      <c r="I401" s="100">
        <f t="shared" si="20"/>
        <v>0.58285929403539871</v>
      </c>
    </row>
    <row r="402" spans="1:9" x14ac:dyDescent="0.15">
      <c r="A402" s="105" t="s">
        <v>1333</v>
      </c>
      <c r="B402" s="115" t="s">
        <v>1453</v>
      </c>
      <c r="C402" s="98">
        <v>17.791302429999998</v>
      </c>
      <c r="D402" s="97">
        <v>18.623299500000002</v>
      </c>
      <c r="E402" s="99">
        <f t="shared" si="18"/>
        <v>-4.4675062547321565E-2</v>
      </c>
      <c r="F402" s="98">
        <v>22.116194170000004</v>
      </c>
      <c r="G402" s="97">
        <v>21.825471359999998</v>
      </c>
      <c r="H402" s="99">
        <f t="shared" si="19"/>
        <v>1.3320345077761697E-2</v>
      </c>
      <c r="I402" s="100">
        <f t="shared" si="20"/>
        <v>1.2430902266439638</v>
      </c>
    </row>
    <row r="403" spans="1:9" x14ac:dyDescent="0.15">
      <c r="A403" s="105" t="s">
        <v>1454</v>
      </c>
      <c r="B403" s="115" t="s">
        <v>1455</v>
      </c>
      <c r="C403" s="98">
        <v>6.85722E-2</v>
      </c>
      <c r="D403" s="97">
        <v>5.8354540000000003E-2</v>
      </c>
      <c r="E403" s="99">
        <f t="shared" si="18"/>
        <v>0.17509623073029101</v>
      </c>
      <c r="F403" s="98">
        <v>0</v>
      </c>
      <c r="G403" s="97">
        <v>0.19277633999999999</v>
      </c>
      <c r="H403" s="99">
        <f t="shared" si="19"/>
        <v>-1</v>
      </c>
      <c r="I403" s="100">
        <f t="shared" si="20"/>
        <v>0</v>
      </c>
    </row>
    <row r="404" spans="1:9" x14ac:dyDescent="0.15">
      <c r="A404" s="105" t="s">
        <v>1456</v>
      </c>
      <c r="B404" s="115" t="s">
        <v>1457</v>
      </c>
      <c r="C404" s="98">
        <v>0.64656775600000005</v>
      </c>
      <c r="D404" s="97">
        <v>1.4333255649999999</v>
      </c>
      <c r="E404" s="99">
        <f t="shared" si="18"/>
        <v>-0.54890377190753581</v>
      </c>
      <c r="F404" s="98">
        <v>9.4746820000000009E-2</v>
      </c>
      <c r="G404" s="97">
        <v>5.5447437800000001</v>
      </c>
      <c r="H404" s="99">
        <f t="shared" si="19"/>
        <v>-0.98291231772660914</v>
      </c>
      <c r="I404" s="100">
        <f t="shared" si="20"/>
        <v>0.14653811471538955</v>
      </c>
    </row>
    <row r="405" spans="1:9" x14ac:dyDescent="0.15">
      <c r="A405" s="105" t="s">
        <v>1458</v>
      </c>
      <c r="B405" s="115" t="s">
        <v>1459</v>
      </c>
      <c r="C405" s="98">
        <v>0.700367042</v>
      </c>
      <c r="D405" s="97">
        <v>0.53621265000000007</v>
      </c>
      <c r="E405" s="99">
        <f t="shared" si="18"/>
        <v>0.3061367388479177</v>
      </c>
      <c r="F405" s="98">
        <v>0.12713579999999999</v>
      </c>
      <c r="G405" s="97">
        <v>0.29257823999999999</v>
      </c>
      <c r="H405" s="99">
        <f t="shared" si="19"/>
        <v>-0.56546392513674293</v>
      </c>
      <c r="I405" s="100">
        <f t="shared" si="20"/>
        <v>0.1815273883204801</v>
      </c>
    </row>
    <row r="406" spans="1:9" x14ac:dyDescent="0.15">
      <c r="A406" s="105" t="s">
        <v>1460</v>
      </c>
      <c r="B406" s="115" t="s">
        <v>1461</v>
      </c>
      <c r="C406" s="98">
        <v>5.2074E-3</v>
      </c>
      <c r="D406" s="97">
        <v>1.7746109999999999E-2</v>
      </c>
      <c r="E406" s="99">
        <f t="shared" si="18"/>
        <v>-0.7065610435188332</v>
      </c>
      <c r="F406" s="98">
        <v>0</v>
      </c>
      <c r="G406" s="97">
        <v>0</v>
      </c>
      <c r="H406" s="99" t="str">
        <f t="shared" si="19"/>
        <v/>
      </c>
      <c r="I406" s="100">
        <f t="shared" si="20"/>
        <v>0</v>
      </c>
    </row>
    <row r="407" spans="1:9" x14ac:dyDescent="0.15">
      <c r="A407" s="103" t="s">
        <v>1462</v>
      </c>
      <c r="B407" s="115" t="s">
        <v>1463</v>
      </c>
      <c r="C407" s="98">
        <v>3.9041279999999998E-2</v>
      </c>
      <c r="D407" s="97">
        <v>0.22851870000000002</v>
      </c>
      <c r="E407" s="99">
        <f t="shared" si="18"/>
        <v>-0.82915498819133848</v>
      </c>
      <c r="F407" s="98">
        <v>1.094184E-2</v>
      </c>
      <c r="G407" s="97">
        <v>0</v>
      </c>
      <c r="H407" s="99" t="str">
        <f t="shared" si="19"/>
        <v/>
      </c>
      <c r="I407" s="100">
        <f t="shared" si="20"/>
        <v>0.28026335202124519</v>
      </c>
    </row>
    <row r="408" spans="1:9" x14ac:dyDescent="0.15">
      <c r="A408" s="103" t="s">
        <v>1464</v>
      </c>
      <c r="B408" s="115" t="s">
        <v>1465</v>
      </c>
      <c r="C408" s="98">
        <v>7.0613348470000004</v>
      </c>
      <c r="D408" s="97">
        <v>4.3556785420000006</v>
      </c>
      <c r="E408" s="99">
        <f t="shared" si="18"/>
        <v>0.62117906060111627</v>
      </c>
      <c r="F408" s="98">
        <v>8.1207976199999994</v>
      </c>
      <c r="G408" s="97">
        <v>6.37921373</v>
      </c>
      <c r="H408" s="99">
        <f t="shared" si="19"/>
        <v>0.27300917694757953</v>
      </c>
      <c r="I408" s="100">
        <f t="shared" si="20"/>
        <v>1.1500371807817769</v>
      </c>
    </row>
    <row r="409" spans="1:9" x14ac:dyDescent="0.15">
      <c r="A409" s="103" t="s">
        <v>1215</v>
      </c>
      <c r="B409" s="115" t="s">
        <v>1466</v>
      </c>
      <c r="C409" s="98">
        <v>2.66684214</v>
      </c>
      <c r="D409" s="97">
        <v>2.1020178700000001</v>
      </c>
      <c r="E409" s="99">
        <f t="shared" si="18"/>
        <v>0.26870574130751801</v>
      </c>
      <c r="F409" s="98">
        <v>2.2351460299999997</v>
      </c>
      <c r="G409" s="97">
        <v>7.8551235899999998</v>
      </c>
      <c r="H409" s="99">
        <f t="shared" si="19"/>
        <v>-0.71545374119314142</v>
      </c>
      <c r="I409" s="100">
        <f t="shared" si="20"/>
        <v>0.83812461055531384</v>
      </c>
    </row>
    <row r="410" spans="1:9" x14ac:dyDescent="0.15">
      <c r="A410" s="103" t="s">
        <v>1216</v>
      </c>
      <c r="B410" s="115" t="s">
        <v>1467</v>
      </c>
      <c r="C410" s="98">
        <v>1.03223862</v>
      </c>
      <c r="D410" s="97">
        <v>0.17768566</v>
      </c>
      <c r="E410" s="99">
        <f t="shared" si="18"/>
        <v>4.8093524260764768</v>
      </c>
      <c r="F410" s="98">
        <v>0.95927949999999995</v>
      </c>
      <c r="G410" s="97">
        <v>1.1825E-2</v>
      </c>
      <c r="H410" s="99">
        <f t="shared" si="19"/>
        <v>80.123002114164905</v>
      </c>
      <c r="I410" s="100">
        <f t="shared" si="20"/>
        <v>0.92931952110065397</v>
      </c>
    </row>
    <row r="411" spans="1:9" x14ac:dyDescent="0.15">
      <c r="A411" s="103" t="s">
        <v>1468</v>
      </c>
      <c r="B411" s="115" t="s">
        <v>1469</v>
      </c>
      <c r="C411" s="98">
        <v>1.2756129999999999E-2</v>
      </c>
      <c r="D411" s="97">
        <v>1.92997E-3</v>
      </c>
      <c r="E411" s="99">
        <f t="shared" si="18"/>
        <v>5.6094965206713052</v>
      </c>
      <c r="F411" s="98">
        <v>0</v>
      </c>
      <c r="G411" s="97">
        <v>0</v>
      </c>
      <c r="H411" s="99" t="str">
        <f t="shared" si="19"/>
        <v/>
      </c>
      <c r="I411" s="100">
        <f t="shared" si="20"/>
        <v>0</v>
      </c>
    </row>
    <row r="412" spans="1:9" x14ac:dyDescent="0.15">
      <c r="A412" s="103" t="s">
        <v>1470</v>
      </c>
      <c r="B412" s="115" t="s">
        <v>1471</v>
      </c>
      <c r="C412" s="98">
        <v>0</v>
      </c>
      <c r="D412" s="97">
        <v>0</v>
      </c>
      <c r="E412" s="99" t="str">
        <f t="shared" si="18"/>
        <v/>
      </c>
      <c r="F412" s="98">
        <v>0</v>
      </c>
      <c r="G412" s="97">
        <v>0</v>
      </c>
      <c r="H412" s="99" t="str">
        <f t="shared" si="19"/>
        <v/>
      </c>
      <c r="I412" s="100" t="str">
        <f t="shared" si="20"/>
        <v/>
      </c>
    </row>
    <row r="413" spans="1:9" x14ac:dyDescent="0.15">
      <c r="A413" s="103" t="s">
        <v>1472</v>
      </c>
      <c r="B413" s="115" t="s">
        <v>1473</v>
      </c>
      <c r="C413" s="98">
        <v>0</v>
      </c>
      <c r="D413" s="97">
        <v>6.929999999999999E-5</v>
      </c>
      <c r="E413" s="99">
        <f t="shared" si="18"/>
        <v>-1</v>
      </c>
      <c r="F413" s="98">
        <v>0</v>
      </c>
      <c r="G413" s="97">
        <v>0</v>
      </c>
      <c r="H413" s="99" t="str">
        <f t="shared" si="19"/>
        <v/>
      </c>
      <c r="I413" s="100" t="str">
        <f t="shared" si="20"/>
        <v/>
      </c>
    </row>
    <row r="414" spans="1:9" x14ac:dyDescent="0.15">
      <c r="A414" s="103" t="s">
        <v>1474</v>
      </c>
      <c r="B414" s="115" t="s">
        <v>1475</v>
      </c>
      <c r="C414" s="98">
        <v>0</v>
      </c>
      <c r="D414" s="97">
        <v>0</v>
      </c>
      <c r="E414" s="99" t="str">
        <f t="shared" si="18"/>
        <v/>
      </c>
      <c r="F414" s="98">
        <v>0</v>
      </c>
      <c r="G414" s="97">
        <v>0</v>
      </c>
      <c r="H414" s="99" t="str">
        <f t="shared" si="19"/>
        <v/>
      </c>
      <c r="I414" s="100" t="str">
        <f t="shared" si="20"/>
        <v/>
      </c>
    </row>
    <row r="415" spans="1:9" x14ac:dyDescent="0.15">
      <c r="A415" s="103" t="s">
        <v>1476</v>
      </c>
      <c r="B415" s="115" t="s">
        <v>1477</v>
      </c>
      <c r="C415" s="98">
        <v>4.7693142850000001</v>
      </c>
      <c r="D415" s="97">
        <v>5.1103648310000001</v>
      </c>
      <c r="E415" s="99">
        <f t="shared" si="18"/>
        <v>-6.6737025100664482E-2</v>
      </c>
      <c r="F415" s="98">
        <v>0.40652423999999998</v>
      </c>
      <c r="G415" s="97">
        <v>0.53624749999999999</v>
      </c>
      <c r="H415" s="99">
        <f t="shared" si="19"/>
        <v>-0.24190930493848462</v>
      </c>
      <c r="I415" s="100">
        <f t="shared" si="20"/>
        <v>8.5237460923588512E-2</v>
      </c>
    </row>
    <row r="416" spans="1:9" x14ac:dyDescent="0.15">
      <c r="A416" s="119" t="s">
        <v>220</v>
      </c>
      <c r="B416" s="25" t="s">
        <v>218</v>
      </c>
      <c r="C416" s="98">
        <v>9.8535760000000003</v>
      </c>
      <c r="D416" s="97">
        <v>1.6572952299999999</v>
      </c>
      <c r="E416" s="99">
        <f t="shared" si="18"/>
        <v>4.9455767576184968</v>
      </c>
      <c r="F416" s="98">
        <v>9.8289695199999993</v>
      </c>
      <c r="G416" s="97">
        <v>0</v>
      </c>
      <c r="H416" s="99" t="str">
        <f t="shared" si="19"/>
        <v/>
      </c>
      <c r="I416" s="100">
        <f t="shared" si="20"/>
        <v>0.99750278680552107</v>
      </c>
    </row>
    <row r="417" spans="1:9" x14ac:dyDescent="0.15">
      <c r="A417" s="103" t="s">
        <v>1478</v>
      </c>
      <c r="B417" s="115" t="s">
        <v>1479</v>
      </c>
      <c r="C417" s="98">
        <v>4.7429999999999998E-3</v>
      </c>
      <c r="D417" s="97">
        <v>2.7870599999999999E-2</v>
      </c>
      <c r="E417" s="99">
        <f t="shared" si="18"/>
        <v>-0.82982067124496783</v>
      </c>
      <c r="F417" s="98">
        <v>4.9118699999999996E-3</v>
      </c>
      <c r="G417" s="97">
        <v>0</v>
      </c>
      <c r="H417" s="99" t="str">
        <f t="shared" si="19"/>
        <v/>
      </c>
      <c r="I417" s="100">
        <f t="shared" si="20"/>
        <v>1.0356040480708413</v>
      </c>
    </row>
    <row r="418" spans="1:9" x14ac:dyDescent="0.15">
      <c r="A418" s="103" t="s">
        <v>1480</v>
      </c>
      <c r="B418" s="115" t="s">
        <v>1481</v>
      </c>
      <c r="C418" s="98">
        <v>1.8947E-3</v>
      </c>
      <c r="D418" s="97">
        <v>2.610813E-2</v>
      </c>
      <c r="E418" s="99">
        <f t="shared" si="18"/>
        <v>-0.92742873579992136</v>
      </c>
      <c r="F418" s="98">
        <v>0</v>
      </c>
      <c r="G418" s="97">
        <v>0</v>
      </c>
      <c r="H418" s="99" t="str">
        <f t="shared" si="19"/>
        <v/>
      </c>
      <c r="I418" s="100">
        <f t="shared" si="20"/>
        <v>0</v>
      </c>
    </row>
    <row r="419" spans="1:9" x14ac:dyDescent="0.15">
      <c r="A419" s="103" t="s">
        <v>1482</v>
      </c>
      <c r="B419" s="115" t="s">
        <v>1483</v>
      </c>
      <c r="C419" s="98">
        <v>0</v>
      </c>
      <c r="D419" s="97">
        <v>0</v>
      </c>
      <c r="E419" s="99" t="str">
        <f t="shared" si="18"/>
        <v/>
      </c>
      <c r="F419" s="98">
        <v>0</v>
      </c>
      <c r="G419" s="97">
        <v>0</v>
      </c>
      <c r="H419" s="99" t="str">
        <f t="shared" si="19"/>
        <v/>
      </c>
      <c r="I419" s="100" t="str">
        <f t="shared" si="20"/>
        <v/>
      </c>
    </row>
    <row r="420" spans="1:9" x14ac:dyDescent="0.15">
      <c r="A420" s="103" t="s">
        <v>1484</v>
      </c>
      <c r="B420" s="117" t="s">
        <v>1485</v>
      </c>
      <c r="C420" s="98">
        <v>0</v>
      </c>
      <c r="D420" s="97">
        <v>5.8049999999999996E-4</v>
      </c>
      <c r="E420" s="99">
        <f t="shared" si="18"/>
        <v>-1</v>
      </c>
      <c r="F420" s="98">
        <v>0</v>
      </c>
      <c r="G420" s="97">
        <v>0</v>
      </c>
      <c r="H420" s="99" t="str">
        <f t="shared" si="19"/>
        <v/>
      </c>
      <c r="I420" s="100" t="str">
        <f t="shared" si="20"/>
        <v/>
      </c>
    </row>
    <row r="421" spans="1:9" x14ac:dyDescent="0.15">
      <c r="A421" s="103" t="s">
        <v>1486</v>
      </c>
      <c r="B421" s="117" t="s">
        <v>1487</v>
      </c>
      <c r="C421" s="98">
        <v>5.3276980000000002E-2</v>
      </c>
      <c r="D421" s="97">
        <v>0.14186742000000002</v>
      </c>
      <c r="E421" s="99">
        <f t="shared" si="18"/>
        <v>-0.62445937199675594</v>
      </c>
      <c r="F421" s="98">
        <v>0</v>
      </c>
      <c r="G421" s="97">
        <v>8.9805549999999998E-2</v>
      </c>
      <c r="H421" s="99">
        <f t="shared" si="19"/>
        <v>-1</v>
      </c>
      <c r="I421" s="100">
        <f t="shared" si="20"/>
        <v>0</v>
      </c>
    </row>
    <row r="422" spans="1:9" x14ac:dyDescent="0.15">
      <c r="A422" s="103" t="s">
        <v>1488</v>
      </c>
      <c r="B422" s="117" t="s">
        <v>1489</v>
      </c>
      <c r="C422" s="98">
        <v>0</v>
      </c>
      <c r="D422" s="97">
        <v>1.4350000000000001E-3</v>
      </c>
      <c r="E422" s="99">
        <f t="shared" si="18"/>
        <v>-1</v>
      </c>
      <c r="F422" s="98">
        <v>0</v>
      </c>
      <c r="G422" s="97">
        <v>0</v>
      </c>
      <c r="H422" s="99" t="str">
        <f t="shared" si="19"/>
        <v/>
      </c>
      <c r="I422" s="100" t="str">
        <f t="shared" si="20"/>
        <v/>
      </c>
    </row>
    <row r="423" spans="1:9" x14ac:dyDescent="0.15">
      <c r="A423" s="103" t="s">
        <v>1490</v>
      </c>
      <c r="B423" s="117" t="s">
        <v>1491</v>
      </c>
      <c r="C423" s="98">
        <v>3.5964500000000003E-2</v>
      </c>
      <c r="D423" s="97">
        <v>2.2131400000000002E-2</v>
      </c>
      <c r="E423" s="99">
        <f t="shared" si="18"/>
        <v>0.62504405505300165</v>
      </c>
      <c r="F423" s="98">
        <v>0</v>
      </c>
      <c r="G423" s="97">
        <v>1.8366799999999999E-2</v>
      </c>
      <c r="H423" s="99">
        <f t="shared" si="19"/>
        <v>-1</v>
      </c>
      <c r="I423" s="100">
        <f t="shared" si="20"/>
        <v>0</v>
      </c>
    </row>
    <row r="424" spans="1:9" x14ac:dyDescent="0.15">
      <c r="A424" s="103" t="s">
        <v>1047</v>
      </c>
      <c r="B424" s="117" t="s">
        <v>1048</v>
      </c>
      <c r="C424" s="98">
        <v>0.19773175000000001</v>
      </c>
      <c r="D424" s="97">
        <v>4.7944160000000006E-2</v>
      </c>
      <c r="E424" s="99">
        <f t="shared" si="18"/>
        <v>3.1242092884722554</v>
      </c>
      <c r="F424" s="98">
        <v>6.195341E-2</v>
      </c>
      <c r="G424" s="97">
        <v>0</v>
      </c>
      <c r="H424" s="99" t="str">
        <f t="shared" si="19"/>
        <v/>
      </c>
      <c r="I424" s="100">
        <f t="shared" si="20"/>
        <v>0.31332049607612333</v>
      </c>
    </row>
    <row r="425" spans="1:9" x14ac:dyDescent="0.15">
      <c r="A425" s="103" t="s">
        <v>1180</v>
      </c>
      <c r="B425" s="117" t="s">
        <v>1492</v>
      </c>
      <c r="C425" s="98">
        <v>4.7605337949999997</v>
      </c>
      <c r="D425" s="97">
        <v>7.8537383399999996</v>
      </c>
      <c r="E425" s="99">
        <f t="shared" si="18"/>
        <v>-0.3938512350540061</v>
      </c>
      <c r="F425" s="98">
        <v>13.37826001</v>
      </c>
      <c r="G425" s="97">
        <v>7.4684984999999999</v>
      </c>
      <c r="H425" s="99">
        <f t="shared" si="19"/>
        <v>0.79129178508906439</v>
      </c>
      <c r="I425" s="100">
        <f t="shared" si="20"/>
        <v>2.8102436798266655</v>
      </c>
    </row>
    <row r="426" spans="1:9" x14ac:dyDescent="0.15">
      <c r="A426" s="103" t="s">
        <v>1334</v>
      </c>
      <c r="B426" s="117" t="s">
        <v>1494</v>
      </c>
      <c r="C426" s="98">
        <v>0.24973022</v>
      </c>
      <c r="D426" s="97">
        <v>0.34741297999999998</v>
      </c>
      <c r="E426" s="99">
        <f t="shared" si="18"/>
        <v>-0.28117187791889642</v>
      </c>
      <c r="F426" s="98">
        <v>18.930816</v>
      </c>
      <c r="G426" s="97">
        <v>18.888864170000002</v>
      </c>
      <c r="H426" s="99">
        <f t="shared" si="19"/>
        <v>2.2209821417757958E-3</v>
      </c>
      <c r="I426" s="100">
        <f t="shared" si="20"/>
        <v>75.805066763645982</v>
      </c>
    </row>
    <row r="427" spans="1:9" x14ac:dyDescent="0.15">
      <c r="A427" s="103" t="s">
        <v>1498</v>
      </c>
      <c r="B427" s="117" t="s">
        <v>1499</v>
      </c>
      <c r="C427" s="98">
        <v>0.22885689000000001</v>
      </c>
      <c r="D427" s="97">
        <v>0.57873168000000008</v>
      </c>
      <c r="E427" s="99">
        <f t="shared" si="18"/>
        <v>-0.60455441112192099</v>
      </c>
      <c r="F427" s="98">
        <v>7.6448880000000011E-2</v>
      </c>
      <c r="G427" s="97">
        <v>3.2709250000000002E-2</v>
      </c>
      <c r="H427" s="99">
        <f t="shared" si="19"/>
        <v>1.3372250968762662</v>
      </c>
      <c r="I427" s="100">
        <f t="shared" si="20"/>
        <v>0.33404666121260324</v>
      </c>
    </row>
    <row r="428" spans="1:9" x14ac:dyDescent="0.15">
      <c r="A428" s="103" t="s">
        <v>1026</v>
      </c>
      <c r="B428" s="117" t="s">
        <v>1495</v>
      </c>
      <c r="C428" s="98">
        <v>3.2768076399999999</v>
      </c>
      <c r="D428" s="97">
        <v>0.90635001999999998</v>
      </c>
      <c r="E428" s="99">
        <f t="shared" si="18"/>
        <v>2.61538872145664</v>
      </c>
      <c r="F428" s="98">
        <v>51.653438710000003</v>
      </c>
      <c r="G428" s="97">
        <v>8.4197149999999998E-2</v>
      </c>
      <c r="H428" s="99">
        <f t="shared" si="19"/>
        <v>612.48203246784487</v>
      </c>
      <c r="I428" s="100">
        <f t="shared" si="20"/>
        <v>15.7633417596646</v>
      </c>
    </row>
    <row r="429" spans="1:9" x14ac:dyDescent="0.15">
      <c r="A429" s="103" t="s">
        <v>1027</v>
      </c>
      <c r="B429" s="117" t="s">
        <v>1497</v>
      </c>
      <c r="C429" s="98">
        <v>1.730081733</v>
      </c>
      <c r="D429" s="97">
        <v>1.325652858</v>
      </c>
      <c r="E429" s="99">
        <f t="shared" si="18"/>
        <v>0.30507902016683164</v>
      </c>
      <c r="F429" s="98">
        <v>0.32757048</v>
      </c>
      <c r="G429" s="97">
        <v>0.47116022999999996</v>
      </c>
      <c r="H429" s="99">
        <f t="shared" si="19"/>
        <v>-0.30475778908589113</v>
      </c>
      <c r="I429" s="100">
        <f t="shared" si="20"/>
        <v>0.18933815307788121</v>
      </c>
    </row>
    <row r="430" spans="1:9" x14ac:dyDescent="0.15">
      <c r="A430" s="103" t="s">
        <v>1028</v>
      </c>
      <c r="B430" s="117" t="s">
        <v>1496</v>
      </c>
      <c r="C430" s="98">
        <v>1.1110108000000001</v>
      </c>
      <c r="D430" s="97">
        <v>0.18590308999999999</v>
      </c>
      <c r="E430" s="99">
        <f t="shared" si="18"/>
        <v>4.9762901197607858</v>
      </c>
      <c r="F430" s="98">
        <v>1.04067687</v>
      </c>
      <c r="G430" s="97">
        <v>0.14292439000000001</v>
      </c>
      <c r="H430" s="99">
        <f t="shared" si="19"/>
        <v>6.2813105586807119</v>
      </c>
      <c r="I430" s="100">
        <f t="shared" si="20"/>
        <v>0.93669374771154335</v>
      </c>
    </row>
    <row r="431" spans="1:9" x14ac:dyDescent="0.15">
      <c r="A431" s="103" t="s">
        <v>1095</v>
      </c>
      <c r="B431" s="115" t="s">
        <v>1096</v>
      </c>
      <c r="C431" s="98">
        <v>0.12437361999999999</v>
      </c>
      <c r="D431" s="97">
        <v>4.8995050000000005E-2</v>
      </c>
      <c r="E431" s="99">
        <f t="shared" si="18"/>
        <v>1.5384935825149677</v>
      </c>
      <c r="F431" s="98">
        <v>7.0553399999999988E-2</v>
      </c>
      <c r="G431" s="97">
        <v>4.828238E-2</v>
      </c>
      <c r="H431" s="99">
        <f t="shared" si="19"/>
        <v>0.46126599392987644</v>
      </c>
      <c r="I431" s="100">
        <f t="shared" si="20"/>
        <v>0.56726981171730784</v>
      </c>
    </row>
    <row r="432" spans="1:9" x14ac:dyDescent="0.15">
      <c r="A432" s="106" t="s">
        <v>1500</v>
      </c>
      <c r="B432" s="118" t="s">
        <v>1501</v>
      </c>
      <c r="C432" s="98">
        <v>25.520197550000002</v>
      </c>
      <c r="D432" s="97">
        <v>2.1791291699999999</v>
      </c>
      <c r="E432" s="99">
        <f t="shared" si="18"/>
        <v>10.711190828582229</v>
      </c>
      <c r="F432" s="98">
        <v>11.989917570000001</v>
      </c>
      <c r="G432" s="107">
        <v>4.4527915399999998</v>
      </c>
      <c r="H432" s="99">
        <f t="shared" si="19"/>
        <v>1.6926743509757931</v>
      </c>
      <c r="I432" s="100">
        <f t="shared" si="20"/>
        <v>0.46982071931492553</v>
      </c>
    </row>
    <row r="433" spans="1:9" x14ac:dyDescent="0.15">
      <c r="A433" s="101"/>
      <c r="B433" s="127"/>
      <c r="C433" s="13">
        <f>SUM(C7:C432)</f>
        <v>10223.412752298009</v>
      </c>
      <c r="D433" s="13">
        <f>SUM(D7:D432)</f>
        <v>8184.6143744939964</v>
      </c>
      <c r="E433" s="12">
        <f>IF(ISERROR(C433/D433-1),"",(C433/D433-1))</f>
        <v>0.24910133630212217</v>
      </c>
      <c r="F433" s="11">
        <f>SUM(F7:F432)</f>
        <v>12484.611402851328</v>
      </c>
      <c r="G433" s="13">
        <f>SUM(G7:G432)</f>
        <v>14045.353924064839</v>
      </c>
      <c r="H433" s="12">
        <f>IF(ISERROR(F433/G433-1),"",(F433/G433-1))</f>
        <v>-0.11112162282642002</v>
      </c>
      <c r="I433" s="17">
        <f>IF(ISERROR(F433/C433),"",(F433/C433))</f>
        <v>1.2211784562884882</v>
      </c>
    </row>
  </sheetData>
  <mergeCells count="2">
    <mergeCell ref="C5:E5"/>
    <mergeCell ref="F5:I5"/>
  </mergeCells>
  <phoneticPr fontId="2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XTF Exchange Traded Funds</vt:lpstr>
      <vt:lpstr>XTF - Cascade OTC</vt:lpstr>
      <vt:lpstr>'XTF Exchange Traded Funds'!Print_Area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2009-04-15T13:19:51Z</cp:lastPrinted>
  <dcterms:created xsi:type="dcterms:W3CDTF">2008-04-23T07:36:26Z</dcterms:created>
  <dcterms:modified xsi:type="dcterms:W3CDTF">2022-10-31T17:19:47Z</dcterms:modified>
</cp:coreProperties>
</file>